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130" windowHeight="13050"/>
  </bookViews>
  <sheets>
    <sheet name="Лист1" sheetId="1" r:id="rId1"/>
  </sheets>
  <definedNames>
    <definedName name="_xlnm._FilterDatabase" localSheetId="0" hidden="1">Лист1!$A$16:$L$136</definedName>
    <definedName name="_xlnm.Print_Area" localSheetId="0">Лист1!$A$1:$R$136</definedName>
  </definedNames>
  <calcPr calcId="145621"/>
</workbook>
</file>

<file path=xl/calcChain.xml><?xml version="1.0" encoding="utf-8"?>
<calcChain xmlns="http://schemas.openxmlformats.org/spreadsheetml/2006/main">
  <c r="R110" i="1" l="1"/>
  <c r="R109" i="1" s="1"/>
  <c r="R99" i="1"/>
  <c r="R98" i="1" s="1"/>
  <c r="Q134" i="1"/>
  <c r="Q133" i="1" s="1"/>
  <c r="Q132" i="1" s="1"/>
  <c r="Q131" i="1" s="1"/>
  <c r="Q130" i="1" s="1"/>
  <c r="Q128" i="1"/>
  <c r="Q127" i="1" s="1"/>
  <c r="Q125" i="1"/>
  <c r="Q124" i="1" s="1"/>
  <c r="Q117" i="1"/>
  <c r="Q116" i="1"/>
  <c r="Q115" i="1" s="1"/>
  <c r="Q114" i="1" s="1"/>
  <c r="Q113" i="1" s="1"/>
  <c r="Q112" i="1" s="1"/>
  <c r="Q111" i="1" s="1"/>
  <c r="Q109" i="1"/>
  <c r="R107" i="1"/>
  <c r="Q107" i="1"/>
  <c r="Q100" i="1"/>
  <c r="Q98" i="1"/>
  <c r="Q90" i="1"/>
  <c r="Q89" i="1" s="1"/>
  <c r="Q88" i="1" s="1"/>
  <c r="Q87" i="1" s="1"/>
  <c r="Q86" i="1" s="1"/>
  <c r="Q85" i="1" s="1"/>
  <c r="Q83" i="1"/>
  <c r="Q82" i="1" s="1"/>
  <c r="Q80" i="1"/>
  <c r="Q79" i="1" s="1"/>
  <c r="Q73" i="1"/>
  <c r="Q72" i="1" s="1"/>
  <c r="Q70" i="1"/>
  <c r="Q69" i="1" s="1"/>
  <c r="Q62" i="1"/>
  <c r="Q61" i="1" s="1"/>
  <c r="Q59" i="1"/>
  <c r="Q58" i="1" s="1"/>
  <c r="Q50" i="1"/>
  <c r="Q49" i="1" s="1"/>
  <c r="Q47" i="1"/>
  <c r="Q46" i="1" s="1"/>
  <c r="Q44" i="1"/>
  <c r="Q43" i="1" s="1"/>
  <c r="Q35" i="1"/>
  <c r="Q33" i="1"/>
  <c r="Q26" i="1"/>
  <c r="Q25" i="1" s="1"/>
  <c r="Q24" i="1" s="1"/>
  <c r="Q23" i="1" s="1"/>
  <c r="Q21" i="1"/>
  <c r="Q20" i="1" s="1"/>
  <c r="Q19" i="1" s="1"/>
  <c r="Q18" i="1" s="1"/>
  <c r="Q32" i="1" l="1"/>
  <c r="Q31" i="1" s="1"/>
  <c r="Q30" i="1" s="1"/>
  <c r="Q29" i="1" s="1"/>
  <c r="Q28" i="1" s="1"/>
  <c r="Q42" i="1"/>
  <c r="Q41" i="1" s="1"/>
  <c r="Q40" i="1" s="1"/>
  <c r="Q39" i="1" s="1"/>
  <c r="Q38" i="1" s="1"/>
  <c r="Q37" i="1" s="1"/>
  <c r="Q106" i="1"/>
  <c r="Q105" i="1" s="1"/>
  <c r="Q104" i="1" s="1"/>
  <c r="Q103" i="1" s="1"/>
  <c r="Q102" i="1" s="1"/>
  <c r="Q97" i="1"/>
  <c r="Q96" i="1" s="1"/>
  <c r="Q95" i="1" s="1"/>
  <c r="Q94" i="1" s="1"/>
  <c r="Q93" i="1" s="1"/>
  <c r="Q92" i="1" s="1"/>
  <c r="R106" i="1"/>
  <c r="R105" i="1" s="1"/>
  <c r="R104" i="1" s="1"/>
  <c r="R103" i="1" s="1"/>
  <c r="R102" i="1" s="1"/>
  <c r="Q123" i="1"/>
  <c r="Q122" i="1" s="1"/>
  <c r="Q121" i="1" s="1"/>
  <c r="Q120" i="1" s="1"/>
  <c r="Q119" i="1" s="1"/>
  <c r="Q78" i="1"/>
  <c r="Q77" i="1" s="1"/>
  <c r="Q76" i="1" s="1"/>
  <c r="Q75" i="1" s="1"/>
  <c r="Q57" i="1"/>
  <c r="Q56" i="1" s="1"/>
  <c r="Q55" i="1" s="1"/>
  <c r="Q54" i="1" s="1"/>
  <c r="Q53" i="1" s="1"/>
  <c r="Q52" i="1" s="1"/>
  <c r="Q17" i="1"/>
  <c r="Q68" i="1"/>
  <c r="Q67" i="1" s="1"/>
  <c r="Q66" i="1" s="1"/>
  <c r="Q65" i="1" s="1"/>
  <c r="P63" i="1"/>
  <c r="R63" i="1" s="1"/>
  <c r="R62" i="1" s="1"/>
  <c r="R61" i="1" s="1"/>
  <c r="P48" i="1"/>
  <c r="R48" i="1" s="1"/>
  <c r="R47" i="1" s="1"/>
  <c r="R46" i="1" s="1"/>
  <c r="P34" i="1"/>
  <c r="R34" i="1" s="1"/>
  <c r="R33" i="1" s="1"/>
  <c r="P36" i="1"/>
  <c r="R36" i="1" s="1"/>
  <c r="R35" i="1" s="1"/>
  <c r="O134" i="1"/>
  <c r="O133" i="1" s="1"/>
  <c r="O132" i="1" s="1"/>
  <c r="O131" i="1" s="1"/>
  <c r="O130" i="1" s="1"/>
  <c r="O125" i="1"/>
  <c r="O124" i="1" s="1"/>
  <c r="O117" i="1"/>
  <c r="O116" i="1" s="1"/>
  <c r="O115" i="1" s="1"/>
  <c r="O114" i="1" s="1"/>
  <c r="O113" i="1" s="1"/>
  <c r="O112" i="1" s="1"/>
  <c r="O111" i="1" s="1"/>
  <c r="P109" i="1"/>
  <c r="O109" i="1"/>
  <c r="P107" i="1"/>
  <c r="O107" i="1"/>
  <c r="O100" i="1"/>
  <c r="P98" i="1"/>
  <c r="O98" i="1"/>
  <c r="O90" i="1"/>
  <c r="O89" i="1" s="1"/>
  <c r="O88" i="1" s="1"/>
  <c r="O87" i="1" s="1"/>
  <c r="O86" i="1" s="1"/>
  <c r="O85" i="1" s="1"/>
  <c r="O83" i="1"/>
  <c r="O82" i="1" s="1"/>
  <c r="O80" i="1"/>
  <c r="O79" i="1" s="1"/>
  <c r="O73" i="1"/>
  <c r="O72" i="1" s="1"/>
  <c r="O70" i="1"/>
  <c r="O69" i="1" s="1"/>
  <c r="O62" i="1"/>
  <c r="O61" i="1" s="1"/>
  <c r="O59" i="1"/>
  <c r="O58" i="1" s="1"/>
  <c r="O50" i="1"/>
  <c r="O49" i="1" s="1"/>
  <c r="O47" i="1"/>
  <c r="O46" i="1" s="1"/>
  <c r="O44" i="1"/>
  <c r="O43" i="1" s="1"/>
  <c r="O35" i="1"/>
  <c r="O33" i="1"/>
  <c r="O26" i="1"/>
  <c r="O25" i="1" s="1"/>
  <c r="O24" i="1" s="1"/>
  <c r="O23" i="1" s="1"/>
  <c r="O21" i="1"/>
  <c r="O20" i="1" s="1"/>
  <c r="O19" i="1" s="1"/>
  <c r="O18" i="1" s="1"/>
  <c r="P47" i="1" l="1"/>
  <c r="P46" i="1" s="1"/>
  <c r="P106" i="1"/>
  <c r="P105" i="1" s="1"/>
  <c r="P104" i="1" s="1"/>
  <c r="P103" i="1" s="1"/>
  <c r="P102" i="1" s="1"/>
  <c r="P35" i="1"/>
  <c r="P62" i="1"/>
  <c r="P61" i="1" s="1"/>
  <c r="R32" i="1"/>
  <c r="R31" i="1" s="1"/>
  <c r="R30" i="1" s="1"/>
  <c r="R29" i="1" s="1"/>
  <c r="R28" i="1" s="1"/>
  <c r="P33" i="1"/>
  <c r="Q64" i="1"/>
  <c r="Q136" i="1" s="1"/>
  <c r="O106" i="1"/>
  <c r="O105" i="1" s="1"/>
  <c r="O104" i="1" s="1"/>
  <c r="O103" i="1" s="1"/>
  <c r="O102" i="1" s="1"/>
  <c r="O68" i="1"/>
  <c r="O67" i="1" s="1"/>
  <c r="O66" i="1" s="1"/>
  <c r="O65" i="1" s="1"/>
  <c r="O78" i="1"/>
  <c r="O77" i="1" s="1"/>
  <c r="O76" i="1" s="1"/>
  <c r="O75" i="1" s="1"/>
  <c r="O97" i="1"/>
  <c r="O96" i="1" s="1"/>
  <c r="O95" i="1" s="1"/>
  <c r="O94" i="1" s="1"/>
  <c r="O93" i="1" s="1"/>
  <c r="O42" i="1"/>
  <c r="O41" i="1" s="1"/>
  <c r="O40" i="1" s="1"/>
  <c r="O39" i="1" s="1"/>
  <c r="O38" i="1" s="1"/>
  <c r="O37" i="1" s="1"/>
  <c r="O32" i="1"/>
  <c r="O31" i="1" s="1"/>
  <c r="O30" i="1" s="1"/>
  <c r="O29" i="1" s="1"/>
  <c r="O28" i="1" s="1"/>
  <c r="O17" i="1"/>
  <c r="O57" i="1"/>
  <c r="O56" i="1" s="1"/>
  <c r="O55" i="1" s="1"/>
  <c r="O54" i="1" s="1"/>
  <c r="O53" i="1" s="1"/>
  <c r="O52" i="1" s="1"/>
  <c r="O128" i="1"/>
  <c r="O127" i="1" s="1"/>
  <c r="O123" i="1" s="1"/>
  <c r="O122" i="1" s="1"/>
  <c r="O121" i="1" s="1"/>
  <c r="O120" i="1" s="1"/>
  <c r="O119" i="1" s="1"/>
  <c r="O64" i="1" l="1"/>
  <c r="P32" i="1"/>
  <c r="P31" i="1" s="1"/>
  <c r="P30" i="1" s="1"/>
  <c r="P29" i="1" s="1"/>
  <c r="P28" i="1" s="1"/>
  <c r="O92" i="1"/>
  <c r="O136" i="1" s="1"/>
  <c r="N135" i="1" l="1"/>
  <c r="M134" i="1"/>
  <c r="M133" i="1" s="1"/>
  <c r="M132" i="1" s="1"/>
  <c r="M131" i="1" s="1"/>
  <c r="M130" i="1" s="1"/>
  <c r="L134" i="1"/>
  <c r="L133" i="1" s="1"/>
  <c r="L132" i="1" s="1"/>
  <c r="L131" i="1" s="1"/>
  <c r="L130" i="1" s="1"/>
  <c r="K134" i="1"/>
  <c r="K133" i="1" s="1"/>
  <c r="K132" i="1" s="1"/>
  <c r="K131" i="1" s="1"/>
  <c r="K130" i="1" s="1"/>
  <c r="J134" i="1"/>
  <c r="I134" i="1"/>
  <c r="I133" i="1" s="1"/>
  <c r="I132" i="1" s="1"/>
  <c r="I131" i="1" s="1"/>
  <c r="I130" i="1" s="1"/>
  <c r="H134" i="1"/>
  <c r="H133" i="1" s="1"/>
  <c r="H132" i="1" s="1"/>
  <c r="H131" i="1" s="1"/>
  <c r="H130" i="1" s="1"/>
  <c r="G134" i="1"/>
  <c r="G133" i="1" s="1"/>
  <c r="G132" i="1" s="1"/>
  <c r="G131" i="1" s="1"/>
  <c r="G130" i="1" s="1"/>
  <c r="F134" i="1"/>
  <c r="F133" i="1" s="1"/>
  <c r="F132" i="1" s="1"/>
  <c r="F131" i="1" s="1"/>
  <c r="F130" i="1" s="1"/>
  <c r="J133" i="1"/>
  <c r="J132" i="1" s="1"/>
  <c r="J131" i="1" s="1"/>
  <c r="J130" i="1" s="1"/>
  <c r="M129" i="1"/>
  <c r="M128" i="1" s="1"/>
  <c r="M127" i="1" s="1"/>
  <c r="L128" i="1"/>
  <c r="L127" i="1" s="1"/>
  <c r="K128" i="1"/>
  <c r="K127" i="1" s="1"/>
  <c r="J128" i="1"/>
  <c r="J127" i="1" s="1"/>
  <c r="I128" i="1"/>
  <c r="I127" i="1" s="1"/>
  <c r="H128" i="1"/>
  <c r="H127" i="1" s="1"/>
  <c r="G128" i="1"/>
  <c r="G127" i="1" s="1"/>
  <c r="F128" i="1"/>
  <c r="F127" i="1" s="1"/>
  <c r="M126" i="1"/>
  <c r="M125" i="1" s="1"/>
  <c r="M124" i="1" s="1"/>
  <c r="L125" i="1"/>
  <c r="L124" i="1" s="1"/>
  <c r="K125" i="1"/>
  <c r="K124" i="1" s="1"/>
  <c r="J125" i="1"/>
  <c r="J124" i="1" s="1"/>
  <c r="I125" i="1"/>
  <c r="I124" i="1" s="1"/>
  <c r="H125" i="1"/>
  <c r="H124" i="1" s="1"/>
  <c r="G125" i="1"/>
  <c r="G124" i="1" s="1"/>
  <c r="F125" i="1"/>
  <c r="F124" i="1" s="1"/>
  <c r="N101" i="1"/>
  <c r="M100" i="1"/>
  <c r="N91" i="1"/>
  <c r="M90" i="1"/>
  <c r="M89" i="1" s="1"/>
  <c r="M88" i="1" s="1"/>
  <c r="M87" i="1" s="1"/>
  <c r="M86" i="1" s="1"/>
  <c r="M85" i="1" s="1"/>
  <c r="N84" i="1"/>
  <c r="M83" i="1"/>
  <c r="M82" i="1" s="1"/>
  <c r="N81" i="1"/>
  <c r="M80" i="1"/>
  <c r="M79" i="1" s="1"/>
  <c r="N74" i="1"/>
  <c r="N71" i="1"/>
  <c r="M117" i="1"/>
  <c r="M116" i="1" s="1"/>
  <c r="M115" i="1" s="1"/>
  <c r="M114" i="1" s="1"/>
  <c r="M113" i="1" s="1"/>
  <c r="M112" i="1" s="1"/>
  <c r="M111" i="1" s="1"/>
  <c r="N109" i="1"/>
  <c r="M109" i="1"/>
  <c r="N107" i="1"/>
  <c r="M107" i="1"/>
  <c r="N98" i="1"/>
  <c r="M98" i="1"/>
  <c r="M73" i="1"/>
  <c r="M72" i="1" s="1"/>
  <c r="M70" i="1"/>
  <c r="M69" i="1" s="1"/>
  <c r="N62" i="1"/>
  <c r="N61" i="1" s="1"/>
  <c r="M62" i="1"/>
  <c r="M61" i="1" s="1"/>
  <c r="M59" i="1"/>
  <c r="M58" i="1" s="1"/>
  <c r="M50" i="1"/>
  <c r="M49" i="1" s="1"/>
  <c r="N47" i="1"/>
  <c r="N46" i="1" s="1"/>
  <c r="M47" i="1"/>
  <c r="M46" i="1" s="1"/>
  <c r="M44" i="1"/>
  <c r="M43" i="1" s="1"/>
  <c r="N35" i="1"/>
  <c r="M35" i="1"/>
  <c r="N33" i="1"/>
  <c r="M33" i="1"/>
  <c r="M26" i="1"/>
  <c r="M25" i="1" s="1"/>
  <c r="M24" i="1" s="1"/>
  <c r="M23" i="1" s="1"/>
  <c r="M21" i="1"/>
  <c r="M20" i="1" s="1"/>
  <c r="M19" i="1" s="1"/>
  <c r="M18" i="1" s="1"/>
  <c r="H123" i="1" l="1"/>
  <c r="H122" i="1" s="1"/>
  <c r="H121" i="1" s="1"/>
  <c r="H120" i="1" s="1"/>
  <c r="H119" i="1" s="1"/>
  <c r="I123" i="1"/>
  <c r="I122" i="1" s="1"/>
  <c r="I121" i="1" s="1"/>
  <c r="I120" i="1" s="1"/>
  <c r="I119" i="1" s="1"/>
  <c r="G123" i="1"/>
  <c r="G122" i="1" s="1"/>
  <c r="G121" i="1" s="1"/>
  <c r="G120" i="1" s="1"/>
  <c r="G119" i="1" s="1"/>
  <c r="M123" i="1"/>
  <c r="M122" i="1" s="1"/>
  <c r="M121" i="1" s="1"/>
  <c r="M120" i="1" s="1"/>
  <c r="M119" i="1" s="1"/>
  <c r="N129" i="1"/>
  <c r="N128" i="1" s="1"/>
  <c r="N127" i="1" s="1"/>
  <c r="K123" i="1"/>
  <c r="K122" i="1" s="1"/>
  <c r="K121" i="1" s="1"/>
  <c r="K120" i="1" s="1"/>
  <c r="K119" i="1" s="1"/>
  <c r="M32" i="1"/>
  <c r="M31" i="1" s="1"/>
  <c r="M30" i="1" s="1"/>
  <c r="M29" i="1" s="1"/>
  <c r="M28" i="1" s="1"/>
  <c r="N80" i="1"/>
  <c r="N79" i="1" s="1"/>
  <c r="P81" i="1"/>
  <c r="N73" i="1"/>
  <c r="N72" i="1" s="1"/>
  <c r="P74" i="1"/>
  <c r="N83" i="1"/>
  <c r="N82" i="1" s="1"/>
  <c r="P84" i="1"/>
  <c r="N90" i="1"/>
  <c r="N89" i="1" s="1"/>
  <c r="N88" i="1" s="1"/>
  <c r="N87" i="1" s="1"/>
  <c r="N86" i="1" s="1"/>
  <c r="N85" i="1" s="1"/>
  <c r="P91" i="1"/>
  <c r="N100" i="1"/>
  <c r="N97" i="1" s="1"/>
  <c r="N96" i="1" s="1"/>
  <c r="N95" i="1" s="1"/>
  <c r="N94" i="1" s="1"/>
  <c r="N93" i="1" s="1"/>
  <c r="P101" i="1"/>
  <c r="M57" i="1"/>
  <c r="M56" i="1" s="1"/>
  <c r="M55" i="1" s="1"/>
  <c r="M54" i="1" s="1"/>
  <c r="M53" i="1" s="1"/>
  <c r="M52" i="1" s="1"/>
  <c r="N70" i="1"/>
  <c r="N69" i="1" s="1"/>
  <c r="P71" i="1"/>
  <c r="F123" i="1"/>
  <c r="F122" i="1" s="1"/>
  <c r="F121" i="1" s="1"/>
  <c r="F120" i="1" s="1"/>
  <c r="F119" i="1" s="1"/>
  <c r="J123" i="1"/>
  <c r="J122" i="1" s="1"/>
  <c r="J121" i="1" s="1"/>
  <c r="J120" i="1" s="1"/>
  <c r="J119" i="1" s="1"/>
  <c r="N134" i="1"/>
  <c r="N133" i="1" s="1"/>
  <c r="N132" i="1" s="1"/>
  <c r="N131" i="1" s="1"/>
  <c r="N130" i="1" s="1"/>
  <c r="P135" i="1"/>
  <c r="N106" i="1"/>
  <c r="N105" i="1" s="1"/>
  <c r="N104" i="1" s="1"/>
  <c r="N103" i="1" s="1"/>
  <c r="N102" i="1" s="1"/>
  <c r="L123" i="1"/>
  <c r="L122" i="1" s="1"/>
  <c r="L121" i="1" s="1"/>
  <c r="L120" i="1" s="1"/>
  <c r="L119" i="1" s="1"/>
  <c r="N32" i="1"/>
  <c r="N31" i="1" s="1"/>
  <c r="N30" i="1" s="1"/>
  <c r="N29" i="1" s="1"/>
  <c r="N28" i="1" s="1"/>
  <c r="M106" i="1"/>
  <c r="M105" i="1" s="1"/>
  <c r="M104" i="1" s="1"/>
  <c r="M103" i="1" s="1"/>
  <c r="M102" i="1" s="1"/>
  <c r="N126" i="1"/>
  <c r="M42" i="1"/>
  <c r="M41" i="1" s="1"/>
  <c r="M40" i="1" s="1"/>
  <c r="M39" i="1" s="1"/>
  <c r="M38" i="1" s="1"/>
  <c r="M37" i="1" s="1"/>
  <c r="M97" i="1"/>
  <c r="M96" i="1" s="1"/>
  <c r="M95" i="1" s="1"/>
  <c r="M94" i="1" s="1"/>
  <c r="M93" i="1" s="1"/>
  <c r="M78" i="1"/>
  <c r="M77" i="1" s="1"/>
  <c r="M76" i="1" s="1"/>
  <c r="M75" i="1" s="1"/>
  <c r="M68" i="1"/>
  <c r="M67" i="1" s="1"/>
  <c r="M66" i="1" s="1"/>
  <c r="M65" i="1" s="1"/>
  <c r="M17" i="1"/>
  <c r="L22" i="1"/>
  <c r="N22" i="1" s="1"/>
  <c r="K21" i="1"/>
  <c r="K20" i="1" s="1"/>
  <c r="K19" i="1" s="1"/>
  <c r="K18" i="1" s="1"/>
  <c r="J21" i="1"/>
  <c r="I21" i="1"/>
  <c r="I20" i="1" s="1"/>
  <c r="I19" i="1" s="1"/>
  <c r="I18" i="1" s="1"/>
  <c r="H21" i="1"/>
  <c r="H20" i="1" s="1"/>
  <c r="H19" i="1" s="1"/>
  <c r="H18" i="1" s="1"/>
  <c r="G21" i="1"/>
  <c r="G20" i="1" s="1"/>
  <c r="G19" i="1" s="1"/>
  <c r="G18" i="1" s="1"/>
  <c r="F21" i="1"/>
  <c r="F20" i="1" s="1"/>
  <c r="F19" i="1" s="1"/>
  <c r="F18" i="1" s="1"/>
  <c r="J20" i="1"/>
  <c r="J19" i="1" s="1"/>
  <c r="J18" i="1" s="1"/>
  <c r="P129" i="1" l="1"/>
  <c r="N68" i="1"/>
  <c r="N67" i="1" s="1"/>
  <c r="N66" i="1" s="1"/>
  <c r="N65" i="1" s="1"/>
  <c r="N78" i="1"/>
  <c r="N77" i="1" s="1"/>
  <c r="N76" i="1" s="1"/>
  <c r="N75" i="1" s="1"/>
  <c r="P90" i="1"/>
  <c r="P89" i="1" s="1"/>
  <c r="P88" i="1" s="1"/>
  <c r="P87" i="1" s="1"/>
  <c r="P86" i="1" s="1"/>
  <c r="P85" i="1" s="1"/>
  <c r="R91" i="1"/>
  <c r="R90" i="1" s="1"/>
  <c r="R89" i="1" s="1"/>
  <c r="R88" i="1" s="1"/>
  <c r="R87" i="1" s="1"/>
  <c r="R86" i="1" s="1"/>
  <c r="R85" i="1" s="1"/>
  <c r="P128" i="1"/>
  <c r="P127" i="1" s="1"/>
  <c r="R129" i="1"/>
  <c r="R128" i="1" s="1"/>
  <c r="R127" i="1" s="1"/>
  <c r="P134" i="1"/>
  <c r="P133" i="1" s="1"/>
  <c r="P132" i="1" s="1"/>
  <c r="P131" i="1" s="1"/>
  <c r="P130" i="1" s="1"/>
  <c r="R135" i="1"/>
  <c r="R134" i="1" s="1"/>
  <c r="R133" i="1" s="1"/>
  <c r="R132" i="1" s="1"/>
  <c r="R131" i="1" s="1"/>
  <c r="R130" i="1" s="1"/>
  <c r="P100" i="1"/>
  <c r="P97" i="1" s="1"/>
  <c r="P96" i="1" s="1"/>
  <c r="P95" i="1" s="1"/>
  <c r="P94" i="1" s="1"/>
  <c r="P93" i="1" s="1"/>
  <c r="P92" i="1" s="1"/>
  <c r="R101" i="1"/>
  <c r="R100" i="1" s="1"/>
  <c r="R97" i="1" s="1"/>
  <c r="R96" i="1" s="1"/>
  <c r="R95" i="1" s="1"/>
  <c r="R94" i="1" s="1"/>
  <c r="R93" i="1" s="1"/>
  <c r="R92" i="1" s="1"/>
  <c r="P73" i="1"/>
  <c r="P72" i="1" s="1"/>
  <c r="R74" i="1"/>
  <c r="R73" i="1" s="1"/>
  <c r="R72" i="1" s="1"/>
  <c r="P70" i="1"/>
  <c r="P69" i="1" s="1"/>
  <c r="R71" i="1"/>
  <c r="R70" i="1" s="1"/>
  <c r="R69" i="1" s="1"/>
  <c r="P83" i="1"/>
  <c r="P82" i="1" s="1"/>
  <c r="R84" i="1"/>
  <c r="R83" i="1" s="1"/>
  <c r="R82" i="1" s="1"/>
  <c r="P80" i="1"/>
  <c r="P79" i="1" s="1"/>
  <c r="R81" i="1"/>
  <c r="R80" i="1" s="1"/>
  <c r="R79" i="1" s="1"/>
  <c r="N92" i="1"/>
  <c r="M92" i="1"/>
  <c r="N21" i="1"/>
  <c r="N20" i="1" s="1"/>
  <c r="N19" i="1" s="1"/>
  <c r="N18" i="1" s="1"/>
  <c r="P22" i="1"/>
  <c r="N125" i="1"/>
  <c r="N124" i="1" s="1"/>
  <c r="N123" i="1" s="1"/>
  <c r="N122" i="1" s="1"/>
  <c r="N121" i="1" s="1"/>
  <c r="N120" i="1" s="1"/>
  <c r="N119" i="1" s="1"/>
  <c r="P126" i="1"/>
  <c r="M64" i="1"/>
  <c r="L21" i="1"/>
  <c r="K117" i="1"/>
  <c r="K116" i="1" s="1"/>
  <c r="K115" i="1" s="1"/>
  <c r="K114" i="1" s="1"/>
  <c r="K113" i="1" s="1"/>
  <c r="K112" i="1" s="1"/>
  <c r="K111" i="1" s="1"/>
  <c r="L109" i="1"/>
  <c r="K109" i="1"/>
  <c r="L107" i="1"/>
  <c r="K107" i="1"/>
  <c r="L100" i="1"/>
  <c r="K100" i="1"/>
  <c r="L98" i="1"/>
  <c r="K98" i="1"/>
  <c r="L90" i="1"/>
  <c r="L89" i="1" s="1"/>
  <c r="L88" i="1" s="1"/>
  <c r="K90" i="1"/>
  <c r="K89" i="1" s="1"/>
  <c r="K88" i="1" s="1"/>
  <c r="K87" i="1" s="1"/>
  <c r="K86" i="1" s="1"/>
  <c r="K85" i="1" s="1"/>
  <c r="L83" i="1"/>
  <c r="L82" i="1" s="1"/>
  <c r="K83" i="1"/>
  <c r="K82" i="1" s="1"/>
  <c r="L80" i="1"/>
  <c r="L79" i="1" s="1"/>
  <c r="K80" i="1"/>
  <c r="K79" i="1" s="1"/>
  <c r="L73" i="1"/>
  <c r="L72" i="1" s="1"/>
  <c r="K73" i="1"/>
  <c r="K72" i="1" s="1"/>
  <c r="L70" i="1"/>
  <c r="K70" i="1"/>
  <c r="K69" i="1" s="1"/>
  <c r="L62" i="1"/>
  <c r="L61" i="1" s="1"/>
  <c r="K62" i="1"/>
  <c r="K61" i="1" s="1"/>
  <c r="K59" i="1"/>
  <c r="K58" i="1" s="1"/>
  <c r="K50" i="1"/>
  <c r="K49" i="1" s="1"/>
  <c r="L47" i="1"/>
  <c r="L46" i="1" s="1"/>
  <c r="K47" i="1"/>
  <c r="K46" i="1" s="1"/>
  <c r="K44" i="1"/>
  <c r="K43" i="1" s="1"/>
  <c r="L35" i="1"/>
  <c r="K35" i="1"/>
  <c r="L33" i="1"/>
  <c r="K33" i="1"/>
  <c r="K26" i="1"/>
  <c r="K25" i="1" s="1"/>
  <c r="K24" i="1" s="1"/>
  <c r="K23" i="1" s="1"/>
  <c r="K17" i="1" s="1"/>
  <c r="P78" i="1" l="1"/>
  <c r="P77" i="1" s="1"/>
  <c r="P76" i="1" s="1"/>
  <c r="P75" i="1" s="1"/>
  <c r="M136" i="1"/>
  <c r="N64" i="1"/>
  <c r="P68" i="1"/>
  <c r="P67" i="1" s="1"/>
  <c r="P66" i="1" s="1"/>
  <c r="P65" i="1" s="1"/>
  <c r="R68" i="1"/>
  <c r="R67" i="1" s="1"/>
  <c r="R66" i="1" s="1"/>
  <c r="R65" i="1" s="1"/>
  <c r="R78" i="1"/>
  <c r="R77" i="1" s="1"/>
  <c r="R76" i="1" s="1"/>
  <c r="R75" i="1" s="1"/>
  <c r="P21" i="1"/>
  <c r="P20" i="1" s="1"/>
  <c r="P19" i="1" s="1"/>
  <c r="P18" i="1" s="1"/>
  <c r="R22" i="1"/>
  <c r="R21" i="1" s="1"/>
  <c r="R20" i="1" s="1"/>
  <c r="R19" i="1" s="1"/>
  <c r="R18" i="1" s="1"/>
  <c r="P125" i="1"/>
  <c r="P124" i="1" s="1"/>
  <c r="P123" i="1" s="1"/>
  <c r="P122" i="1" s="1"/>
  <c r="P121" i="1" s="1"/>
  <c r="P120" i="1" s="1"/>
  <c r="P119" i="1" s="1"/>
  <c r="R126" i="1"/>
  <c r="R125" i="1" s="1"/>
  <c r="R124" i="1" s="1"/>
  <c r="R123" i="1" s="1"/>
  <c r="R122" i="1" s="1"/>
  <c r="R121" i="1" s="1"/>
  <c r="R120" i="1" s="1"/>
  <c r="R119" i="1" s="1"/>
  <c r="K97" i="1"/>
  <c r="K96" i="1" s="1"/>
  <c r="K95" i="1" s="1"/>
  <c r="K94" i="1" s="1"/>
  <c r="K93" i="1" s="1"/>
  <c r="L106" i="1"/>
  <c r="L105" i="1" s="1"/>
  <c r="L97" i="1"/>
  <c r="L96" i="1" s="1"/>
  <c r="L95" i="1" s="1"/>
  <c r="L94" i="1" s="1"/>
  <c r="L93" i="1" s="1"/>
  <c r="L20" i="1"/>
  <c r="L32" i="1"/>
  <c r="L31" i="1" s="1"/>
  <c r="L30" i="1" s="1"/>
  <c r="L29" i="1" s="1"/>
  <c r="L28" i="1" s="1"/>
  <c r="K68" i="1"/>
  <c r="K67" i="1" s="1"/>
  <c r="K66" i="1" s="1"/>
  <c r="K65" i="1" s="1"/>
  <c r="K42" i="1"/>
  <c r="K41" i="1" s="1"/>
  <c r="K40" i="1" s="1"/>
  <c r="K39" i="1" s="1"/>
  <c r="K38" i="1" s="1"/>
  <c r="K37" i="1" s="1"/>
  <c r="K106" i="1"/>
  <c r="K105" i="1" s="1"/>
  <c r="K104" i="1" s="1"/>
  <c r="K103" i="1" s="1"/>
  <c r="K102" i="1" s="1"/>
  <c r="K57" i="1"/>
  <c r="K56" i="1" s="1"/>
  <c r="K55" i="1" s="1"/>
  <c r="K54" i="1" s="1"/>
  <c r="K53" i="1" s="1"/>
  <c r="K52" i="1" s="1"/>
  <c r="L87" i="1"/>
  <c r="K32" i="1"/>
  <c r="K31" i="1" s="1"/>
  <c r="K30" i="1" s="1"/>
  <c r="K29" i="1" s="1"/>
  <c r="K28" i="1" s="1"/>
  <c r="K78" i="1"/>
  <c r="K77" i="1" s="1"/>
  <c r="K76" i="1" s="1"/>
  <c r="K75" i="1" s="1"/>
  <c r="L69" i="1"/>
  <c r="L78" i="1"/>
  <c r="P64" i="1" l="1"/>
  <c r="R64" i="1"/>
  <c r="K92" i="1"/>
  <c r="K64" i="1"/>
  <c r="K136" i="1" s="1"/>
  <c r="L19" i="1"/>
  <c r="L77" i="1"/>
  <c r="L86" i="1"/>
  <c r="L68" i="1"/>
  <c r="L104" i="1"/>
  <c r="L18" i="1" l="1"/>
  <c r="L67" i="1"/>
  <c r="L85" i="1"/>
  <c r="L103" i="1"/>
  <c r="L76" i="1"/>
  <c r="L102" i="1" l="1"/>
  <c r="L75" i="1"/>
  <c r="L66" i="1"/>
  <c r="L65" i="1" l="1"/>
  <c r="L92" i="1"/>
  <c r="L64" i="1" l="1"/>
  <c r="J118" i="1" l="1"/>
  <c r="I117" i="1"/>
  <c r="I116" i="1" s="1"/>
  <c r="I115" i="1" s="1"/>
  <c r="I114" i="1" s="1"/>
  <c r="I113" i="1" s="1"/>
  <c r="I112" i="1" s="1"/>
  <c r="I111" i="1" s="1"/>
  <c r="H117" i="1"/>
  <c r="H116" i="1" s="1"/>
  <c r="H115" i="1" s="1"/>
  <c r="H114" i="1" s="1"/>
  <c r="H113" i="1" s="1"/>
  <c r="H112" i="1" s="1"/>
  <c r="H111" i="1" s="1"/>
  <c r="J27" i="1"/>
  <c r="I26" i="1"/>
  <c r="I25" i="1" s="1"/>
  <c r="I24" i="1" s="1"/>
  <c r="I23" i="1" s="1"/>
  <c r="I17" i="1" s="1"/>
  <c r="H26" i="1"/>
  <c r="H25" i="1" s="1"/>
  <c r="H24" i="1" s="1"/>
  <c r="H23" i="1" s="1"/>
  <c r="H17" i="1" s="1"/>
  <c r="G26" i="1"/>
  <c r="G25" i="1" s="1"/>
  <c r="G24" i="1" s="1"/>
  <c r="G23" i="1" s="1"/>
  <c r="G17" i="1" s="1"/>
  <c r="F26" i="1"/>
  <c r="F25" i="1" s="1"/>
  <c r="F24" i="1" s="1"/>
  <c r="F23" i="1" s="1"/>
  <c r="F17" i="1" s="1"/>
  <c r="L27" i="1" l="1"/>
  <c r="L26" i="1" s="1"/>
  <c r="L118" i="1"/>
  <c r="J117" i="1"/>
  <c r="J26" i="1"/>
  <c r="J109" i="1"/>
  <c r="I109" i="1"/>
  <c r="J107" i="1"/>
  <c r="I107" i="1"/>
  <c r="J100" i="1"/>
  <c r="I100" i="1"/>
  <c r="J98" i="1"/>
  <c r="I98" i="1"/>
  <c r="J90" i="1"/>
  <c r="I90" i="1"/>
  <c r="I89" i="1" s="1"/>
  <c r="I88" i="1" s="1"/>
  <c r="I87" i="1" s="1"/>
  <c r="I86" i="1" s="1"/>
  <c r="I85" i="1" s="1"/>
  <c r="J83" i="1"/>
  <c r="I83" i="1"/>
  <c r="I82" i="1" s="1"/>
  <c r="J80" i="1"/>
  <c r="I80" i="1"/>
  <c r="I79" i="1" s="1"/>
  <c r="J73" i="1"/>
  <c r="I73" i="1"/>
  <c r="I72" i="1" s="1"/>
  <c r="J70" i="1"/>
  <c r="I70" i="1"/>
  <c r="I69" i="1" s="1"/>
  <c r="J62" i="1"/>
  <c r="I62" i="1"/>
  <c r="I61" i="1" s="1"/>
  <c r="I59" i="1"/>
  <c r="I58" i="1" s="1"/>
  <c r="I50" i="1"/>
  <c r="J47" i="1"/>
  <c r="I47" i="1"/>
  <c r="I46" i="1" s="1"/>
  <c r="I44" i="1"/>
  <c r="I43" i="1" s="1"/>
  <c r="J35" i="1"/>
  <c r="I35" i="1"/>
  <c r="J33" i="1"/>
  <c r="I33" i="1"/>
  <c r="H60" i="1"/>
  <c r="H59" i="1" s="1"/>
  <c r="H58" i="1" s="1"/>
  <c r="H51" i="1"/>
  <c r="J51" i="1" s="1"/>
  <c r="H45" i="1"/>
  <c r="H44" i="1" s="1"/>
  <c r="H43" i="1" s="1"/>
  <c r="H109" i="1"/>
  <c r="G109" i="1"/>
  <c r="H107" i="1"/>
  <c r="G107" i="1"/>
  <c r="H100" i="1"/>
  <c r="G100" i="1"/>
  <c r="H98" i="1"/>
  <c r="G98" i="1"/>
  <c r="H90" i="1"/>
  <c r="H89" i="1" s="1"/>
  <c r="H88" i="1" s="1"/>
  <c r="H87" i="1" s="1"/>
  <c r="H86" i="1" s="1"/>
  <c r="H85" i="1" s="1"/>
  <c r="G90" i="1"/>
  <c r="G89" i="1" s="1"/>
  <c r="G88" i="1" s="1"/>
  <c r="G87" i="1" s="1"/>
  <c r="G86" i="1" s="1"/>
  <c r="G85" i="1" s="1"/>
  <c r="H83" i="1"/>
  <c r="H82" i="1" s="1"/>
  <c r="G83" i="1"/>
  <c r="G82" i="1" s="1"/>
  <c r="H80" i="1"/>
  <c r="H79" i="1" s="1"/>
  <c r="G80" i="1"/>
  <c r="G79" i="1" s="1"/>
  <c r="H73" i="1"/>
  <c r="H72" i="1" s="1"/>
  <c r="G73" i="1"/>
  <c r="G72" i="1" s="1"/>
  <c r="H70" i="1"/>
  <c r="H69" i="1" s="1"/>
  <c r="G70" i="1"/>
  <c r="G69" i="1" s="1"/>
  <c r="H62" i="1"/>
  <c r="H61" i="1" s="1"/>
  <c r="G62" i="1"/>
  <c r="G61" i="1" s="1"/>
  <c r="G59" i="1"/>
  <c r="G58" i="1" s="1"/>
  <c r="G50" i="1"/>
  <c r="H47" i="1"/>
  <c r="H46" i="1" s="1"/>
  <c r="G47" i="1"/>
  <c r="G46" i="1" s="1"/>
  <c r="G44" i="1"/>
  <c r="G43" i="1" s="1"/>
  <c r="H35" i="1"/>
  <c r="G35" i="1"/>
  <c r="H33" i="1"/>
  <c r="G33" i="1"/>
  <c r="F98" i="1"/>
  <c r="F100" i="1"/>
  <c r="F107" i="1"/>
  <c r="F109" i="1"/>
  <c r="N27" i="1" l="1"/>
  <c r="N118" i="1"/>
  <c r="L117" i="1"/>
  <c r="L51" i="1"/>
  <c r="L25" i="1"/>
  <c r="J116" i="1"/>
  <c r="J50" i="1"/>
  <c r="J61" i="1"/>
  <c r="J79" i="1"/>
  <c r="J46" i="1"/>
  <c r="J69" i="1"/>
  <c r="J82" i="1"/>
  <c r="J25" i="1"/>
  <c r="J72" i="1"/>
  <c r="J89" i="1"/>
  <c r="I49" i="1"/>
  <c r="I42" i="1" s="1"/>
  <c r="I41" i="1" s="1"/>
  <c r="I40" i="1" s="1"/>
  <c r="I39" i="1" s="1"/>
  <c r="I38" i="1" s="1"/>
  <c r="I37" i="1" s="1"/>
  <c r="G49" i="1"/>
  <c r="G42" i="1" s="1"/>
  <c r="G41" i="1" s="1"/>
  <c r="G40" i="1" s="1"/>
  <c r="G39" i="1" s="1"/>
  <c r="G38" i="1" s="1"/>
  <c r="G37" i="1" s="1"/>
  <c r="I106" i="1"/>
  <c r="I105" i="1" s="1"/>
  <c r="I104" i="1" s="1"/>
  <c r="I103" i="1" s="1"/>
  <c r="I102" i="1" s="1"/>
  <c r="I32" i="1"/>
  <c r="I31" i="1" s="1"/>
  <c r="I30" i="1" s="1"/>
  <c r="I29" i="1" s="1"/>
  <c r="I28" i="1" s="1"/>
  <c r="H50" i="1"/>
  <c r="J97" i="1"/>
  <c r="J32" i="1"/>
  <c r="J45" i="1"/>
  <c r="J106" i="1"/>
  <c r="J60" i="1"/>
  <c r="I97" i="1"/>
  <c r="I96" i="1" s="1"/>
  <c r="I95" i="1" s="1"/>
  <c r="I94" i="1" s="1"/>
  <c r="I93" i="1" s="1"/>
  <c r="G97" i="1"/>
  <c r="G96" i="1" s="1"/>
  <c r="G95" i="1" s="1"/>
  <c r="G94" i="1" s="1"/>
  <c r="G93" i="1" s="1"/>
  <c r="I57" i="1"/>
  <c r="I56" i="1" s="1"/>
  <c r="I55" i="1" s="1"/>
  <c r="I54" i="1" s="1"/>
  <c r="I53" i="1" s="1"/>
  <c r="I52" i="1" s="1"/>
  <c r="I68" i="1"/>
  <c r="I67" i="1" s="1"/>
  <c r="I66" i="1" s="1"/>
  <c r="I65" i="1" s="1"/>
  <c r="I78" i="1"/>
  <c r="I77" i="1" s="1"/>
  <c r="I76" i="1" s="1"/>
  <c r="I75" i="1" s="1"/>
  <c r="G57" i="1"/>
  <c r="G56" i="1" s="1"/>
  <c r="G55" i="1" s="1"/>
  <c r="G54" i="1" s="1"/>
  <c r="G53" i="1" s="1"/>
  <c r="G52" i="1" s="1"/>
  <c r="G68" i="1"/>
  <c r="G67" i="1" s="1"/>
  <c r="G66" i="1" s="1"/>
  <c r="G65" i="1" s="1"/>
  <c r="H57" i="1"/>
  <c r="G106" i="1"/>
  <c r="G105" i="1" s="1"/>
  <c r="G104" i="1" s="1"/>
  <c r="G103" i="1" s="1"/>
  <c r="G102" i="1" s="1"/>
  <c r="H106" i="1"/>
  <c r="H105" i="1" s="1"/>
  <c r="H104" i="1" s="1"/>
  <c r="H103" i="1" s="1"/>
  <c r="H102" i="1" s="1"/>
  <c r="H32" i="1"/>
  <c r="H31" i="1" s="1"/>
  <c r="H30" i="1" s="1"/>
  <c r="H29" i="1" s="1"/>
  <c r="H28" i="1" s="1"/>
  <c r="H68" i="1"/>
  <c r="H67" i="1" s="1"/>
  <c r="H66" i="1" s="1"/>
  <c r="H65" i="1" s="1"/>
  <c r="H78" i="1"/>
  <c r="H77" i="1" s="1"/>
  <c r="H76" i="1" s="1"/>
  <c r="H75" i="1" s="1"/>
  <c r="G32" i="1"/>
  <c r="G31" i="1" s="1"/>
  <c r="G30" i="1" s="1"/>
  <c r="G29" i="1" s="1"/>
  <c r="G28" i="1" s="1"/>
  <c r="H97" i="1"/>
  <c r="H96" i="1" s="1"/>
  <c r="H95" i="1" s="1"/>
  <c r="H94" i="1" s="1"/>
  <c r="H93" i="1" s="1"/>
  <c r="G78" i="1"/>
  <c r="G77" i="1" s="1"/>
  <c r="G76" i="1" s="1"/>
  <c r="G75" i="1" s="1"/>
  <c r="F106" i="1"/>
  <c r="F105" i="1" s="1"/>
  <c r="F104" i="1" s="1"/>
  <c r="F103" i="1" s="1"/>
  <c r="F102" i="1" s="1"/>
  <c r="F97" i="1"/>
  <c r="F96" i="1" s="1"/>
  <c r="F95" i="1" s="1"/>
  <c r="F94" i="1" s="1"/>
  <c r="F93" i="1" s="1"/>
  <c r="F59" i="1"/>
  <c r="N117" i="1" l="1"/>
  <c r="N116" i="1" s="1"/>
  <c r="N115" i="1" s="1"/>
  <c r="N114" i="1" s="1"/>
  <c r="N113" i="1" s="1"/>
  <c r="N112" i="1" s="1"/>
  <c r="N111" i="1" s="1"/>
  <c r="P118" i="1"/>
  <c r="N26" i="1"/>
  <c r="N25" i="1" s="1"/>
  <c r="N24" i="1" s="1"/>
  <c r="N23" i="1" s="1"/>
  <c r="N17" i="1" s="1"/>
  <c r="P27" i="1"/>
  <c r="L116" i="1"/>
  <c r="N51" i="1"/>
  <c r="L50" i="1"/>
  <c r="J49" i="1"/>
  <c r="L24" i="1"/>
  <c r="L45" i="1"/>
  <c r="L60" i="1"/>
  <c r="J88" i="1"/>
  <c r="J115" i="1"/>
  <c r="J31" i="1"/>
  <c r="J68" i="1"/>
  <c r="J96" i="1"/>
  <c r="J24" i="1"/>
  <c r="J105" i="1"/>
  <c r="J78" i="1"/>
  <c r="J59" i="1"/>
  <c r="J44" i="1"/>
  <c r="H49" i="1"/>
  <c r="H42" i="1" s="1"/>
  <c r="H41" i="1" s="1"/>
  <c r="I92" i="1"/>
  <c r="I64" i="1"/>
  <c r="G92" i="1"/>
  <c r="H64" i="1"/>
  <c r="H56" i="1"/>
  <c r="H92" i="1"/>
  <c r="G64" i="1"/>
  <c r="F58" i="1"/>
  <c r="F92" i="1"/>
  <c r="P117" i="1" l="1"/>
  <c r="P116" i="1" s="1"/>
  <c r="P115" i="1" s="1"/>
  <c r="P114" i="1" s="1"/>
  <c r="P113" i="1" s="1"/>
  <c r="P112" i="1" s="1"/>
  <c r="P111" i="1" s="1"/>
  <c r="R118" i="1"/>
  <c r="R117" i="1" s="1"/>
  <c r="R116" i="1" s="1"/>
  <c r="R115" i="1" s="1"/>
  <c r="R114" i="1" s="1"/>
  <c r="R113" i="1" s="1"/>
  <c r="R112" i="1" s="1"/>
  <c r="R111" i="1" s="1"/>
  <c r="P26" i="1"/>
  <c r="P25" i="1" s="1"/>
  <c r="P24" i="1" s="1"/>
  <c r="P23" i="1" s="1"/>
  <c r="P17" i="1" s="1"/>
  <c r="R27" i="1"/>
  <c r="R26" i="1" s="1"/>
  <c r="R25" i="1" s="1"/>
  <c r="R24" i="1" s="1"/>
  <c r="R23" i="1" s="1"/>
  <c r="R17" i="1" s="1"/>
  <c r="L115" i="1"/>
  <c r="L114" i="1" s="1"/>
  <c r="N50" i="1"/>
  <c r="N49" i="1" s="1"/>
  <c r="P51" i="1"/>
  <c r="N45" i="1"/>
  <c r="N60" i="1"/>
  <c r="L49" i="1"/>
  <c r="L59" i="1"/>
  <c r="L44" i="1"/>
  <c r="L23" i="1"/>
  <c r="L17" i="1" s="1"/>
  <c r="J30" i="1"/>
  <c r="J104" i="1"/>
  <c r="J77" i="1"/>
  <c r="J23" i="1"/>
  <c r="J17" i="1" s="1"/>
  <c r="J114" i="1"/>
  <c r="J95" i="1"/>
  <c r="J67" i="1"/>
  <c r="J87" i="1"/>
  <c r="J58" i="1"/>
  <c r="J43" i="1"/>
  <c r="I136" i="1"/>
  <c r="G136" i="1"/>
  <c r="H55" i="1"/>
  <c r="H40" i="1"/>
  <c r="F44" i="1"/>
  <c r="F47" i="1"/>
  <c r="F50" i="1"/>
  <c r="P50" i="1" l="1"/>
  <c r="P49" i="1" s="1"/>
  <c r="R51" i="1"/>
  <c r="R50" i="1" s="1"/>
  <c r="R49" i="1" s="1"/>
  <c r="N59" i="1"/>
  <c r="N58" i="1" s="1"/>
  <c r="N57" i="1" s="1"/>
  <c r="N56" i="1" s="1"/>
  <c r="N55" i="1" s="1"/>
  <c r="N54" i="1" s="1"/>
  <c r="N53" i="1" s="1"/>
  <c r="N52" i="1" s="1"/>
  <c r="P60" i="1"/>
  <c r="N44" i="1"/>
  <c r="N43" i="1" s="1"/>
  <c r="N42" i="1" s="1"/>
  <c r="N41" i="1" s="1"/>
  <c r="N40" i="1" s="1"/>
  <c r="N39" i="1" s="1"/>
  <c r="N38" i="1" s="1"/>
  <c r="N37" i="1" s="1"/>
  <c r="P45" i="1"/>
  <c r="L113" i="1"/>
  <c r="L43" i="1"/>
  <c r="L58" i="1"/>
  <c r="J57" i="1"/>
  <c r="J94" i="1"/>
  <c r="J76" i="1"/>
  <c r="J86" i="1"/>
  <c r="J113" i="1"/>
  <c r="J103" i="1"/>
  <c r="J42" i="1"/>
  <c r="J66" i="1"/>
  <c r="J29" i="1"/>
  <c r="H54" i="1"/>
  <c r="H39" i="1"/>
  <c r="F46" i="1"/>
  <c r="F49" i="1"/>
  <c r="F43" i="1"/>
  <c r="F90" i="1"/>
  <c r="F83" i="1"/>
  <c r="F80" i="1"/>
  <c r="F73" i="1"/>
  <c r="F70" i="1"/>
  <c r="F62" i="1"/>
  <c r="F35" i="1"/>
  <c r="F33" i="1"/>
  <c r="N136" i="1" l="1"/>
  <c r="P59" i="1"/>
  <c r="P58" i="1" s="1"/>
  <c r="P57" i="1" s="1"/>
  <c r="P56" i="1" s="1"/>
  <c r="P55" i="1" s="1"/>
  <c r="P54" i="1" s="1"/>
  <c r="P53" i="1" s="1"/>
  <c r="P52" i="1" s="1"/>
  <c r="R60" i="1"/>
  <c r="R59" i="1" s="1"/>
  <c r="R58" i="1" s="1"/>
  <c r="R57" i="1" s="1"/>
  <c r="R56" i="1" s="1"/>
  <c r="R55" i="1" s="1"/>
  <c r="R54" i="1" s="1"/>
  <c r="R53" i="1" s="1"/>
  <c r="R52" i="1" s="1"/>
  <c r="P44" i="1"/>
  <c r="P43" i="1" s="1"/>
  <c r="P42" i="1" s="1"/>
  <c r="P41" i="1" s="1"/>
  <c r="P40" i="1" s="1"/>
  <c r="P39" i="1" s="1"/>
  <c r="P38" i="1" s="1"/>
  <c r="P37" i="1" s="1"/>
  <c r="R45" i="1"/>
  <c r="R44" i="1" s="1"/>
  <c r="R43" i="1" s="1"/>
  <c r="R42" i="1" s="1"/>
  <c r="R41" i="1" s="1"/>
  <c r="R40" i="1" s="1"/>
  <c r="R39" i="1" s="1"/>
  <c r="R38" i="1" s="1"/>
  <c r="R37" i="1" s="1"/>
  <c r="L42" i="1"/>
  <c r="L112" i="1"/>
  <c r="L57" i="1"/>
  <c r="J102" i="1"/>
  <c r="J75" i="1"/>
  <c r="J65" i="1"/>
  <c r="J112" i="1"/>
  <c r="J93" i="1"/>
  <c r="J28" i="1"/>
  <c r="J41" i="1"/>
  <c r="J85" i="1"/>
  <c r="J56" i="1"/>
  <c r="H53" i="1"/>
  <c r="H38" i="1"/>
  <c r="F42" i="1"/>
  <c r="F41" i="1" s="1"/>
  <c r="F40" i="1" s="1"/>
  <c r="F39" i="1" s="1"/>
  <c r="F38" i="1" s="1"/>
  <c r="F89" i="1"/>
  <c r="F88" i="1" s="1"/>
  <c r="F87" i="1" s="1"/>
  <c r="F86" i="1" s="1"/>
  <c r="F85" i="1" s="1"/>
  <c r="F69" i="1"/>
  <c r="F72" i="1"/>
  <c r="F79" i="1"/>
  <c r="F82" i="1"/>
  <c r="F61" i="1"/>
  <c r="F57" i="1" s="1"/>
  <c r="F56" i="1" s="1"/>
  <c r="F55" i="1" s="1"/>
  <c r="F54" i="1" s="1"/>
  <c r="F53" i="1" s="1"/>
  <c r="F52" i="1" s="1"/>
  <c r="F32" i="1"/>
  <c r="R136" i="1" l="1"/>
  <c r="P136" i="1"/>
  <c r="L56" i="1"/>
  <c r="L111" i="1"/>
  <c r="L41" i="1"/>
  <c r="J55" i="1"/>
  <c r="J64" i="1"/>
  <c r="J40" i="1"/>
  <c r="J111" i="1"/>
  <c r="J92" i="1"/>
  <c r="H52" i="1"/>
  <c r="H37" i="1"/>
  <c r="F31" i="1"/>
  <c r="F30" i="1" s="1"/>
  <c r="F29" i="1" s="1"/>
  <c r="F28" i="1" s="1"/>
  <c r="F37" i="1"/>
  <c r="F78" i="1"/>
  <c r="F77" i="1" s="1"/>
  <c r="F76" i="1" s="1"/>
  <c r="F75" i="1" s="1"/>
  <c r="F68" i="1"/>
  <c r="F67" i="1" s="1"/>
  <c r="F66" i="1" s="1"/>
  <c r="F65" i="1" s="1"/>
  <c r="L40" i="1" l="1"/>
  <c r="L55" i="1"/>
  <c r="J39" i="1"/>
  <c r="J54" i="1"/>
  <c r="H136" i="1"/>
  <c r="F64" i="1"/>
  <c r="F136" i="1" s="1"/>
  <c r="L54" i="1" l="1"/>
  <c r="L39" i="1"/>
  <c r="J53" i="1"/>
  <c r="J38" i="1"/>
  <c r="L38" i="1" l="1"/>
  <c r="L53" i="1"/>
  <c r="J37" i="1"/>
  <c r="J52" i="1"/>
  <c r="L52" i="1" l="1"/>
  <c r="L37" i="1"/>
  <c r="J136" i="1"/>
  <c r="L136" i="1" l="1"/>
</calcChain>
</file>

<file path=xl/sharedStrings.xml><?xml version="1.0" encoding="utf-8"?>
<sst xmlns="http://schemas.openxmlformats.org/spreadsheetml/2006/main" count="483" uniqueCount="135">
  <si>
    <t>(тыс. рублей)</t>
  </si>
  <si>
    <t>Наименование</t>
  </si>
  <si>
    <t>Раз.</t>
  </si>
  <si>
    <t>ПР</t>
  </si>
  <si>
    <t>ЦСР</t>
  </si>
  <si>
    <t>ВР</t>
  </si>
  <si>
    <t>План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</si>
  <si>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</si>
  <si>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</si>
  <si>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</si>
  <si>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</si>
  <si>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</si>
  <si>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Осуществление переданных органам местного самоуправления городских округов и поселений полномочий Российской Федерации по первичному воинскому учету</t>
  </si>
  <si>
    <t>17 1 00 51180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</si>
  <si>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</si>
  <si>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</si>
  <si>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</si>
  <si>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</si>
  <si>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</si>
  <si>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</t>
  </si>
  <si>
    <t>Дорожное хозяйство (дорожные фонды)</t>
  </si>
  <si>
    <t>09</t>
  </si>
  <si>
    <t>Непрограммные направления деятельности органов государственной власти в части предоставления межбюджетных трансфертов</t>
  </si>
  <si>
    <t>33 0 00 00000</t>
  </si>
  <si>
    <t>Непрограммные направления деятельности органов государственной власти в части предоставления межбюджетных трансфертов бюджетам внутригородских муниципальных образований</t>
  </si>
  <si>
    <t>33 А 00 00000</t>
  </si>
  <si>
    <t>Субсидии бюджетам внутригородских муниципальных образований</t>
  </si>
  <si>
    <t>33 А 02 00000</t>
  </si>
  <si>
    <t>Консолидированная субсидия бюджетам внутригородских муниципальных образований в целях софинансирования расходных обязательств городских округов и поселений, возникающих при исполнении полномочий органов местного самоуправления в сфере жилищно-коммунального хозяйства, благоустройства и дорожной деятельности</t>
  </si>
  <si>
    <t>33 А 02 02000</t>
  </si>
  <si>
    <t>Ремонт объектов дорожного хозяйства</t>
  </si>
  <si>
    <t>33 А 02 02300</t>
  </si>
  <si>
    <t>Содержание объектов дорожного хозяйства</t>
  </si>
  <si>
    <t>33 А 02 02400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</si>
  <si>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</si>
  <si>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</si>
  <si>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Разметка объектов дорожного хозяйства</t>
  </si>
  <si>
    <t>33 А 02 02500</t>
  </si>
  <si>
    <t>Жилищно-коммунальное хозяйство</t>
  </si>
  <si>
    <t>05</t>
  </si>
  <si>
    <t>01</t>
  </si>
  <si>
    <t>Благоустройство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</si>
  <si>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</si>
  <si>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33 А 02 02100</t>
  </si>
  <si>
    <t>Содержание дворовых территорий</t>
  </si>
  <si>
    <t>33 А 02 02600</t>
  </si>
  <si>
    <t>Образование</t>
  </si>
  <si>
    <t>07</t>
  </si>
  <si>
    <t>Дошкольное образование</t>
  </si>
  <si>
    <t>Развитие образования города Москвы («Столичное образование»)</t>
  </si>
  <si>
    <t>03 0 00 00000</t>
  </si>
  <si>
    <t>Развитие системы образования</t>
  </si>
  <si>
    <t>03 Г 00 00000</t>
  </si>
  <si>
    <t>Развитие системы образования на территории городского округа Троицк</t>
  </si>
  <si>
    <t>03 Г 13 00000</t>
  </si>
  <si>
    <t>Финансовое обеспечение переданных внутригородским муниципальным образованиям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программ</t>
  </si>
  <si>
    <t>03 Г 13 00100</t>
  </si>
  <si>
    <t>600</t>
  </si>
  <si>
    <t>Субсидии автономным учреждениям</t>
  </si>
  <si>
    <t>620</t>
  </si>
  <si>
    <t>Субсидия бюджету городского округа Троицк на софинансирование расходных обязательств в сфере образования</t>
  </si>
  <si>
    <t>03 Г 13 00300</t>
  </si>
  <si>
    <t>Общее образование</t>
  </si>
  <si>
    <t>Дополнительное образование детей</t>
  </si>
  <si>
    <t>Социальная политика</t>
  </si>
  <si>
    <t>Социальное обеспечение населения</t>
  </si>
  <si>
    <t>Социальная поддержка жителей города Москвы</t>
  </si>
  <si>
    <t>04 0 00 00000</t>
  </si>
  <si>
    <t>Социальная поддержка семей с детьми. Профилактика социального сиротства и защита прав детей-сирот и детей, оставшихся без попечения родителей</t>
  </si>
  <si>
    <t>04 А 00 00000</t>
  </si>
  <si>
    <t>Адресная социальная помощь семьям с детьми</t>
  </si>
  <si>
    <t>04 А 03 00000</t>
  </si>
  <si>
    <t>Финансовое обеспечение переданных внутригородским муниципальным образованиям полномочий 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</t>
  </si>
  <si>
    <t>04 А 03 00500</t>
  </si>
  <si>
    <t>Охрана семьи и детства</t>
  </si>
  <si>
    <t>Финансовое обеспечение переданных внутригородским муниципальным образованиям полномочий по обеспечению выплаты компенсации родителям (законным представителям) детей, посещающих муниципальные образовательные организации, реализующие образовательную программу дошкольного образования</t>
  </si>
  <si>
    <t>10</t>
  </si>
  <si>
    <t>03 Г 13 00200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</si>
  <si>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</si>
  <si>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</si>
  <si>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</si>
  <si>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</si>
  <si>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 РАСХОДОВ</t>
  </si>
  <si>
    <t>к решению Совета депутатов городского округа</t>
  </si>
  <si>
    <t>городского округа Троицк в городе Москве на</t>
  </si>
  <si>
    <t>2024 год и плановый период 2025 и 2026 годов»</t>
  </si>
  <si>
    <t>Распределение бюджетных ассигнований бюджета городского округа Троицк в городе Москве на 2024 год по разделам, подразделам, целевым статьям, группам и подгруппам видов расходов классификации расходов бюджетов в части межбюджетных трансфертов из бюджета города Москвы</t>
  </si>
  <si>
    <t>Безопасный город</t>
  </si>
  <si>
    <t>17 0 00 00000</t>
  </si>
  <si>
    <t>Обеспечение правопорядка и профилактика правонарушений</t>
  </si>
  <si>
    <t>17 А 00 00000</t>
  </si>
  <si>
    <t>Троицк от 07.12.2023 № 191/35 «О бюджете</t>
  </si>
  <si>
    <t>Решение СД от 15.02.2024 №202/39</t>
  </si>
  <si>
    <t>Решение СД от 04.04.2024 №220/43</t>
  </si>
  <si>
    <t>Общегосударственные вопросы</t>
  </si>
  <si>
    <t>Другие общегосударственные вопросы</t>
  </si>
  <si>
    <t>Развитие инженерных коммуникаций
города Москвы</t>
  </si>
  <si>
    <t>Межбюджетный трансферт из бюджета города Москвы бюджетам внутригородских муниципальных образований в городе Москве на обеспечение бесперебойного функционирования коммунально-инженерной инфраструктуры, включая компенсацию понесенных затрат</t>
  </si>
  <si>
    <t>13</t>
  </si>
  <si>
    <t xml:space="preserve">06 И 00 00000
</t>
  </si>
  <si>
    <t xml:space="preserve">06 И 08 00000
</t>
  </si>
  <si>
    <t>100</t>
  </si>
  <si>
    <t>120</t>
  </si>
  <si>
    <t>Физическая культура и спорт</t>
  </si>
  <si>
    <t>Спорт высших достижений</t>
  </si>
  <si>
    <t>Спорт Москвы</t>
  </si>
  <si>
    <t>Развитие инфраструктуры физической культуры и спорта</t>
  </si>
  <si>
    <t>Реализация комплекса мер, направленных на развитие материально-технической базы спорта высших достижений и подготовки олимпийского резерва</t>
  </si>
  <si>
    <t>Субсидия из бюджета города Москвы бюджету городского округа Троицк на софинансирование расходных обязателсьтв по проектированию и строительству объектов рекреационно-спортивного комплекса муниципального автономного учреждения физической културы и спорта "Городская спортивно-оздоровительная база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</si>
  <si>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</si>
  <si>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</si>
  <si>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10 0 00 00000</t>
  </si>
  <si>
    <t>10 В 00 00000</t>
  </si>
  <si>
    <t>10 В 02 00000</t>
  </si>
  <si>
    <t>10 В 02 91000</t>
  </si>
  <si>
    <t>400</t>
  </si>
  <si>
    <t>410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</si>
  <si>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</si>
  <si>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Решение СД от 25.07.2024 №285/50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</si>
  <si>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</si>
  <si>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</si>
  <si>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14</t>
  </si>
  <si>
    <t>Решение СД от 29.08.2024 №313/53</t>
  </si>
  <si>
    <t>500</t>
  </si>
  <si>
    <t>540</t>
  </si>
  <si>
    <t>Межбюджетные трансферты</t>
  </si>
  <si>
    <t>Иные межбюджетные трансферты</t>
  </si>
  <si>
    <t>Решение СД от 19.09.2024 №</t>
  </si>
  <si>
    <t>к решению Совета депутатов внутригородского</t>
  </si>
  <si>
    <t>муниципального образования - городского округа</t>
  </si>
  <si>
    <t xml:space="preserve">                           Приложение 9</t>
  </si>
  <si>
    <t xml:space="preserve">                            Приложение 9</t>
  </si>
  <si>
    <t>Решение СД от 10.2024 №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</si>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</sst>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#,##0.00000"/>
    <numFmt numFmtId="167" formatCode="#,##0.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8" fillId="0" borderId="0" applyBorder="0"/>
    <xf numFmtId="0" fontId="19" fillId="0" borderId="0"/>
  </cellStyleXfs>
  <cellXfs count="83">
    <xf numFmtId="0" fontId="0" fillId="0" borderId="0" xfId="0"/>
    <xf numFmtId="0" fontId="3" fillId="0" borderId="0" xfId="0" applyFont="1"/>
    <xf numFmtId="0" fontId="6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164" fontId="5" fillId="2" borderId="1" xfId="0" applyNumberFormat="1" applyFont="1" applyFill="1" applyBorder="1"/>
    <xf numFmtId="0" fontId="8" fillId="2" borderId="0" xfId="0" applyFont="1" applyFill="1"/>
    <xf numFmtId="0" fontId="5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right"/>
    </xf>
    <xf numFmtId="16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/>
    <xf numFmtId="0" fontId="8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0" fontId="10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5" fillId="2" borderId="1" xfId="1" applyNumberFormat="1" applyFont="1" applyFill="1" applyBorder="1" applyAlignment="1">
      <alignment horizontal="right"/>
    </xf>
    <xf numFmtId="0" fontId="11" fillId="2" borderId="1" xfId="0" applyFont="1" applyFill="1" applyBorder="1"/>
    <xf numFmtId="0" fontId="2" fillId="2" borderId="0" xfId="0" applyFont="1" applyFill="1" applyAlignment="1">
      <alignment wrapText="1"/>
    </xf>
    <xf numFmtId="0" fontId="12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15" fillId="2" borderId="0" xfId="0" applyFont="1" applyFill="1" applyAlignment="1">
      <alignment wrapText="1"/>
    </xf>
    <xf numFmtId="49" fontId="5" fillId="2" borderId="1" xfId="0" applyNumberFormat="1" applyFont="1" applyFill="1" applyBorder="1"/>
    <xf numFmtId="0" fontId="9" fillId="2" borderId="1" xfId="0" applyFont="1" applyFill="1" applyBorder="1" applyAlignment="1">
      <alignment horizontal="right"/>
    </xf>
    <xf numFmtId="0" fontId="4" fillId="2" borderId="0" xfId="0" applyFont="1" applyFill="1" applyAlignment="1">
      <alignment wrapText="1"/>
    </xf>
    <xf numFmtId="0" fontId="7" fillId="2" borderId="1" xfId="0" applyFont="1" applyFill="1" applyBorder="1"/>
    <xf numFmtId="0" fontId="16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16" fillId="2" borderId="0" xfId="0" applyFont="1" applyFill="1"/>
    <xf numFmtId="164" fontId="9" fillId="2" borderId="1" xfId="0" applyNumberFormat="1" applyFont="1" applyFill="1" applyBorder="1"/>
    <xf numFmtId="164" fontId="5" fillId="2" borderId="1" xfId="0" applyNumberFormat="1" applyFont="1" applyFill="1" applyBorder="1" applyAlignment="1">
      <alignment wrapText="1"/>
    </xf>
    <xf numFmtId="0" fontId="0" fillId="0" borderId="0" xfId="0" applyAlignment="1">
      <alignment horizontal="left" indent="94"/>
    </xf>
    <xf numFmtId="3" fontId="2" fillId="0" borderId="0" xfId="0" applyNumberFormat="1" applyFont="1" applyAlignment="1">
      <alignment horizontal="left" vertical="top" wrapText="1" indent="18"/>
    </xf>
    <xf numFmtId="3" fontId="4" fillId="0" borderId="0" xfId="0" applyNumberFormat="1" applyFont="1" applyAlignment="1">
      <alignment horizontal="left" vertical="top" wrapText="1" indent="18"/>
    </xf>
    <xf numFmtId="0" fontId="2" fillId="0" borderId="1" xfId="0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wrapText="1"/>
    </xf>
    <xf numFmtId="49" fontId="5" fillId="2" borderId="1" xfId="0" applyNumberFormat="1" applyFont="1" applyFill="1" applyBorder="1" applyAlignment="1">
      <alignment wrapText="1"/>
    </xf>
    <xf numFmtId="0" fontId="20" fillId="2" borderId="1" xfId="0" applyFont="1" applyFill="1" applyBorder="1" applyAlignment="1">
      <alignment wrapText="1"/>
    </xf>
    <xf numFmtId="49" fontId="5" fillId="2" borderId="1" xfId="3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9" fontId="20" fillId="2" borderId="1" xfId="0" applyNumberFormat="1" applyFont="1" applyFill="1" applyBorder="1" applyAlignment="1">
      <alignment horizontal="right"/>
    </xf>
    <xf numFmtId="166" fontId="5" fillId="2" borderId="1" xfId="0" applyNumberFormat="1" applyFont="1" applyFill="1" applyBorder="1"/>
    <xf numFmtId="166" fontId="9" fillId="2" borderId="1" xfId="0" applyNumberFormat="1" applyFont="1" applyFill="1" applyBorder="1"/>
    <xf numFmtId="166" fontId="7" fillId="2" borderId="1" xfId="0" applyNumberFormat="1" applyFont="1" applyFill="1" applyBorder="1"/>
    <xf numFmtId="164" fontId="16" fillId="2" borderId="0" xfId="0" applyNumberFormat="1" applyFont="1" applyFill="1"/>
    <xf numFmtId="49" fontId="21" fillId="2" borderId="1" xfId="0" applyNumberFormat="1" applyFont="1" applyFill="1" applyBorder="1" applyAlignment="1">
      <alignment horizontal="right"/>
    </xf>
    <xf numFmtId="0" fontId="22" fillId="2" borderId="1" xfId="0" applyFont="1" applyFill="1" applyBorder="1"/>
    <xf numFmtId="49" fontId="22" fillId="2" borderId="1" xfId="0" applyNumberFormat="1" applyFont="1" applyFill="1" applyBorder="1" applyAlignment="1">
      <alignment horizontal="right"/>
    </xf>
    <xf numFmtId="167" fontId="17" fillId="0" borderId="0" xfId="0" applyNumberFormat="1" applyFont="1" applyAlignment="1">
      <alignment horizontal="left" vertical="center" wrapText="1" indent="214"/>
    </xf>
    <xf numFmtId="4" fontId="17" fillId="0" borderId="0" xfId="0" applyNumberFormat="1" applyFont="1" applyAlignment="1">
      <alignment horizontal="left" indent="52"/>
    </xf>
    <xf numFmtId="167" fontId="17" fillId="0" borderId="0" xfId="0" applyNumberFormat="1" applyFont="1" applyAlignment="1">
      <alignment horizontal="left" vertical="center" wrapText="1" indent="214"/>
    </xf>
    <xf numFmtId="0" fontId="5" fillId="2" borderId="0" xfId="0" applyFont="1" applyFill="1" applyAlignment="1">
      <alignment horizontal="center" vertical="center" wrapText="1"/>
    </xf>
    <xf numFmtId="167" fontId="17" fillId="0" borderId="0" xfId="0" applyNumberFormat="1" applyFont="1" applyAlignment="1">
      <alignment horizontal="left" vertical="center" wrapText="1" indent="52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8"/>
  <sheetViews>
    <sheetView tabSelected="1" view="pageBreakPreview" zoomScaleSheetLayoutView="100" workbookViewId="0">
      <selection activeCell="A5" sqref="A5:R5"/>
    </sheetView>
  </sheetViews>
  <sheetFormatPr defaultColWidth="9.140625" defaultRowHeight="12.75" outlineLevelRow="1" outlineLevelCol="1" x14ac:dyDescent="0.2"/>
  <cols>
    <col min="1" max="1" width="69" style="2" customWidth="1"/>
    <col min="2" max="2" width="8.85546875" style="54" customWidth="1"/>
    <col min="3" max="3" width="8.7109375" style="54" customWidth="1"/>
    <col min="4" max="4" width="18.42578125" style="55" customWidth="1"/>
    <col min="5" max="5" width="13.7109375" style="54" customWidth="1"/>
    <col min="6" max="9" width="17.7109375" style="56" hidden="1" customWidth="1" outlineLevel="1"/>
    <col min="10" max="10" width="20.7109375" style="56" hidden="1" customWidth="1" outlineLevel="1"/>
    <col min="11" max="11" width="17.7109375" style="56" hidden="1" customWidth="1" outlineLevel="1"/>
    <col min="12" max="14" width="20.7109375" style="56" hidden="1" customWidth="1" outlineLevel="1"/>
    <col min="15" max="15" width="20" style="56" hidden="1" customWidth="1" outlineLevel="1"/>
    <col min="16" max="16" width="22.28515625" style="56" hidden="1" customWidth="1" collapsed="1"/>
    <col min="17" max="17" width="22.28515625" style="56" hidden="1" customWidth="1"/>
    <col min="18" max="18" width="22.28515625" style="56" customWidth="1"/>
    <col min="19" max="16384" width="9.140625" style="2"/>
  </cols>
  <sheetData>
    <row r="1" spans="1:18" s="59" customFormat="1" ht="15.75" customHeight="1" collapsed="1" x14ac:dyDescent="0.25">
      <c r="A1" s="79" t="s">
        <v>131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s="59" customFormat="1" ht="15.75" customHeight="1" x14ac:dyDescent="0.25">
      <c r="A2" s="79" t="s">
        <v>128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s="59" customFormat="1" ht="15.75" customHeight="1" x14ac:dyDescent="0.25">
      <c r="A3" s="79" t="s">
        <v>129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</row>
    <row r="4" spans="1:18" s="59" customFormat="1" ht="15.6" customHeight="1" x14ac:dyDescent="0.25">
      <c r="A4" s="79" t="s">
        <v>133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18" s="59" customFormat="1" ht="15.6" customHeight="1" x14ac:dyDescent="0.25">
      <c r="A5" s="79" t="s">
        <v>134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18" s="59" customFormat="1" ht="15.6" customHeight="1" x14ac:dyDescent="0.2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78"/>
      <c r="N6" s="78"/>
      <c r="O6" s="78"/>
      <c r="P6" s="78"/>
      <c r="Q6" s="78"/>
      <c r="R6" s="78"/>
    </row>
    <row r="7" spans="1:18" s="1" customFormat="1" ht="15" customHeight="1" x14ac:dyDescent="0.2">
      <c r="A7" s="82" t="s">
        <v>130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</row>
    <row r="8" spans="1:18" s="1" customFormat="1" ht="18" customHeight="1" x14ac:dyDescent="0.2">
      <c r="A8" s="82" t="s">
        <v>83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</row>
    <row r="9" spans="1:18" s="1" customFormat="1" ht="16.5" customHeight="1" x14ac:dyDescent="0.2">
      <c r="A9" s="82" t="s">
        <v>91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18" s="1" customFormat="1" ht="15.75" customHeight="1" x14ac:dyDescent="0.2">
      <c r="A10" s="82" t="s">
        <v>84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</row>
    <row r="11" spans="1:18" s="1" customFormat="1" ht="15.75" customHeight="1" x14ac:dyDescent="0.2">
      <c r="A11" s="82" t="s">
        <v>85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</row>
    <row r="12" spans="1:18" s="1" customFormat="1" ht="15.75" customHeight="1" x14ac:dyDescent="0.2">
      <c r="A12" s="60"/>
      <c r="B12" s="60"/>
      <c r="C12" s="60"/>
      <c r="D12" s="60"/>
      <c r="E12" s="60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</row>
    <row r="13" spans="1:18" ht="52.15" customHeight="1" x14ac:dyDescent="0.2">
      <c r="A13" s="81" t="s">
        <v>86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</row>
    <row r="14" spans="1:18" ht="15.6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ht="16.5" x14ac:dyDescent="0.25">
      <c r="A15" s="4"/>
      <c r="B15" s="5"/>
      <c r="C15" s="5"/>
      <c r="D15" s="6"/>
      <c r="E15" s="5"/>
      <c r="F15" s="5"/>
      <c r="G15" s="5"/>
      <c r="H15" s="6"/>
      <c r="I15" s="5"/>
      <c r="J15" s="6"/>
      <c r="K15" s="5"/>
      <c r="L15" s="6"/>
      <c r="M15" s="6"/>
      <c r="N15" s="6"/>
      <c r="O15" s="6"/>
      <c r="P15" s="6"/>
      <c r="Q15" s="6"/>
      <c r="R15" s="6" t="s">
        <v>0</v>
      </c>
    </row>
    <row r="16" spans="1:18" ht="43.15" customHeight="1" x14ac:dyDescent="0.2">
      <c r="A16" s="7" t="s">
        <v>1</v>
      </c>
      <c r="B16" s="7" t="s">
        <v>2</v>
      </c>
      <c r="C16" s="7" t="s">
        <v>3</v>
      </c>
      <c r="D16" s="7" t="s">
        <v>4</v>
      </c>
      <c r="E16" s="7" t="s">
        <v>5</v>
      </c>
      <c r="F16" s="8" t="s">
        <v>6</v>
      </c>
      <c r="G16" s="62" t="s">
        <v>92</v>
      </c>
      <c r="H16" s="62" t="s">
        <v>6</v>
      </c>
      <c r="I16" s="62" t="s">
        <v>93</v>
      </c>
      <c r="J16" s="62" t="s">
        <v>6</v>
      </c>
      <c r="K16" s="62" t="s">
        <v>118</v>
      </c>
      <c r="L16" s="62" t="s">
        <v>6</v>
      </c>
      <c r="M16" s="62" t="s">
        <v>122</v>
      </c>
      <c r="N16" s="62" t="s">
        <v>6</v>
      </c>
      <c r="O16" s="62" t="s">
        <v>127</v>
      </c>
      <c r="P16" s="62" t="s">
        <v>6</v>
      </c>
      <c r="Q16" s="62" t="s">
        <v>132</v>
      </c>
      <c r="R16" s="62" t="s">
        <v>6</v>
      </c>
    </row>
    <row r="17" spans="1:18" ht="17.25" x14ac:dyDescent="0.3">
      <c r="A17" s="63" t="s">
        <v>94</v>
      </c>
      <c r="B17" s="10" t="s">
        <v>40</v>
      </c>
      <c r="C17" s="10" t="s">
        <v>9</v>
      </c>
      <c r="D17" s="49"/>
      <c r="E17" s="18"/>
      <c r="F17" s="13">
        <f>F23</f>
        <v>0</v>
      </c>
      <c r="G17" s="13">
        <f t="shared" ref="G17:I17" si="0">G23</f>
        <v>0</v>
      </c>
      <c r="H17" s="13">
        <f t="shared" si="0"/>
        <v>0</v>
      </c>
      <c r="I17" s="13">
        <f t="shared" si="0"/>
        <v>11.6</v>
      </c>
      <c r="J17" s="13">
        <f>J23+J18</f>
        <v>11.6</v>
      </c>
      <c r="K17" s="13">
        <f t="shared" ref="K17:L17" si="1">K23+K18</f>
        <v>0</v>
      </c>
      <c r="L17" s="13">
        <f t="shared" si="1"/>
        <v>11.6</v>
      </c>
      <c r="M17" s="13">
        <f t="shared" ref="M17:N17" si="2">M23+M18</f>
        <v>0</v>
      </c>
      <c r="N17" s="13">
        <f t="shared" si="2"/>
        <v>11.6</v>
      </c>
      <c r="O17" s="13">
        <f t="shared" ref="O17:P17" si="3">O23+O18</f>
        <v>0</v>
      </c>
      <c r="P17" s="13">
        <f t="shared" si="3"/>
        <v>11.6</v>
      </c>
      <c r="Q17" s="13">
        <f t="shared" ref="Q17:R17" si="4">Q23+Q18</f>
        <v>0</v>
      </c>
      <c r="R17" s="13">
        <f t="shared" si="4"/>
        <v>11.6</v>
      </c>
    </row>
    <row r="18" spans="1:18" ht="49.5" x14ac:dyDescent="0.25">
      <c r="A18" s="32" t="s">
        <v>117</v>
      </c>
      <c r="B18" s="67" t="s">
        <v>40</v>
      </c>
      <c r="C18" s="10" t="s">
        <v>19</v>
      </c>
      <c r="D18" s="34"/>
      <c r="E18" s="20"/>
      <c r="F18" s="13">
        <f t="shared" ref="F18:G21" si="5">F19</f>
        <v>0</v>
      </c>
      <c r="G18" s="13">
        <f t="shared" si="5"/>
        <v>0</v>
      </c>
      <c r="H18" s="13">
        <f>H19</f>
        <v>0</v>
      </c>
      <c r="I18" s="13">
        <f t="shared" ref="I18:R21" si="6">I19</f>
        <v>11.6</v>
      </c>
      <c r="J18" s="13">
        <f t="shared" si="6"/>
        <v>0</v>
      </c>
      <c r="K18" s="13">
        <f t="shared" si="6"/>
        <v>11.6</v>
      </c>
      <c r="L18" s="13">
        <f t="shared" si="6"/>
        <v>11.6</v>
      </c>
      <c r="M18" s="13">
        <f t="shared" si="6"/>
        <v>0</v>
      </c>
      <c r="N18" s="13">
        <f t="shared" si="6"/>
        <v>11.6</v>
      </c>
      <c r="O18" s="13">
        <f t="shared" si="6"/>
        <v>0</v>
      </c>
      <c r="P18" s="13">
        <f t="shared" si="6"/>
        <v>11.6</v>
      </c>
      <c r="Q18" s="13">
        <f t="shared" si="6"/>
        <v>0</v>
      </c>
      <c r="R18" s="13">
        <f t="shared" si="6"/>
        <v>11.6</v>
      </c>
    </row>
    <row r="19" spans="1:18" ht="33" x14ac:dyDescent="0.25">
      <c r="A19" s="65" t="s">
        <v>96</v>
      </c>
      <c r="B19" s="10" t="s">
        <v>40</v>
      </c>
      <c r="C19" s="10" t="s">
        <v>19</v>
      </c>
      <c r="D19" s="68" t="s">
        <v>99</v>
      </c>
      <c r="E19" s="20"/>
      <c r="F19" s="13">
        <f t="shared" si="5"/>
        <v>0</v>
      </c>
      <c r="G19" s="13">
        <f t="shared" si="5"/>
        <v>0</v>
      </c>
      <c r="H19" s="13">
        <f>H20</f>
        <v>0</v>
      </c>
      <c r="I19" s="13">
        <f t="shared" si="6"/>
        <v>11.6</v>
      </c>
      <c r="J19" s="13">
        <f t="shared" si="6"/>
        <v>0</v>
      </c>
      <c r="K19" s="13">
        <f t="shared" si="6"/>
        <v>11.6</v>
      </c>
      <c r="L19" s="13">
        <f t="shared" si="6"/>
        <v>11.6</v>
      </c>
      <c r="M19" s="13">
        <f t="shared" si="6"/>
        <v>0</v>
      </c>
      <c r="N19" s="13">
        <f t="shared" si="6"/>
        <v>11.6</v>
      </c>
      <c r="O19" s="13">
        <f t="shared" si="6"/>
        <v>0</v>
      </c>
      <c r="P19" s="13">
        <f t="shared" si="6"/>
        <v>11.6</v>
      </c>
      <c r="Q19" s="13">
        <f t="shared" si="6"/>
        <v>0</v>
      </c>
      <c r="R19" s="13">
        <f t="shared" si="6"/>
        <v>11.6</v>
      </c>
    </row>
    <row r="20" spans="1:18" ht="82.5" x14ac:dyDescent="0.25">
      <c r="A20" s="66" t="s">
        <v>97</v>
      </c>
      <c r="B20" s="20" t="s">
        <v>40</v>
      </c>
      <c r="C20" s="20" t="s">
        <v>19</v>
      </c>
      <c r="D20" s="69" t="s">
        <v>100</v>
      </c>
      <c r="E20" s="70"/>
      <c r="F20" s="23">
        <f t="shared" si="5"/>
        <v>0</v>
      </c>
      <c r="G20" s="23">
        <f t="shared" si="5"/>
        <v>0</v>
      </c>
      <c r="H20" s="23">
        <f>H21</f>
        <v>0</v>
      </c>
      <c r="I20" s="23">
        <f t="shared" si="6"/>
        <v>11.6</v>
      </c>
      <c r="J20" s="23">
        <f t="shared" si="6"/>
        <v>0</v>
      </c>
      <c r="K20" s="23">
        <f t="shared" si="6"/>
        <v>11.6</v>
      </c>
      <c r="L20" s="23">
        <f t="shared" si="6"/>
        <v>11.6</v>
      </c>
      <c r="M20" s="23">
        <f t="shared" si="6"/>
        <v>0</v>
      </c>
      <c r="N20" s="23">
        <f t="shared" si="6"/>
        <v>11.6</v>
      </c>
      <c r="O20" s="23">
        <f t="shared" si="6"/>
        <v>0</v>
      </c>
      <c r="P20" s="23">
        <f t="shared" si="6"/>
        <v>11.6</v>
      </c>
      <c r="Q20" s="23">
        <f t="shared" si="6"/>
        <v>0</v>
      </c>
      <c r="R20" s="23">
        <f t="shared" si="6"/>
        <v>11.6</v>
      </c>
    </row>
    <row r="21" spans="1:18" ht="66" x14ac:dyDescent="0.25">
      <c r="A21" s="19" t="s">
        <v>14</v>
      </c>
      <c r="B21" s="20" t="s">
        <v>40</v>
      </c>
      <c r="C21" s="20" t="s">
        <v>19</v>
      </c>
      <c r="D21" s="69" t="s">
        <v>100</v>
      </c>
      <c r="E21" s="20" t="s">
        <v>101</v>
      </c>
      <c r="F21" s="23">
        <f t="shared" si="5"/>
        <v>0</v>
      </c>
      <c r="G21" s="23">
        <f t="shared" si="5"/>
        <v>0</v>
      </c>
      <c r="H21" s="23">
        <f>H22</f>
        <v>0</v>
      </c>
      <c r="I21" s="23">
        <f t="shared" si="6"/>
        <v>11.6</v>
      </c>
      <c r="J21" s="23">
        <f t="shared" si="6"/>
        <v>0</v>
      </c>
      <c r="K21" s="23">
        <f t="shared" si="6"/>
        <v>11.6</v>
      </c>
      <c r="L21" s="23">
        <f t="shared" si="6"/>
        <v>11.6</v>
      </c>
      <c r="M21" s="23">
        <f t="shared" si="6"/>
        <v>0</v>
      </c>
      <c r="N21" s="23">
        <f t="shared" si="6"/>
        <v>11.6</v>
      </c>
      <c r="O21" s="23">
        <f t="shared" si="6"/>
        <v>0</v>
      </c>
      <c r="P21" s="23">
        <f t="shared" si="6"/>
        <v>11.6</v>
      </c>
      <c r="Q21" s="23">
        <f t="shared" si="6"/>
        <v>0</v>
      </c>
      <c r="R21" s="23">
        <f t="shared" si="6"/>
        <v>11.6</v>
      </c>
    </row>
    <row r="22" spans="1:18" ht="33" x14ac:dyDescent="0.25">
      <c r="A22" s="19" t="s">
        <v>15</v>
      </c>
      <c r="B22" s="20" t="s">
        <v>40</v>
      </c>
      <c r="C22" s="20" t="s">
        <v>19</v>
      </c>
      <c r="D22" s="69" t="s">
        <v>100</v>
      </c>
      <c r="E22" s="20" t="s">
        <v>102</v>
      </c>
      <c r="F22" s="23">
        <v>0</v>
      </c>
      <c r="G22" s="23">
        <v>0</v>
      </c>
      <c r="H22" s="23">
        <v>0</v>
      </c>
      <c r="I22" s="23">
        <v>11.6</v>
      </c>
      <c r="J22" s="23">
        <v>0</v>
      </c>
      <c r="K22" s="23">
        <v>11.6</v>
      </c>
      <c r="L22" s="23">
        <f>J22+K22</f>
        <v>11.6</v>
      </c>
      <c r="M22" s="23">
        <v>0</v>
      </c>
      <c r="N22" s="23">
        <f>L22+M22</f>
        <v>11.6</v>
      </c>
      <c r="O22" s="23">
        <v>0</v>
      </c>
      <c r="P22" s="23">
        <f>N22+O22</f>
        <v>11.6</v>
      </c>
      <c r="Q22" s="23">
        <v>0</v>
      </c>
      <c r="R22" s="23">
        <f>P22+Q22</f>
        <v>11.6</v>
      </c>
    </row>
    <row r="23" spans="1:18" ht="16.5" hidden="1" outlineLevel="1" x14ac:dyDescent="0.25">
      <c r="A23" s="64" t="s">
        <v>95</v>
      </c>
      <c r="B23" s="67" t="s">
        <v>40</v>
      </c>
      <c r="C23" s="67" t="s">
        <v>98</v>
      </c>
      <c r="D23" s="34"/>
      <c r="E23" s="20"/>
      <c r="F23" s="13">
        <f t="shared" ref="F23:G26" si="7">F24</f>
        <v>0</v>
      </c>
      <c r="G23" s="13">
        <f t="shared" si="7"/>
        <v>0</v>
      </c>
      <c r="H23" s="13">
        <f>H24</f>
        <v>0</v>
      </c>
      <c r="I23" s="13">
        <f t="shared" ref="I23:R26" si="8">I24</f>
        <v>11.6</v>
      </c>
      <c r="J23" s="13">
        <f t="shared" si="8"/>
        <v>11.6</v>
      </c>
      <c r="K23" s="13">
        <f t="shared" si="8"/>
        <v>-11.6</v>
      </c>
      <c r="L23" s="13">
        <f t="shared" si="8"/>
        <v>0</v>
      </c>
      <c r="M23" s="13">
        <f t="shared" si="8"/>
        <v>0</v>
      </c>
      <c r="N23" s="13">
        <f t="shared" si="8"/>
        <v>0</v>
      </c>
      <c r="O23" s="13">
        <f t="shared" si="8"/>
        <v>0</v>
      </c>
      <c r="P23" s="13">
        <f t="shared" si="8"/>
        <v>0</v>
      </c>
      <c r="Q23" s="13">
        <f t="shared" si="8"/>
        <v>0</v>
      </c>
      <c r="R23" s="13">
        <f t="shared" si="8"/>
        <v>0</v>
      </c>
    </row>
    <row r="24" spans="1:18" ht="33" hidden="1" outlineLevel="1" x14ac:dyDescent="0.25">
      <c r="A24" s="65" t="s">
        <v>96</v>
      </c>
      <c r="B24" s="10" t="s">
        <v>40</v>
      </c>
      <c r="C24" s="10" t="s">
        <v>98</v>
      </c>
      <c r="D24" s="68" t="s">
        <v>99</v>
      </c>
      <c r="E24" s="20"/>
      <c r="F24" s="13">
        <f t="shared" si="7"/>
        <v>0</v>
      </c>
      <c r="G24" s="13">
        <f t="shared" si="7"/>
        <v>0</v>
      </c>
      <c r="H24" s="13">
        <f>H25</f>
        <v>0</v>
      </c>
      <c r="I24" s="13">
        <f t="shared" si="8"/>
        <v>11.6</v>
      </c>
      <c r="J24" s="13">
        <f t="shared" si="8"/>
        <v>11.6</v>
      </c>
      <c r="K24" s="13">
        <f t="shared" si="8"/>
        <v>-11.6</v>
      </c>
      <c r="L24" s="13">
        <f t="shared" si="8"/>
        <v>0</v>
      </c>
      <c r="M24" s="13">
        <f t="shared" si="8"/>
        <v>0</v>
      </c>
      <c r="N24" s="13">
        <f t="shared" si="8"/>
        <v>0</v>
      </c>
      <c r="O24" s="13">
        <f t="shared" si="8"/>
        <v>0</v>
      </c>
      <c r="P24" s="13">
        <f t="shared" si="8"/>
        <v>0</v>
      </c>
      <c r="Q24" s="13">
        <f t="shared" si="8"/>
        <v>0</v>
      </c>
      <c r="R24" s="13">
        <f t="shared" si="8"/>
        <v>0</v>
      </c>
    </row>
    <row r="25" spans="1:18" ht="82.5" hidden="1" outlineLevel="1" x14ac:dyDescent="0.25">
      <c r="A25" s="66" t="s">
        <v>97</v>
      </c>
      <c r="B25" s="20" t="s">
        <v>40</v>
      </c>
      <c r="C25" s="20" t="s">
        <v>98</v>
      </c>
      <c r="D25" s="69" t="s">
        <v>100</v>
      </c>
      <c r="E25" s="70"/>
      <c r="F25" s="23">
        <f t="shared" si="7"/>
        <v>0</v>
      </c>
      <c r="G25" s="23">
        <f t="shared" si="7"/>
        <v>0</v>
      </c>
      <c r="H25" s="23">
        <f>H26</f>
        <v>0</v>
      </c>
      <c r="I25" s="23">
        <f t="shared" si="8"/>
        <v>11.6</v>
      </c>
      <c r="J25" s="23">
        <f t="shared" si="8"/>
        <v>11.6</v>
      </c>
      <c r="K25" s="23">
        <f t="shared" si="8"/>
        <v>-11.6</v>
      </c>
      <c r="L25" s="23">
        <f t="shared" si="8"/>
        <v>0</v>
      </c>
      <c r="M25" s="23">
        <f t="shared" si="8"/>
        <v>0</v>
      </c>
      <c r="N25" s="23">
        <f t="shared" si="8"/>
        <v>0</v>
      </c>
      <c r="O25" s="23">
        <f t="shared" si="8"/>
        <v>0</v>
      </c>
      <c r="P25" s="23">
        <f t="shared" si="8"/>
        <v>0</v>
      </c>
      <c r="Q25" s="23">
        <f t="shared" si="8"/>
        <v>0</v>
      </c>
      <c r="R25" s="23">
        <f t="shared" si="8"/>
        <v>0</v>
      </c>
    </row>
    <row r="26" spans="1:18" ht="66" hidden="1" outlineLevel="1" x14ac:dyDescent="0.25">
      <c r="A26" s="19" t="s">
        <v>14</v>
      </c>
      <c r="B26" s="20" t="s">
        <v>40</v>
      </c>
      <c r="C26" s="20" t="s">
        <v>98</v>
      </c>
      <c r="D26" s="69" t="s">
        <v>100</v>
      </c>
      <c r="E26" s="20" t="s">
        <v>101</v>
      </c>
      <c r="F26" s="23">
        <f t="shared" si="7"/>
        <v>0</v>
      </c>
      <c r="G26" s="23">
        <f t="shared" si="7"/>
        <v>0</v>
      </c>
      <c r="H26" s="23">
        <f>H27</f>
        <v>0</v>
      </c>
      <c r="I26" s="23">
        <f t="shared" si="8"/>
        <v>11.6</v>
      </c>
      <c r="J26" s="23">
        <f t="shared" si="8"/>
        <v>11.6</v>
      </c>
      <c r="K26" s="23">
        <f t="shared" si="8"/>
        <v>-11.6</v>
      </c>
      <c r="L26" s="23">
        <f t="shared" si="8"/>
        <v>0</v>
      </c>
      <c r="M26" s="23">
        <f t="shared" si="8"/>
        <v>0</v>
      </c>
      <c r="N26" s="23">
        <f t="shared" si="8"/>
        <v>0</v>
      </c>
      <c r="O26" s="23">
        <f t="shared" si="8"/>
        <v>0</v>
      </c>
      <c r="P26" s="23">
        <f t="shared" si="8"/>
        <v>0</v>
      </c>
      <c r="Q26" s="23">
        <f t="shared" si="8"/>
        <v>0</v>
      </c>
      <c r="R26" s="23">
        <f t="shared" si="8"/>
        <v>0</v>
      </c>
    </row>
    <row r="27" spans="1:18" ht="33" hidden="1" outlineLevel="1" x14ac:dyDescent="0.25">
      <c r="A27" s="19" t="s">
        <v>15</v>
      </c>
      <c r="B27" s="20" t="s">
        <v>40</v>
      </c>
      <c r="C27" s="20" t="s">
        <v>98</v>
      </c>
      <c r="D27" s="69" t="s">
        <v>100</v>
      </c>
      <c r="E27" s="20" t="s">
        <v>102</v>
      </c>
      <c r="F27" s="23">
        <v>0</v>
      </c>
      <c r="G27" s="23">
        <v>0</v>
      </c>
      <c r="H27" s="23">
        <v>0</v>
      </c>
      <c r="I27" s="23">
        <v>11.6</v>
      </c>
      <c r="J27" s="23">
        <f>H27+I27</f>
        <v>11.6</v>
      </c>
      <c r="K27" s="23">
        <v>-11.6</v>
      </c>
      <c r="L27" s="23">
        <f>J27+K27</f>
        <v>0</v>
      </c>
      <c r="M27" s="23">
        <v>0</v>
      </c>
      <c r="N27" s="23">
        <f>L27+M27</f>
        <v>0</v>
      </c>
      <c r="O27" s="23">
        <v>0</v>
      </c>
      <c r="P27" s="23">
        <f>N27+O27</f>
        <v>0</v>
      </c>
      <c r="Q27" s="23">
        <v>0</v>
      </c>
      <c r="R27" s="23">
        <f>P27+Q27</f>
        <v>0</v>
      </c>
    </row>
    <row r="28" spans="1:18" s="14" customFormat="1" ht="20.45" customHeight="1" collapsed="1" x14ac:dyDescent="0.25">
      <c r="A28" s="9" t="s">
        <v>7</v>
      </c>
      <c r="B28" s="10" t="s">
        <v>8</v>
      </c>
      <c r="C28" s="10" t="s">
        <v>9</v>
      </c>
      <c r="D28" s="17"/>
      <c r="E28" s="12"/>
      <c r="F28" s="13">
        <f t="shared" ref="F28:R31" si="9">F29</f>
        <v>5970.3</v>
      </c>
      <c r="G28" s="13">
        <f t="shared" si="9"/>
        <v>0</v>
      </c>
      <c r="H28" s="13">
        <f t="shared" si="9"/>
        <v>5970.3</v>
      </c>
      <c r="I28" s="13">
        <f t="shared" si="9"/>
        <v>0</v>
      </c>
      <c r="J28" s="13">
        <f t="shared" si="9"/>
        <v>5970.3</v>
      </c>
      <c r="K28" s="13">
        <f t="shared" si="9"/>
        <v>0</v>
      </c>
      <c r="L28" s="13">
        <f t="shared" si="9"/>
        <v>5970.3</v>
      </c>
      <c r="M28" s="13">
        <f t="shared" si="9"/>
        <v>0</v>
      </c>
      <c r="N28" s="13">
        <f t="shared" si="9"/>
        <v>5970.3</v>
      </c>
      <c r="O28" s="13">
        <f t="shared" si="9"/>
        <v>4.2</v>
      </c>
      <c r="P28" s="13">
        <f t="shared" si="9"/>
        <v>5974.5</v>
      </c>
      <c r="Q28" s="13">
        <f t="shared" si="9"/>
        <v>0</v>
      </c>
      <c r="R28" s="13">
        <f t="shared" si="9"/>
        <v>5974.5</v>
      </c>
    </row>
    <row r="29" spans="1:18" s="14" customFormat="1" ht="17.25" x14ac:dyDescent="0.3">
      <c r="A29" s="15" t="s">
        <v>10</v>
      </c>
      <c r="B29" s="10" t="s">
        <v>8</v>
      </c>
      <c r="C29" s="10" t="s">
        <v>11</v>
      </c>
      <c r="D29" s="40"/>
      <c r="E29" s="16"/>
      <c r="F29" s="13">
        <f>F30</f>
        <v>5970.3</v>
      </c>
      <c r="G29" s="13">
        <f t="shared" si="9"/>
        <v>0</v>
      </c>
      <c r="H29" s="13">
        <f t="shared" si="9"/>
        <v>5970.3</v>
      </c>
      <c r="I29" s="13">
        <f t="shared" si="9"/>
        <v>0</v>
      </c>
      <c r="J29" s="13">
        <f t="shared" si="9"/>
        <v>5970.3</v>
      </c>
      <c r="K29" s="13">
        <f t="shared" si="9"/>
        <v>0</v>
      </c>
      <c r="L29" s="13">
        <f t="shared" si="9"/>
        <v>5970.3</v>
      </c>
      <c r="M29" s="13">
        <f t="shared" si="9"/>
        <v>0</v>
      </c>
      <c r="N29" s="13">
        <f t="shared" si="9"/>
        <v>5970.3</v>
      </c>
      <c r="O29" s="13">
        <f t="shared" si="9"/>
        <v>4.2</v>
      </c>
      <c r="P29" s="13">
        <f t="shared" si="9"/>
        <v>5974.5</v>
      </c>
      <c r="Q29" s="13">
        <f t="shared" si="9"/>
        <v>0</v>
      </c>
      <c r="R29" s="13">
        <f t="shared" si="9"/>
        <v>5974.5</v>
      </c>
    </row>
    <row r="30" spans="1:18" s="14" customFormat="1" ht="17.25" x14ac:dyDescent="0.25">
      <c r="A30" s="15" t="s">
        <v>87</v>
      </c>
      <c r="B30" s="10" t="s">
        <v>8</v>
      </c>
      <c r="C30" s="10" t="s">
        <v>11</v>
      </c>
      <c r="D30" s="17" t="s">
        <v>88</v>
      </c>
      <c r="E30" s="16"/>
      <c r="F30" s="13">
        <f>F31</f>
        <v>5970.3</v>
      </c>
      <c r="G30" s="13">
        <f t="shared" si="9"/>
        <v>0</v>
      </c>
      <c r="H30" s="13">
        <f t="shared" si="9"/>
        <v>5970.3</v>
      </c>
      <c r="I30" s="13">
        <f t="shared" si="9"/>
        <v>0</v>
      </c>
      <c r="J30" s="13">
        <f t="shared" si="9"/>
        <v>5970.3</v>
      </c>
      <c r="K30" s="13">
        <f t="shared" si="9"/>
        <v>0</v>
      </c>
      <c r="L30" s="13">
        <f t="shared" si="9"/>
        <v>5970.3</v>
      </c>
      <c r="M30" s="13">
        <f t="shared" si="9"/>
        <v>0</v>
      </c>
      <c r="N30" s="13">
        <f t="shared" si="9"/>
        <v>5970.3</v>
      </c>
      <c r="O30" s="13">
        <f t="shared" si="9"/>
        <v>4.2</v>
      </c>
      <c r="P30" s="13">
        <f t="shared" si="9"/>
        <v>5974.5</v>
      </c>
      <c r="Q30" s="13">
        <f t="shared" si="9"/>
        <v>0</v>
      </c>
      <c r="R30" s="13">
        <f t="shared" si="9"/>
        <v>5974.5</v>
      </c>
    </row>
    <row r="31" spans="1:18" s="14" customFormat="1" ht="17.25" x14ac:dyDescent="0.25">
      <c r="A31" s="15" t="s">
        <v>89</v>
      </c>
      <c r="B31" s="10" t="s">
        <v>8</v>
      </c>
      <c r="C31" s="10" t="s">
        <v>11</v>
      </c>
      <c r="D31" s="17" t="s">
        <v>90</v>
      </c>
      <c r="E31" s="16"/>
      <c r="F31" s="13">
        <f>F32</f>
        <v>5970.3</v>
      </c>
      <c r="G31" s="13">
        <f t="shared" si="9"/>
        <v>0</v>
      </c>
      <c r="H31" s="13">
        <f t="shared" si="9"/>
        <v>5970.3</v>
      </c>
      <c r="I31" s="13">
        <f t="shared" si="9"/>
        <v>0</v>
      </c>
      <c r="J31" s="13">
        <f t="shared" si="9"/>
        <v>5970.3</v>
      </c>
      <c r="K31" s="13">
        <f t="shared" si="9"/>
        <v>0</v>
      </c>
      <c r="L31" s="13">
        <f t="shared" si="9"/>
        <v>5970.3</v>
      </c>
      <c r="M31" s="13">
        <f t="shared" si="9"/>
        <v>0</v>
      </c>
      <c r="N31" s="13">
        <f t="shared" si="9"/>
        <v>5970.3</v>
      </c>
      <c r="O31" s="13">
        <f t="shared" si="9"/>
        <v>4.2</v>
      </c>
      <c r="P31" s="13">
        <f t="shared" si="9"/>
        <v>5974.5</v>
      </c>
      <c r="Q31" s="13">
        <f t="shared" si="9"/>
        <v>0</v>
      </c>
      <c r="R31" s="13">
        <f t="shared" si="9"/>
        <v>5974.5</v>
      </c>
    </row>
    <row r="32" spans="1:18" s="14" customFormat="1" ht="64.5" customHeight="1" x14ac:dyDescent="0.25">
      <c r="A32" s="53" t="s">
        <v>12</v>
      </c>
      <c r="B32" s="10" t="s">
        <v>8</v>
      </c>
      <c r="C32" s="10" t="s">
        <v>11</v>
      </c>
      <c r="D32" s="17" t="s">
        <v>13</v>
      </c>
      <c r="E32" s="18"/>
      <c r="F32" s="13">
        <f t="shared" ref="F32:H32" si="10">F33+F35</f>
        <v>5970.3</v>
      </c>
      <c r="G32" s="13">
        <f t="shared" si="10"/>
        <v>0</v>
      </c>
      <c r="H32" s="13">
        <f t="shared" si="10"/>
        <v>5970.3</v>
      </c>
      <c r="I32" s="13">
        <f t="shared" ref="I32:J32" si="11">I33+I35</f>
        <v>0</v>
      </c>
      <c r="J32" s="13">
        <f t="shared" si="11"/>
        <v>5970.3</v>
      </c>
      <c r="K32" s="13">
        <f t="shared" ref="K32:L32" si="12">K33+K35</f>
        <v>0</v>
      </c>
      <c r="L32" s="13">
        <f t="shared" si="12"/>
        <v>5970.3</v>
      </c>
      <c r="M32" s="13">
        <f t="shared" ref="M32:N32" si="13">M33+M35</f>
        <v>0</v>
      </c>
      <c r="N32" s="13">
        <f t="shared" si="13"/>
        <v>5970.3</v>
      </c>
      <c r="O32" s="13">
        <f t="shared" ref="O32:P32" si="14">O33+O35</f>
        <v>4.2</v>
      </c>
      <c r="P32" s="13">
        <f t="shared" si="14"/>
        <v>5974.5</v>
      </c>
      <c r="Q32" s="13">
        <f t="shared" ref="Q32:R32" si="15">Q33+Q35</f>
        <v>0</v>
      </c>
      <c r="R32" s="13">
        <f t="shared" si="15"/>
        <v>5974.5</v>
      </c>
    </row>
    <row r="33" spans="1:18" ht="66" x14ac:dyDescent="0.25">
      <c r="A33" s="19" t="s">
        <v>14</v>
      </c>
      <c r="B33" s="20" t="s">
        <v>8</v>
      </c>
      <c r="C33" s="20" t="s">
        <v>11</v>
      </c>
      <c r="D33" s="21" t="s">
        <v>13</v>
      </c>
      <c r="E33" s="22">
        <v>100</v>
      </c>
      <c r="F33" s="23">
        <f t="shared" ref="F33:R33" si="16">F34</f>
        <v>5549</v>
      </c>
      <c r="G33" s="23">
        <f t="shared" si="16"/>
        <v>0</v>
      </c>
      <c r="H33" s="23">
        <f t="shared" si="16"/>
        <v>5549</v>
      </c>
      <c r="I33" s="23">
        <f t="shared" si="16"/>
        <v>0</v>
      </c>
      <c r="J33" s="23">
        <f t="shared" si="16"/>
        <v>5549</v>
      </c>
      <c r="K33" s="23">
        <f t="shared" si="16"/>
        <v>0</v>
      </c>
      <c r="L33" s="23">
        <f t="shared" si="16"/>
        <v>5549</v>
      </c>
      <c r="M33" s="23">
        <f t="shared" si="16"/>
        <v>0</v>
      </c>
      <c r="N33" s="23">
        <f t="shared" si="16"/>
        <v>5549</v>
      </c>
      <c r="O33" s="23">
        <f t="shared" si="16"/>
        <v>4.2</v>
      </c>
      <c r="P33" s="23">
        <f t="shared" si="16"/>
        <v>5553.2</v>
      </c>
      <c r="Q33" s="23">
        <f t="shared" si="16"/>
        <v>0</v>
      </c>
      <c r="R33" s="23">
        <f t="shared" si="16"/>
        <v>5553.2</v>
      </c>
    </row>
    <row r="34" spans="1:18" ht="33" x14ac:dyDescent="0.25">
      <c r="A34" s="19" t="s">
        <v>15</v>
      </c>
      <c r="B34" s="20" t="s">
        <v>8</v>
      </c>
      <c r="C34" s="20" t="s">
        <v>11</v>
      </c>
      <c r="D34" s="21" t="s">
        <v>13</v>
      </c>
      <c r="E34" s="22">
        <v>120</v>
      </c>
      <c r="F34" s="23">
        <v>5549</v>
      </c>
      <c r="G34" s="23">
        <v>0</v>
      </c>
      <c r="H34" s="23">
        <v>5549</v>
      </c>
      <c r="I34" s="23">
        <v>0</v>
      </c>
      <c r="J34" s="23">
        <v>5549</v>
      </c>
      <c r="K34" s="23">
        <v>0</v>
      </c>
      <c r="L34" s="23">
        <v>5549</v>
      </c>
      <c r="M34" s="23">
        <v>0</v>
      </c>
      <c r="N34" s="23">
        <v>5549</v>
      </c>
      <c r="O34" s="23">
        <v>4.2</v>
      </c>
      <c r="P34" s="23">
        <f>N34+O34</f>
        <v>5553.2</v>
      </c>
      <c r="Q34" s="23">
        <v>0</v>
      </c>
      <c r="R34" s="23">
        <f>P34+Q34</f>
        <v>5553.2</v>
      </c>
    </row>
    <row r="35" spans="1:18" ht="33" x14ac:dyDescent="0.25">
      <c r="A35" s="24" t="s">
        <v>16</v>
      </c>
      <c r="B35" s="20" t="s">
        <v>8</v>
      </c>
      <c r="C35" s="20" t="s">
        <v>11</v>
      </c>
      <c r="D35" s="21" t="s">
        <v>13</v>
      </c>
      <c r="E35" s="22">
        <v>200</v>
      </c>
      <c r="F35" s="23">
        <f t="shared" ref="F35:R35" si="17">F36</f>
        <v>421.3</v>
      </c>
      <c r="G35" s="23">
        <f t="shared" si="17"/>
        <v>0</v>
      </c>
      <c r="H35" s="23">
        <f t="shared" si="17"/>
        <v>421.3</v>
      </c>
      <c r="I35" s="23">
        <f t="shared" si="17"/>
        <v>0</v>
      </c>
      <c r="J35" s="23">
        <f t="shared" si="17"/>
        <v>421.3</v>
      </c>
      <c r="K35" s="23">
        <f t="shared" si="17"/>
        <v>0</v>
      </c>
      <c r="L35" s="23">
        <f t="shared" si="17"/>
        <v>421.3</v>
      </c>
      <c r="M35" s="23">
        <f t="shared" si="17"/>
        <v>0</v>
      </c>
      <c r="N35" s="23">
        <f t="shared" si="17"/>
        <v>421.3</v>
      </c>
      <c r="O35" s="23">
        <f t="shared" si="17"/>
        <v>0</v>
      </c>
      <c r="P35" s="23">
        <f t="shared" si="17"/>
        <v>421.3</v>
      </c>
      <c r="Q35" s="23">
        <f t="shared" si="17"/>
        <v>0</v>
      </c>
      <c r="R35" s="23">
        <f t="shared" si="17"/>
        <v>421.3</v>
      </c>
    </row>
    <row r="36" spans="1:18" ht="33" x14ac:dyDescent="0.25">
      <c r="A36" s="24" t="s">
        <v>17</v>
      </c>
      <c r="B36" s="20" t="s">
        <v>8</v>
      </c>
      <c r="C36" s="20" t="s">
        <v>11</v>
      </c>
      <c r="D36" s="21" t="s">
        <v>13</v>
      </c>
      <c r="E36" s="22">
        <v>240</v>
      </c>
      <c r="F36" s="23">
        <v>421.3</v>
      </c>
      <c r="G36" s="23">
        <v>0</v>
      </c>
      <c r="H36" s="23">
        <v>421.3</v>
      </c>
      <c r="I36" s="23">
        <v>0</v>
      </c>
      <c r="J36" s="23">
        <v>421.3</v>
      </c>
      <c r="K36" s="23">
        <v>0</v>
      </c>
      <c r="L36" s="23">
        <v>421.3</v>
      </c>
      <c r="M36" s="23">
        <v>0</v>
      </c>
      <c r="N36" s="23">
        <v>421.3</v>
      </c>
      <c r="O36" s="23">
        <v>0</v>
      </c>
      <c r="P36" s="23">
        <f>N36+O36</f>
        <v>421.3</v>
      </c>
      <c r="Q36" s="23">
        <v>0</v>
      </c>
      <c r="R36" s="23">
        <f>P36+Q36</f>
        <v>421.3</v>
      </c>
    </row>
    <row r="37" spans="1:18" s="27" customFormat="1" ht="16.5" x14ac:dyDescent="0.25">
      <c r="A37" s="25" t="s">
        <v>18</v>
      </c>
      <c r="B37" s="10" t="s">
        <v>19</v>
      </c>
      <c r="C37" s="11" t="s">
        <v>9</v>
      </c>
      <c r="D37" s="17"/>
      <c r="E37" s="26"/>
      <c r="F37" s="13">
        <f t="shared" ref="F37:R41" si="18">F38</f>
        <v>180654.6</v>
      </c>
      <c r="G37" s="13">
        <f t="shared" si="18"/>
        <v>-11519.099999999999</v>
      </c>
      <c r="H37" s="13">
        <f t="shared" si="18"/>
        <v>169135.5</v>
      </c>
      <c r="I37" s="13">
        <f t="shared" si="18"/>
        <v>0</v>
      </c>
      <c r="J37" s="13">
        <f t="shared" si="18"/>
        <v>169135.5</v>
      </c>
      <c r="K37" s="13">
        <f t="shared" si="18"/>
        <v>0</v>
      </c>
      <c r="L37" s="13">
        <f t="shared" si="18"/>
        <v>169135.5</v>
      </c>
      <c r="M37" s="13">
        <f t="shared" si="18"/>
        <v>0</v>
      </c>
      <c r="N37" s="13">
        <f t="shared" si="18"/>
        <v>169135.5</v>
      </c>
      <c r="O37" s="13">
        <f t="shared" si="18"/>
        <v>-7160</v>
      </c>
      <c r="P37" s="13">
        <f t="shared" si="18"/>
        <v>161975.5</v>
      </c>
      <c r="Q37" s="13">
        <f t="shared" si="18"/>
        <v>0</v>
      </c>
      <c r="R37" s="13">
        <f t="shared" si="18"/>
        <v>161975.5</v>
      </c>
    </row>
    <row r="38" spans="1:18" s="31" customFormat="1" ht="17.25" x14ac:dyDescent="0.3">
      <c r="A38" s="28" t="s">
        <v>20</v>
      </c>
      <c r="B38" s="10" t="s">
        <v>19</v>
      </c>
      <c r="C38" s="10" t="s">
        <v>21</v>
      </c>
      <c r="D38" s="29"/>
      <c r="E38" s="30"/>
      <c r="F38" s="13">
        <f t="shared" si="18"/>
        <v>180654.6</v>
      </c>
      <c r="G38" s="13">
        <f t="shared" si="18"/>
        <v>-11519.099999999999</v>
      </c>
      <c r="H38" s="13">
        <f t="shared" si="18"/>
        <v>169135.5</v>
      </c>
      <c r="I38" s="13">
        <f t="shared" si="18"/>
        <v>0</v>
      </c>
      <c r="J38" s="13">
        <f t="shared" si="18"/>
        <v>169135.5</v>
      </c>
      <c r="K38" s="13">
        <f t="shared" si="18"/>
        <v>0</v>
      </c>
      <c r="L38" s="13">
        <f t="shared" si="18"/>
        <v>169135.5</v>
      </c>
      <c r="M38" s="13">
        <f t="shared" si="18"/>
        <v>0</v>
      </c>
      <c r="N38" s="13">
        <f t="shared" si="18"/>
        <v>169135.5</v>
      </c>
      <c r="O38" s="13">
        <f t="shared" si="18"/>
        <v>-7160</v>
      </c>
      <c r="P38" s="13">
        <f t="shared" si="18"/>
        <v>161975.5</v>
      </c>
      <c r="Q38" s="13">
        <f t="shared" si="18"/>
        <v>0</v>
      </c>
      <c r="R38" s="13">
        <f t="shared" si="18"/>
        <v>161975.5</v>
      </c>
    </row>
    <row r="39" spans="1:18" s="31" customFormat="1" ht="50.25" x14ac:dyDescent="0.3">
      <c r="A39" s="32" t="s">
        <v>22</v>
      </c>
      <c r="B39" s="10" t="s">
        <v>19</v>
      </c>
      <c r="C39" s="10" t="s">
        <v>21</v>
      </c>
      <c r="D39" s="29" t="s">
        <v>23</v>
      </c>
      <c r="E39" s="30"/>
      <c r="F39" s="13">
        <f t="shared" si="18"/>
        <v>180654.6</v>
      </c>
      <c r="G39" s="13">
        <f t="shared" si="18"/>
        <v>-11519.099999999999</v>
      </c>
      <c r="H39" s="13">
        <f t="shared" si="18"/>
        <v>169135.5</v>
      </c>
      <c r="I39" s="13">
        <f t="shared" si="18"/>
        <v>0</v>
      </c>
      <c r="J39" s="13">
        <f t="shared" si="18"/>
        <v>169135.5</v>
      </c>
      <c r="K39" s="13">
        <f t="shared" si="18"/>
        <v>0</v>
      </c>
      <c r="L39" s="13">
        <f t="shared" si="18"/>
        <v>169135.5</v>
      </c>
      <c r="M39" s="13">
        <f t="shared" si="18"/>
        <v>0</v>
      </c>
      <c r="N39" s="13">
        <f t="shared" si="18"/>
        <v>169135.5</v>
      </c>
      <c r="O39" s="13">
        <f t="shared" si="18"/>
        <v>-7160</v>
      </c>
      <c r="P39" s="13">
        <f t="shared" si="18"/>
        <v>161975.5</v>
      </c>
      <c r="Q39" s="13">
        <f t="shared" si="18"/>
        <v>0</v>
      </c>
      <c r="R39" s="13">
        <f t="shared" si="18"/>
        <v>161975.5</v>
      </c>
    </row>
    <row r="40" spans="1:18" s="31" customFormat="1" ht="66.75" x14ac:dyDescent="0.3">
      <c r="A40" s="32" t="s">
        <v>24</v>
      </c>
      <c r="B40" s="10" t="s">
        <v>19</v>
      </c>
      <c r="C40" s="10" t="s">
        <v>21</v>
      </c>
      <c r="D40" s="29" t="s">
        <v>25</v>
      </c>
      <c r="E40" s="30"/>
      <c r="F40" s="13">
        <f t="shared" si="18"/>
        <v>180654.6</v>
      </c>
      <c r="G40" s="13">
        <f t="shared" si="18"/>
        <v>-11519.099999999999</v>
      </c>
      <c r="H40" s="13">
        <f t="shared" si="18"/>
        <v>169135.5</v>
      </c>
      <c r="I40" s="13">
        <f t="shared" si="18"/>
        <v>0</v>
      </c>
      <c r="J40" s="13">
        <f t="shared" si="18"/>
        <v>169135.5</v>
      </c>
      <c r="K40" s="13">
        <f t="shared" si="18"/>
        <v>0</v>
      </c>
      <c r="L40" s="13">
        <f t="shared" si="18"/>
        <v>169135.5</v>
      </c>
      <c r="M40" s="13">
        <f t="shared" si="18"/>
        <v>0</v>
      </c>
      <c r="N40" s="13">
        <f t="shared" si="18"/>
        <v>169135.5</v>
      </c>
      <c r="O40" s="13">
        <f t="shared" si="18"/>
        <v>-7160</v>
      </c>
      <c r="P40" s="13">
        <f t="shared" si="18"/>
        <v>161975.5</v>
      </c>
      <c r="Q40" s="13">
        <f t="shared" si="18"/>
        <v>0</v>
      </c>
      <c r="R40" s="13">
        <f t="shared" si="18"/>
        <v>161975.5</v>
      </c>
    </row>
    <row r="41" spans="1:18" s="31" customFormat="1" ht="33.75" x14ac:dyDescent="0.3">
      <c r="A41" s="32" t="s">
        <v>26</v>
      </c>
      <c r="B41" s="10" t="s">
        <v>19</v>
      </c>
      <c r="C41" s="10" t="s">
        <v>21</v>
      </c>
      <c r="D41" s="29" t="s">
        <v>27</v>
      </c>
      <c r="E41" s="30"/>
      <c r="F41" s="13">
        <f t="shared" si="18"/>
        <v>180654.6</v>
      </c>
      <c r="G41" s="13">
        <f t="shared" si="18"/>
        <v>-11519.099999999999</v>
      </c>
      <c r="H41" s="13">
        <f t="shared" si="18"/>
        <v>169135.5</v>
      </c>
      <c r="I41" s="13">
        <f t="shared" si="18"/>
        <v>0</v>
      </c>
      <c r="J41" s="13">
        <f t="shared" si="18"/>
        <v>169135.5</v>
      </c>
      <c r="K41" s="13">
        <f t="shared" si="18"/>
        <v>0</v>
      </c>
      <c r="L41" s="13">
        <f t="shared" si="18"/>
        <v>169135.5</v>
      </c>
      <c r="M41" s="13">
        <f t="shared" si="18"/>
        <v>0</v>
      </c>
      <c r="N41" s="13">
        <f t="shared" si="18"/>
        <v>169135.5</v>
      </c>
      <c r="O41" s="13">
        <f t="shared" si="18"/>
        <v>-7160</v>
      </c>
      <c r="P41" s="13">
        <f t="shared" si="18"/>
        <v>161975.5</v>
      </c>
      <c r="Q41" s="13">
        <f t="shared" si="18"/>
        <v>0</v>
      </c>
      <c r="R41" s="13">
        <f t="shared" si="18"/>
        <v>161975.5</v>
      </c>
    </row>
    <row r="42" spans="1:18" s="31" customFormat="1" ht="105" customHeight="1" x14ac:dyDescent="0.3">
      <c r="A42" s="33" t="s">
        <v>28</v>
      </c>
      <c r="B42" s="10" t="s">
        <v>19</v>
      </c>
      <c r="C42" s="10" t="s">
        <v>21</v>
      </c>
      <c r="D42" s="29" t="s">
        <v>29</v>
      </c>
      <c r="E42" s="30"/>
      <c r="F42" s="13">
        <f t="shared" ref="F42:H42" si="19">F43+F46+F49</f>
        <v>180654.6</v>
      </c>
      <c r="G42" s="13">
        <f t="shared" si="19"/>
        <v>-11519.099999999999</v>
      </c>
      <c r="H42" s="13">
        <f t="shared" si="19"/>
        <v>169135.5</v>
      </c>
      <c r="I42" s="13">
        <f t="shared" ref="I42:J42" si="20">I43+I46+I49</f>
        <v>0</v>
      </c>
      <c r="J42" s="13">
        <f t="shared" si="20"/>
        <v>169135.5</v>
      </c>
      <c r="K42" s="13">
        <f t="shared" ref="K42:L42" si="21">K43+K46+K49</f>
        <v>0</v>
      </c>
      <c r="L42" s="13">
        <f t="shared" si="21"/>
        <v>169135.5</v>
      </c>
      <c r="M42" s="13">
        <f t="shared" ref="M42:N42" si="22">M43+M46+M49</f>
        <v>0</v>
      </c>
      <c r="N42" s="13">
        <f t="shared" si="22"/>
        <v>169135.5</v>
      </c>
      <c r="O42" s="13">
        <f t="shared" ref="O42:P42" si="23">O43+O46+O49</f>
        <v>-7160</v>
      </c>
      <c r="P42" s="13">
        <f t="shared" si="23"/>
        <v>161975.5</v>
      </c>
      <c r="Q42" s="13">
        <f t="shared" ref="Q42:R42" si="24">Q43+Q46+Q49</f>
        <v>0</v>
      </c>
      <c r="R42" s="13">
        <f t="shared" si="24"/>
        <v>161975.5</v>
      </c>
    </row>
    <row r="43" spans="1:18" s="31" customFormat="1" ht="17.25" x14ac:dyDescent="0.3">
      <c r="A43" s="36" t="s">
        <v>30</v>
      </c>
      <c r="B43" s="37" t="s">
        <v>19</v>
      </c>
      <c r="C43" s="37" t="s">
        <v>21</v>
      </c>
      <c r="D43" s="38" t="s">
        <v>31</v>
      </c>
      <c r="E43" s="30"/>
      <c r="F43" s="57">
        <f t="shared" ref="F43:R43" si="25">F44</f>
        <v>85211</v>
      </c>
      <c r="G43" s="57">
        <f t="shared" si="25"/>
        <v>-11519.3</v>
      </c>
      <c r="H43" s="57">
        <f t="shared" si="25"/>
        <v>73691.7</v>
      </c>
      <c r="I43" s="57">
        <f t="shared" si="25"/>
        <v>0</v>
      </c>
      <c r="J43" s="57">
        <f t="shared" si="25"/>
        <v>73691.7</v>
      </c>
      <c r="K43" s="57">
        <f t="shared" si="25"/>
        <v>0</v>
      </c>
      <c r="L43" s="57">
        <f t="shared" si="25"/>
        <v>73691.7</v>
      </c>
      <c r="M43" s="57">
        <f t="shared" si="25"/>
        <v>0</v>
      </c>
      <c r="N43" s="57">
        <f t="shared" si="25"/>
        <v>73691.7</v>
      </c>
      <c r="O43" s="57">
        <f t="shared" si="25"/>
        <v>-368.4</v>
      </c>
      <c r="P43" s="57">
        <f t="shared" si="25"/>
        <v>73323.3</v>
      </c>
      <c r="Q43" s="57">
        <f t="shared" si="25"/>
        <v>0</v>
      </c>
      <c r="R43" s="57">
        <f t="shared" si="25"/>
        <v>73323.3</v>
      </c>
    </row>
    <row r="44" spans="1:18" s="31" customFormat="1" ht="33" x14ac:dyDescent="0.25">
      <c r="A44" s="19" t="s">
        <v>16</v>
      </c>
      <c r="B44" s="20" t="s">
        <v>19</v>
      </c>
      <c r="C44" s="20" t="s">
        <v>21</v>
      </c>
      <c r="D44" s="34" t="s">
        <v>31</v>
      </c>
      <c r="E44" s="22">
        <v>200</v>
      </c>
      <c r="F44" s="23">
        <f t="shared" ref="F44:R44" si="26" xml:space="preserve"> F45</f>
        <v>85211</v>
      </c>
      <c r="G44" s="23">
        <f t="shared" si="26"/>
        <v>-11519.3</v>
      </c>
      <c r="H44" s="23">
        <f t="shared" si="26"/>
        <v>73691.7</v>
      </c>
      <c r="I44" s="23">
        <f t="shared" si="26"/>
        <v>0</v>
      </c>
      <c r="J44" s="23">
        <f t="shared" si="26"/>
        <v>73691.7</v>
      </c>
      <c r="K44" s="23">
        <f t="shared" si="26"/>
        <v>0</v>
      </c>
      <c r="L44" s="23">
        <f t="shared" si="26"/>
        <v>73691.7</v>
      </c>
      <c r="M44" s="23">
        <f t="shared" si="26"/>
        <v>0</v>
      </c>
      <c r="N44" s="23">
        <f t="shared" si="26"/>
        <v>73691.7</v>
      </c>
      <c r="O44" s="23">
        <f t="shared" si="26"/>
        <v>-368.4</v>
      </c>
      <c r="P44" s="23">
        <f t="shared" si="26"/>
        <v>73323.3</v>
      </c>
      <c r="Q44" s="23">
        <f t="shared" si="26"/>
        <v>0</v>
      </c>
      <c r="R44" s="23">
        <f t="shared" si="26"/>
        <v>73323.3</v>
      </c>
    </row>
    <row r="45" spans="1:18" s="31" customFormat="1" ht="33" x14ac:dyDescent="0.25">
      <c r="A45" s="19" t="s">
        <v>17</v>
      </c>
      <c r="B45" s="20" t="s">
        <v>19</v>
      </c>
      <c r="C45" s="20" t="s">
        <v>21</v>
      </c>
      <c r="D45" s="34" t="s">
        <v>31</v>
      </c>
      <c r="E45" s="22">
        <v>240</v>
      </c>
      <c r="F45" s="23">
        <v>85211</v>
      </c>
      <c r="G45" s="23">
        <v>-11519.3</v>
      </c>
      <c r="H45" s="23">
        <f>F45+G45</f>
        <v>73691.7</v>
      </c>
      <c r="I45" s="23">
        <v>0</v>
      </c>
      <c r="J45" s="23">
        <f>H45+I45</f>
        <v>73691.7</v>
      </c>
      <c r="K45" s="23">
        <v>0</v>
      </c>
      <c r="L45" s="23">
        <f>J45+K45</f>
        <v>73691.7</v>
      </c>
      <c r="M45" s="23">
        <v>0</v>
      </c>
      <c r="N45" s="23">
        <f>L45+M45</f>
        <v>73691.7</v>
      </c>
      <c r="O45" s="23">
        <v>-368.4</v>
      </c>
      <c r="P45" s="23">
        <f>N45+O45</f>
        <v>73323.3</v>
      </c>
      <c r="Q45" s="23">
        <v>0</v>
      </c>
      <c r="R45" s="23">
        <f>P45+Q45</f>
        <v>73323.3</v>
      </c>
    </row>
    <row r="46" spans="1:18" s="31" customFormat="1" ht="17.25" x14ac:dyDescent="0.3">
      <c r="A46" s="36" t="s">
        <v>32</v>
      </c>
      <c r="B46" s="37" t="s">
        <v>19</v>
      </c>
      <c r="C46" s="37" t="s">
        <v>21</v>
      </c>
      <c r="D46" s="38" t="s">
        <v>33</v>
      </c>
      <c r="E46" s="30"/>
      <c r="F46" s="57">
        <f t="shared" ref="F46:R47" si="27">F47</f>
        <v>90134.5</v>
      </c>
      <c r="G46" s="57">
        <f t="shared" si="27"/>
        <v>0</v>
      </c>
      <c r="H46" s="57">
        <f t="shared" si="27"/>
        <v>90134.5</v>
      </c>
      <c r="I46" s="57">
        <f t="shared" si="27"/>
        <v>0</v>
      </c>
      <c r="J46" s="57">
        <f t="shared" si="27"/>
        <v>90134.5</v>
      </c>
      <c r="K46" s="57">
        <f t="shared" si="27"/>
        <v>0</v>
      </c>
      <c r="L46" s="57">
        <f t="shared" si="27"/>
        <v>90134.5</v>
      </c>
      <c r="M46" s="57">
        <f t="shared" si="27"/>
        <v>0</v>
      </c>
      <c r="N46" s="57">
        <f t="shared" si="27"/>
        <v>90134.5</v>
      </c>
      <c r="O46" s="57">
        <f t="shared" si="27"/>
        <v>-5623.6</v>
      </c>
      <c r="P46" s="57">
        <f t="shared" si="27"/>
        <v>84510.9</v>
      </c>
      <c r="Q46" s="57">
        <f t="shared" si="27"/>
        <v>0</v>
      </c>
      <c r="R46" s="57">
        <f t="shared" si="27"/>
        <v>84510.9</v>
      </c>
    </row>
    <row r="47" spans="1:18" s="35" customFormat="1" ht="33" x14ac:dyDescent="0.25">
      <c r="A47" s="19" t="s">
        <v>34</v>
      </c>
      <c r="B47" s="20" t="s">
        <v>19</v>
      </c>
      <c r="C47" s="20" t="s">
        <v>21</v>
      </c>
      <c r="D47" s="34" t="s">
        <v>33</v>
      </c>
      <c r="E47" s="22">
        <v>600</v>
      </c>
      <c r="F47" s="23">
        <f t="shared" si="27"/>
        <v>90134.5</v>
      </c>
      <c r="G47" s="23">
        <f t="shared" si="27"/>
        <v>0</v>
      </c>
      <c r="H47" s="23">
        <f t="shared" si="27"/>
        <v>90134.5</v>
      </c>
      <c r="I47" s="23">
        <f t="shared" si="27"/>
        <v>0</v>
      </c>
      <c r="J47" s="23">
        <f t="shared" si="27"/>
        <v>90134.5</v>
      </c>
      <c r="K47" s="23">
        <f t="shared" si="27"/>
        <v>0</v>
      </c>
      <c r="L47" s="23">
        <f t="shared" si="27"/>
        <v>90134.5</v>
      </c>
      <c r="M47" s="23">
        <f t="shared" si="27"/>
        <v>0</v>
      </c>
      <c r="N47" s="23">
        <f t="shared" si="27"/>
        <v>90134.5</v>
      </c>
      <c r="O47" s="23">
        <f t="shared" si="27"/>
        <v>-5623.6</v>
      </c>
      <c r="P47" s="23">
        <f t="shared" si="27"/>
        <v>84510.9</v>
      </c>
      <c r="Q47" s="23">
        <f t="shared" si="27"/>
        <v>0</v>
      </c>
      <c r="R47" s="23">
        <f t="shared" si="27"/>
        <v>84510.9</v>
      </c>
    </row>
    <row r="48" spans="1:18" s="35" customFormat="1" ht="16.5" x14ac:dyDescent="0.25">
      <c r="A48" s="19" t="s">
        <v>35</v>
      </c>
      <c r="B48" s="20" t="s">
        <v>19</v>
      </c>
      <c r="C48" s="20" t="s">
        <v>21</v>
      </c>
      <c r="D48" s="34" t="s">
        <v>33</v>
      </c>
      <c r="E48" s="22">
        <v>610</v>
      </c>
      <c r="F48" s="23">
        <v>90134.5</v>
      </c>
      <c r="G48" s="23">
        <v>0</v>
      </c>
      <c r="H48" s="23">
        <v>90134.5</v>
      </c>
      <c r="I48" s="23">
        <v>0</v>
      </c>
      <c r="J48" s="23">
        <v>90134.5</v>
      </c>
      <c r="K48" s="23">
        <v>0</v>
      </c>
      <c r="L48" s="23">
        <v>90134.5</v>
      </c>
      <c r="M48" s="23">
        <v>0</v>
      </c>
      <c r="N48" s="23">
        <v>90134.5</v>
      </c>
      <c r="O48" s="23">
        <v>-5623.6</v>
      </c>
      <c r="P48" s="23">
        <f>N48+O48</f>
        <v>84510.9</v>
      </c>
      <c r="Q48" s="23">
        <v>0</v>
      </c>
      <c r="R48" s="23">
        <f>P48+Q48</f>
        <v>84510.9</v>
      </c>
    </row>
    <row r="49" spans="1:18" s="31" customFormat="1" ht="17.25" x14ac:dyDescent="0.3">
      <c r="A49" s="39" t="s">
        <v>36</v>
      </c>
      <c r="B49" s="37" t="s">
        <v>19</v>
      </c>
      <c r="C49" s="37" t="s">
        <v>21</v>
      </c>
      <c r="D49" s="38" t="s">
        <v>37</v>
      </c>
      <c r="E49" s="30"/>
      <c r="F49" s="57">
        <f t="shared" ref="F49:R49" si="28">F50</f>
        <v>5309.1</v>
      </c>
      <c r="G49" s="57">
        <f t="shared" si="28"/>
        <v>0.2</v>
      </c>
      <c r="H49" s="57">
        <f t="shared" si="28"/>
        <v>5309.3</v>
      </c>
      <c r="I49" s="57">
        <f t="shared" si="28"/>
        <v>0</v>
      </c>
      <c r="J49" s="57">
        <f t="shared" si="28"/>
        <v>5309.3</v>
      </c>
      <c r="K49" s="57">
        <f t="shared" si="28"/>
        <v>0</v>
      </c>
      <c r="L49" s="57">
        <f t="shared" si="28"/>
        <v>5309.3</v>
      </c>
      <c r="M49" s="57">
        <f t="shared" si="28"/>
        <v>0</v>
      </c>
      <c r="N49" s="57">
        <f t="shared" si="28"/>
        <v>5309.3</v>
      </c>
      <c r="O49" s="57">
        <f t="shared" si="28"/>
        <v>-1168</v>
      </c>
      <c r="P49" s="57">
        <f t="shared" si="28"/>
        <v>4141.3</v>
      </c>
      <c r="Q49" s="57">
        <f t="shared" si="28"/>
        <v>0</v>
      </c>
      <c r="R49" s="57">
        <f t="shared" si="28"/>
        <v>4141.3</v>
      </c>
    </row>
    <row r="50" spans="1:18" s="35" customFormat="1" ht="33" x14ac:dyDescent="0.25">
      <c r="A50" s="19" t="s">
        <v>16</v>
      </c>
      <c r="B50" s="20" t="s">
        <v>19</v>
      </c>
      <c r="C50" s="20" t="s">
        <v>21</v>
      </c>
      <c r="D50" s="34" t="s">
        <v>37</v>
      </c>
      <c r="E50" s="22">
        <v>200</v>
      </c>
      <c r="F50" s="23">
        <f t="shared" ref="F50:R50" si="29" xml:space="preserve"> F51</f>
        <v>5309.1</v>
      </c>
      <c r="G50" s="23">
        <f t="shared" si="29"/>
        <v>0.2</v>
      </c>
      <c r="H50" s="23">
        <f t="shared" si="29"/>
        <v>5309.3</v>
      </c>
      <c r="I50" s="23">
        <f t="shared" si="29"/>
        <v>0</v>
      </c>
      <c r="J50" s="23">
        <f t="shared" si="29"/>
        <v>5309.3</v>
      </c>
      <c r="K50" s="23">
        <f t="shared" si="29"/>
        <v>0</v>
      </c>
      <c r="L50" s="23">
        <f t="shared" si="29"/>
        <v>5309.3</v>
      </c>
      <c r="M50" s="23">
        <f t="shared" si="29"/>
        <v>0</v>
      </c>
      <c r="N50" s="23">
        <f t="shared" si="29"/>
        <v>5309.3</v>
      </c>
      <c r="O50" s="23">
        <f t="shared" si="29"/>
        <v>-1168</v>
      </c>
      <c r="P50" s="23">
        <f t="shared" si="29"/>
        <v>4141.3</v>
      </c>
      <c r="Q50" s="23">
        <f t="shared" si="29"/>
        <v>0</v>
      </c>
      <c r="R50" s="23">
        <f t="shared" si="29"/>
        <v>4141.3</v>
      </c>
    </row>
    <row r="51" spans="1:18" s="35" customFormat="1" ht="33" x14ac:dyDescent="0.25">
      <c r="A51" s="19" t="s">
        <v>17</v>
      </c>
      <c r="B51" s="20" t="s">
        <v>19</v>
      </c>
      <c r="C51" s="20" t="s">
        <v>21</v>
      </c>
      <c r="D51" s="34" t="s">
        <v>37</v>
      </c>
      <c r="E51" s="22">
        <v>240</v>
      </c>
      <c r="F51" s="23">
        <v>5309.1</v>
      </c>
      <c r="G51" s="23">
        <v>0.2</v>
      </c>
      <c r="H51" s="23">
        <f>F51+G51</f>
        <v>5309.3</v>
      </c>
      <c r="I51" s="23">
        <v>0</v>
      </c>
      <c r="J51" s="23">
        <f>H51+I51</f>
        <v>5309.3</v>
      </c>
      <c r="K51" s="23">
        <v>0</v>
      </c>
      <c r="L51" s="23">
        <f>J51+K51</f>
        <v>5309.3</v>
      </c>
      <c r="M51" s="23">
        <v>0</v>
      </c>
      <c r="N51" s="23">
        <f>L51+M51</f>
        <v>5309.3</v>
      </c>
      <c r="O51" s="23">
        <v>-1168</v>
      </c>
      <c r="P51" s="23">
        <f>N51+O51</f>
        <v>4141.3</v>
      </c>
      <c r="Q51" s="23">
        <v>0</v>
      </c>
      <c r="R51" s="23">
        <f>P51+Q51</f>
        <v>4141.3</v>
      </c>
    </row>
    <row r="52" spans="1:18" s="27" customFormat="1" ht="16.5" x14ac:dyDescent="0.25">
      <c r="A52" s="32" t="s">
        <v>38</v>
      </c>
      <c r="B52" s="10" t="s">
        <v>39</v>
      </c>
      <c r="C52" s="10" t="s">
        <v>9</v>
      </c>
      <c r="D52" s="17"/>
      <c r="E52" s="18"/>
      <c r="F52" s="13">
        <f>F53</f>
        <v>297689.3</v>
      </c>
      <c r="G52" s="13">
        <f t="shared" ref="G52:R52" si="30">G53</f>
        <v>-34712.199999999997</v>
      </c>
      <c r="H52" s="13">
        <f t="shared" si="30"/>
        <v>262977.09999999998</v>
      </c>
      <c r="I52" s="13">
        <f t="shared" si="30"/>
        <v>0</v>
      </c>
      <c r="J52" s="13">
        <f t="shared" si="30"/>
        <v>262977.09999999998</v>
      </c>
      <c r="K52" s="13">
        <f t="shared" si="30"/>
        <v>0</v>
      </c>
      <c r="L52" s="13">
        <f t="shared" si="30"/>
        <v>262977.09999999998</v>
      </c>
      <c r="M52" s="13">
        <f t="shared" si="30"/>
        <v>0</v>
      </c>
      <c r="N52" s="13">
        <f t="shared" si="30"/>
        <v>262977.09999999998</v>
      </c>
      <c r="O52" s="13">
        <f t="shared" si="30"/>
        <v>15149.600000000002</v>
      </c>
      <c r="P52" s="13">
        <f t="shared" si="30"/>
        <v>278126.7</v>
      </c>
      <c r="Q52" s="13">
        <f t="shared" si="30"/>
        <v>0</v>
      </c>
      <c r="R52" s="13">
        <f t="shared" si="30"/>
        <v>278126.7</v>
      </c>
    </row>
    <row r="53" spans="1:18" s="27" customFormat="1" ht="16.5" x14ac:dyDescent="0.25">
      <c r="A53" s="32" t="s">
        <v>41</v>
      </c>
      <c r="B53" s="10" t="s">
        <v>39</v>
      </c>
      <c r="C53" s="10" t="s">
        <v>11</v>
      </c>
      <c r="D53" s="17"/>
      <c r="E53" s="41"/>
      <c r="F53" s="58">
        <f t="shared" ref="F53:R56" si="31">F54</f>
        <v>297689.3</v>
      </c>
      <c r="G53" s="58">
        <f t="shared" si="31"/>
        <v>-34712.199999999997</v>
      </c>
      <c r="H53" s="58">
        <f t="shared" si="31"/>
        <v>262977.09999999998</v>
      </c>
      <c r="I53" s="58">
        <f t="shared" si="31"/>
        <v>0</v>
      </c>
      <c r="J53" s="58">
        <f t="shared" si="31"/>
        <v>262977.09999999998</v>
      </c>
      <c r="K53" s="58">
        <f t="shared" si="31"/>
        <v>0</v>
      </c>
      <c r="L53" s="58">
        <f t="shared" si="31"/>
        <v>262977.09999999998</v>
      </c>
      <c r="M53" s="58">
        <f t="shared" si="31"/>
        <v>0</v>
      </c>
      <c r="N53" s="58">
        <f t="shared" si="31"/>
        <v>262977.09999999998</v>
      </c>
      <c r="O53" s="58">
        <f t="shared" si="31"/>
        <v>15149.600000000002</v>
      </c>
      <c r="P53" s="58">
        <f t="shared" si="31"/>
        <v>278126.7</v>
      </c>
      <c r="Q53" s="58">
        <f t="shared" si="31"/>
        <v>0</v>
      </c>
      <c r="R53" s="58">
        <f t="shared" si="31"/>
        <v>278126.7</v>
      </c>
    </row>
    <row r="54" spans="1:18" s="27" customFormat="1" ht="50.25" x14ac:dyDescent="0.3">
      <c r="A54" s="32" t="s">
        <v>22</v>
      </c>
      <c r="B54" s="10" t="s">
        <v>39</v>
      </c>
      <c r="C54" s="10" t="s">
        <v>11</v>
      </c>
      <c r="D54" s="29" t="s">
        <v>23</v>
      </c>
      <c r="E54" s="30"/>
      <c r="F54" s="13">
        <f t="shared" si="31"/>
        <v>297689.3</v>
      </c>
      <c r="G54" s="13">
        <f t="shared" si="31"/>
        <v>-34712.199999999997</v>
      </c>
      <c r="H54" s="13">
        <f t="shared" si="31"/>
        <v>262977.09999999998</v>
      </c>
      <c r="I54" s="13">
        <f t="shared" si="31"/>
        <v>0</v>
      </c>
      <c r="J54" s="13">
        <f t="shared" si="31"/>
        <v>262977.09999999998</v>
      </c>
      <c r="K54" s="13">
        <f t="shared" si="31"/>
        <v>0</v>
      </c>
      <c r="L54" s="13">
        <f t="shared" si="31"/>
        <v>262977.09999999998</v>
      </c>
      <c r="M54" s="13">
        <f t="shared" si="31"/>
        <v>0</v>
      </c>
      <c r="N54" s="13">
        <f t="shared" si="31"/>
        <v>262977.09999999998</v>
      </c>
      <c r="O54" s="13">
        <f t="shared" si="31"/>
        <v>15149.600000000002</v>
      </c>
      <c r="P54" s="13">
        <f t="shared" si="31"/>
        <v>278126.7</v>
      </c>
      <c r="Q54" s="13">
        <f t="shared" si="31"/>
        <v>0</v>
      </c>
      <c r="R54" s="13">
        <f t="shared" si="31"/>
        <v>278126.7</v>
      </c>
    </row>
    <row r="55" spans="1:18" s="27" customFormat="1" ht="66.75" x14ac:dyDescent="0.3">
      <c r="A55" s="32" t="s">
        <v>24</v>
      </c>
      <c r="B55" s="10" t="s">
        <v>39</v>
      </c>
      <c r="C55" s="10" t="s">
        <v>11</v>
      </c>
      <c r="D55" s="29" t="s">
        <v>25</v>
      </c>
      <c r="E55" s="30"/>
      <c r="F55" s="13">
        <f t="shared" si="31"/>
        <v>297689.3</v>
      </c>
      <c r="G55" s="13">
        <f t="shared" si="31"/>
        <v>-34712.199999999997</v>
      </c>
      <c r="H55" s="13">
        <f t="shared" si="31"/>
        <v>262977.09999999998</v>
      </c>
      <c r="I55" s="13">
        <f t="shared" si="31"/>
        <v>0</v>
      </c>
      <c r="J55" s="13">
        <f t="shared" si="31"/>
        <v>262977.09999999998</v>
      </c>
      <c r="K55" s="13">
        <f t="shared" si="31"/>
        <v>0</v>
      </c>
      <c r="L55" s="13">
        <f t="shared" si="31"/>
        <v>262977.09999999998</v>
      </c>
      <c r="M55" s="13">
        <f t="shared" si="31"/>
        <v>0</v>
      </c>
      <c r="N55" s="13">
        <f t="shared" si="31"/>
        <v>262977.09999999998</v>
      </c>
      <c r="O55" s="13">
        <f t="shared" si="31"/>
        <v>15149.600000000002</v>
      </c>
      <c r="P55" s="13">
        <f t="shared" si="31"/>
        <v>278126.7</v>
      </c>
      <c r="Q55" s="13">
        <f t="shared" si="31"/>
        <v>0</v>
      </c>
      <c r="R55" s="13">
        <f t="shared" si="31"/>
        <v>278126.7</v>
      </c>
    </row>
    <row r="56" spans="1:18" s="27" customFormat="1" ht="33.75" x14ac:dyDescent="0.3">
      <c r="A56" s="32" t="s">
        <v>26</v>
      </c>
      <c r="B56" s="10" t="s">
        <v>39</v>
      </c>
      <c r="C56" s="10" t="s">
        <v>11</v>
      </c>
      <c r="D56" s="29" t="s">
        <v>27</v>
      </c>
      <c r="E56" s="30"/>
      <c r="F56" s="13">
        <f t="shared" si="31"/>
        <v>297689.3</v>
      </c>
      <c r="G56" s="13">
        <f t="shared" si="31"/>
        <v>-34712.199999999997</v>
      </c>
      <c r="H56" s="13">
        <f t="shared" si="31"/>
        <v>262977.09999999998</v>
      </c>
      <c r="I56" s="13">
        <f t="shared" si="31"/>
        <v>0</v>
      </c>
      <c r="J56" s="13">
        <f t="shared" si="31"/>
        <v>262977.09999999998</v>
      </c>
      <c r="K56" s="13">
        <f t="shared" si="31"/>
        <v>0</v>
      </c>
      <c r="L56" s="13">
        <f t="shared" si="31"/>
        <v>262977.09999999998</v>
      </c>
      <c r="M56" s="13">
        <f t="shared" si="31"/>
        <v>0</v>
      </c>
      <c r="N56" s="13">
        <f t="shared" si="31"/>
        <v>262977.09999999998</v>
      </c>
      <c r="O56" s="13">
        <f t="shared" si="31"/>
        <v>15149.600000000002</v>
      </c>
      <c r="P56" s="13">
        <f t="shared" si="31"/>
        <v>278126.7</v>
      </c>
      <c r="Q56" s="13">
        <f t="shared" si="31"/>
        <v>0</v>
      </c>
      <c r="R56" s="13">
        <f t="shared" si="31"/>
        <v>278126.7</v>
      </c>
    </row>
    <row r="57" spans="1:18" s="27" customFormat="1" ht="105.6" customHeight="1" x14ac:dyDescent="0.3">
      <c r="A57" s="33" t="s">
        <v>28</v>
      </c>
      <c r="B57" s="10" t="s">
        <v>39</v>
      </c>
      <c r="C57" s="10" t="s">
        <v>11</v>
      </c>
      <c r="D57" s="29" t="s">
        <v>29</v>
      </c>
      <c r="E57" s="30"/>
      <c r="F57" s="13">
        <f t="shared" ref="F57:H57" si="32">F58+F61</f>
        <v>297689.3</v>
      </c>
      <c r="G57" s="13">
        <f t="shared" si="32"/>
        <v>-34712.199999999997</v>
      </c>
      <c r="H57" s="13">
        <f t="shared" si="32"/>
        <v>262977.09999999998</v>
      </c>
      <c r="I57" s="13">
        <f t="shared" ref="I57:J57" si="33">I58+I61</f>
        <v>0</v>
      </c>
      <c r="J57" s="13">
        <f t="shared" si="33"/>
        <v>262977.09999999998</v>
      </c>
      <c r="K57" s="13">
        <f t="shared" ref="K57:L57" si="34">K58+K61</f>
        <v>0</v>
      </c>
      <c r="L57" s="13">
        <f t="shared" si="34"/>
        <v>262977.09999999998</v>
      </c>
      <c r="M57" s="13">
        <f t="shared" ref="M57:N57" si="35">M58+M61</f>
        <v>0</v>
      </c>
      <c r="N57" s="13">
        <f t="shared" si="35"/>
        <v>262977.09999999998</v>
      </c>
      <c r="O57" s="13">
        <f t="shared" ref="O57:P57" si="36">O58+O61</f>
        <v>15149.600000000002</v>
      </c>
      <c r="P57" s="13">
        <f t="shared" si="36"/>
        <v>278126.7</v>
      </c>
      <c r="Q57" s="13">
        <f t="shared" ref="Q57:R57" si="37">Q58+Q61</f>
        <v>0</v>
      </c>
      <c r="R57" s="13">
        <f t="shared" si="37"/>
        <v>278126.7</v>
      </c>
    </row>
    <row r="58" spans="1:18" s="31" customFormat="1" ht="51.75" x14ac:dyDescent="0.3">
      <c r="A58" s="39" t="s">
        <v>42</v>
      </c>
      <c r="B58" s="37" t="s">
        <v>39</v>
      </c>
      <c r="C58" s="37" t="s">
        <v>11</v>
      </c>
      <c r="D58" s="38" t="s">
        <v>43</v>
      </c>
      <c r="E58" s="30"/>
      <c r="F58" s="57">
        <f t="shared" ref="F58:R58" si="38">F59</f>
        <v>86710.8</v>
      </c>
      <c r="G58" s="57">
        <f t="shared" si="38"/>
        <v>-34712.199999999997</v>
      </c>
      <c r="H58" s="57">
        <f t="shared" si="38"/>
        <v>51998.600000000006</v>
      </c>
      <c r="I58" s="57">
        <f t="shared" si="38"/>
        <v>0</v>
      </c>
      <c r="J58" s="57">
        <f t="shared" si="38"/>
        <v>51998.600000000006</v>
      </c>
      <c r="K58" s="57">
        <f t="shared" si="38"/>
        <v>0</v>
      </c>
      <c r="L58" s="57">
        <f t="shared" si="38"/>
        <v>51998.600000000006</v>
      </c>
      <c r="M58" s="57">
        <f t="shared" si="38"/>
        <v>0</v>
      </c>
      <c r="N58" s="57">
        <f t="shared" si="38"/>
        <v>51998.600000000006</v>
      </c>
      <c r="O58" s="57">
        <f t="shared" si="38"/>
        <v>38473.800000000003</v>
      </c>
      <c r="P58" s="57">
        <f t="shared" si="38"/>
        <v>90472.400000000009</v>
      </c>
      <c r="Q58" s="57">
        <f t="shared" si="38"/>
        <v>0</v>
      </c>
      <c r="R58" s="57">
        <f t="shared" si="38"/>
        <v>90472.400000000009</v>
      </c>
    </row>
    <row r="59" spans="1:18" s="35" customFormat="1" ht="33" x14ac:dyDescent="0.25">
      <c r="A59" s="19" t="s">
        <v>16</v>
      </c>
      <c r="B59" s="20" t="s">
        <v>39</v>
      </c>
      <c r="C59" s="20" t="s">
        <v>11</v>
      </c>
      <c r="D59" s="34" t="s">
        <v>43</v>
      </c>
      <c r="E59" s="22">
        <v>200</v>
      </c>
      <c r="F59" s="23">
        <f t="shared" ref="F59:R59" si="39" xml:space="preserve"> F60</f>
        <v>86710.8</v>
      </c>
      <c r="G59" s="23">
        <f t="shared" si="39"/>
        <v>-34712.199999999997</v>
      </c>
      <c r="H59" s="23">
        <f t="shared" si="39"/>
        <v>51998.600000000006</v>
      </c>
      <c r="I59" s="23">
        <f t="shared" si="39"/>
        <v>0</v>
      </c>
      <c r="J59" s="23">
        <f t="shared" si="39"/>
        <v>51998.600000000006</v>
      </c>
      <c r="K59" s="23">
        <f t="shared" si="39"/>
        <v>0</v>
      </c>
      <c r="L59" s="23">
        <f t="shared" si="39"/>
        <v>51998.600000000006</v>
      </c>
      <c r="M59" s="23">
        <f t="shared" si="39"/>
        <v>0</v>
      </c>
      <c r="N59" s="23">
        <f t="shared" si="39"/>
        <v>51998.600000000006</v>
      </c>
      <c r="O59" s="23">
        <f t="shared" si="39"/>
        <v>38473.800000000003</v>
      </c>
      <c r="P59" s="23">
        <f t="shared" si="39"/>
        <v>90472.400000000009</v>
      </c>
      <c r="Q59" s="23">
        <f t="shared" si="39"/>
        <v>0</v>
      </c>
      <c r="R59" s="23">
        <f t="shared" si="39"/>
        <v>90472.400000000009</v>
      </c>
    </row>
    <row r="60" spans="1:18" s="35" customFormat="1" ht="33" x14ac:dyDescent="0.25">
      <c r="A60" s="19" t="s">
        <v>17</v>
      </c>
      <c r="B60" s="20" t="s">
        <v>39</v>
      </c>
      <c r="C60" s="20" t="s">
        <v>11</v>
      </c>
      <c r="D60" s="34" t="s">
        <v>43</v>
      </c>
      <c r="E60" s="22">
        <v>240</v>
      </c>
      <c r="F60" s="23">
        <v>86710.8</v>
      </c>
      <c r="G60" s="23">
        <v>-34712.199999999997</v>
      </c>
      <c r="H60" s="23">
        <f>F60+G60</f>
        <v>51998.600000000006</v>
      </c>
      <c r="I60" s="23">
        <v>0</v>
      </c>
      <c r="J60" s="23">
        <f>H60+I60</f>
        <v>51998.600000000006</v>
      </c>
      <c r="K60" s="23">
        <v>0</v>
      </c>
      <c r="L60" s="23">
        <f>J60+K60</f>
        <v>51998.600000000006</v>
      </c>
      <c r="M60" s="23">
        <v>0</v>
      </c>
      <c r="N60" s="23">
        <f>L60+M60</f>
        <v>51998.600000000006</v>
      </c>
      <c r="O60" s="23">
        <v>38473.800000000003</v>
      </c>
      <c r="P60" s="23">
        <f>N60+O60</f>
        <v>90472.400000000009</v>
      </c>
      <c r="Q60" s="23">
        <v>0</v>
      </c>
      <c r="R60" s="23">
        <f>P60+Q60</f>
        <v>90472.400000000009</v>
      </c>
    </row>
    <row r="61" spans="1:18" s="31" customFormat="1" ht="17.25" x14ac:dyDescent="0.3">
      <c r="A61" s="39" t="s">
        <v>44</v>
      </c>
      <c r="B61" s="37" t="s">
        <v>39</v>
      </c>
      <c r="C61" s="37" t="s">
        <v>11</v>
      </c>
      <c r="D61" s="38" t="s">
        <v>45</v>
      </c>
      <c r="E61" s="42"/>
      <c r="F61" s="57">
        <f t="shared" ref="F61:R61" si="40">F62</f>
        <v>210978.5</v>
      </c>
      <c r="G61" s="57">
        <f t="shared" si="40"/>
        <v>0</v>
      </c>
      <c r="H61" s="57">
        <f t="shared" si="40"/>
        <v>210978.5</v>
      </c>
      <c r="I61" s="57">
        <f t="shared" si="40"/>
        <v>0</v>
      </c>
      <c r="J61" s="57">
        <f t="shared" si="40"/>
        <v>210978.5</v>
      </c>
      <c r="K61" s="57">
        <f t="shared" si="40"/>
        <v>0</v>
      </c>
      <c r="L61" s="57">
        <f t="shared" si="40"/>
        <v>210978.5</v>
      </c>
      <c r="M61" s="57">
        <f t="shared" si="40"/>
        <v>0</v>
      </c>
      <c r="N61" s="57">
        <f t="shared" si="40"/>
        <v>210978.5</v>
      </c>
      <c r="O61" s="57">
        <f t="shared" si="40"/>
        <v>-23324.2</v>
      </c>
      <c r="P61" s="57">
        <f t="shared" si="40"/>
        <v>187654.3</v>
      </c>
      <c r="Q61" s="57">
        <f t="shared" si="40"/>
        <v>0</v>
      </c>
      <c r="R61" s="57">
        <f t="shared" si="40"/>
        <v>187654.3</v>
      </c>
    </row>
    <row r="62" spans="1:18" s="35" customFormat="1" ht="33" x14ac:dyDescent="0.25">
      <c r="A62" s="24" t="s">
        <v>34</v>
      </c>
      <c r="B62" s="20" t="s">
        <v>39</v>
      </c>
      <c r="C62" s="20" t="s">
        <v>11</v>
      </c>
      <c r="D62" s="34" t="s">
        <v>45</v>
      </c>
      <c r="E62" s="22">
        <v>600</v>
      </c>
      <c r="F62" s="23">
        <f t="shared" ref="F62:R62" si="41" xml:space="preserve"> F63</f>
        <v>210978.5</v>
      </c>
      <c r="G62" s="23">
        <f t="shared" si="41"/>
        <v>0</v>
      </c>
      <c r="H62" s="23">
        <f t="shared" si="41"/>
        <v>210978.5</v>
      </c>
      <c r="I62" s="23">
        <f t="shared" si="41"/>
        <v>0</v>
      </c>
      <c r="J62" s="23">
        <f t="shared" si="41"/>
        <v>210978.5</v>
      </c>
      <c r="K62" s="23">
        <f t="shared" si="41"/>
        <v>0</v>
      </c>
      <c r="L62" s="23">
        <f t="shared" si="41"/>
        <v>210978.5</v>
      </c>
      <c r="M62" s="23">
        <f t="shared" si="41"/>
        <v>0</v>
      </c>
      <c r="N62" s="23">
        <f t="shared" si="41"/>
        <v>210978.5</v>
      </c>
      <c r="O62" s="23">
        <f t="shared" si="41"/>
        <v>-23324.2</v>
      </c>
      <c r="P62" s="23">
        <f t="shared" si="41"/>
        <v>187654.3</v>
      </c>
      <c r="Q62" s="23">
        <f t="shared" si="41"/>
        <v>0</v>
      </c>
      <c r="R62" s="23">
        <f t="shared" si="41"/>
        <v>187654.3</v>
      </c>
    </row>
    <row r="63" spans="1:18" s="35" customFormat="1" ht="16.5" x14ac:dyDescent="0.25">
      <c r="A63" s="24" t="s">
        <v>35</v>
      </c>
      <c r="B63" s="20" t="s">
        <v>39</v>
      </c>
      <c r="C63" s="20" t="s">
        <v>11</v>
      </c>
      <c r="D63" s="34" t="s">
        <v>45</v>
      </c>
      <c r="E63" s="22">
        <v>610</v>
      </c>
      <c r="F63" s="23">
        <v>210978.5</v>
      </c>
      <c r="G63" s="23">
        <v>0</v>
      </c>
      <c r="H63" s="23">
        <v>210978.5</v>
      </c>
      <c r="I63" s="23">
        <v>0</v>
      </c>
      <c r="J63" s="23">
        <v>210978.5</v>
      </c>
      <c r="K63" s="23">
        <v>0</v>
      </c>
      <c r="L63" s="23">
        <v>210978.5</v>
      </c>
      <c r="M63" s="23">
        <v>0</v>
      </c>
      <c r="N63" s="23">
        <v>210978.5</v>
      </c>
      <c r="O63" s="23">
        <v>-23324.2</v>
      </c>
      <c r="P63" s="23">
        <f>N63+O63</f>
        <v>187654.3</v>
      </c>
      <c r="Q63" s="23">
        <v>0</v>
      </c>
      <c r="R63" s="23">
        <f>P63+Q63</f>
        <v>187654.3</v>
      </c>
    </row>
    <row r="64" spans="1:18" s="27" customFormat="1" ht="16.5" x14ac:dyDescent="0.25">
      <c r="A64" s="28" t="s">
        <v>46</v>
      </c>
      <c r="B64" s="10" t="s">
        <v>47</v>
      </c>
      <c r="C64" s="11" t="s">
        <v>9</v>
      </c>
      <c r="D64" s="17"/>
      <c r="E64" s="26"/>
      <c r="F64" s="13">
        <f t="shared" ref="F64:H64" si="42">F65+F75+F85</f>
        <v>1049136.5</v>
      </c>
      <c r="G64" s="13">
        <f t="shared" si="42"/>
        <v>0</v>
      </c>
      <c r="H64" s="13">
        <f t="shared" si="42"/>
        <v>1049136.5</v>
      </c>
      <c r="I64" s="13">
        <f t="shared" ref="I64:J64" si="43">I65+I75+I85</f>
        <v>0</v>
      </c>
      <c r="J64" s="13">
        <f t="shared" si="43"/>
        <v>1049136.5</v>
      </c>
      <c r="K64" s="13">
        <f t="shared" ref="K64:L64" si="44">K65+K75+K85</f>
        <v>0</v>
      </c>
      <c r="L64" s="13">
        <f t="shared" si="44"/>
        <v>1049136.5</v>
      </c>
      <c r="M64" s="13">
        <f t="shared" ref="M64:N64" si="45">M65+M75+M85</f>
        <v>-775640.3</v>
      </c>
      <c r="N64" s="13">
        <f t="shared" si="45"/>
        <v>273496.20000000007</v>
      </c>
      <c r="O64" s="71">
        <f t="shared" ref="O64:P64" si="46">O65+O75+O85</f>
        <v>3136.5948699999999</v>
      </c>
      <c r="P64" s="71">
        <f t="shared" si="46"/>
        <v>276632.79487000004</v>
      </c>
      <c r="Q64" s="13">
        <f t="shared" ref="Q64:R64" si="47">Q65+Q75+Q85</f>
        <v>-273496.2</v>
      </c>
      <c r="R64" s="71">
        <f t="shared" si="47"/>
        <v>3136.5948700000154</v>
      </c>
    </row>
    <row r="65" spans="1:18" s="27" customFormat="1" ht="16.5" x14ac:dyDescent="0.25">
      <c r="A65" s="28" t="s">
        <v>48</v>
      </c>
      <c r="B65" s="10" t="s">
        <v>47</v>
      </c>
      <c r="C65" s="10" t="s">
        <v>40</v>
      </c>
      <c r="D65" s="17"/>
      <c r="E65" s="26"/>
      <c r="F65" s="13">
        <f t="shared" ref="F65:R67" si="48">F66</f>
        <v>325697</v>
      </c>
      <c r="G65" s="13">
        <f t="shared" si="48"/>
        <v>0</v>
      </c>
      <c r="H65" s="13">
        <f t="shared" si="48"/>
        <v>325697</v>
      </c>
      <c r="I65" s="13">
        <f t="shared" si="48"/>
        <v>0</v>
      </c>
      <c r="J65" s="13">
        <f t="shared" si="48"/>
        <v>325697</v>
      </c>
      <c r="K65" s="13">
        <f t="shared" si="48"/>
        <v>0</v>
      </c>
      <c r="L65" s="13">
        <f t="shared" si="48"/>
        <v>325697</v>
      </c>
      <c r="M65" s="13">
        <f t="shared" si="48"/>
        <v>-241072.8</v>
      </c>
      <c r="N65" s="13">
        <f t="shared" si="48"/>
        <v>84624.2</v>
      </c>
      <c r="O65" s="13">
        <f t="shared" si="48"/>
        <v>0</v>
      </c>
      <c r="P65" s="13">
        <f t="shared" si="48"/>
        <v>84624.2</v>
      </c>
      <c r="Q65" s="13">
        <f t="shared" si="48"/>
        <v>-84624.2</v>
      </c>
      <c r="R65" s="13">
        <f t="shared" si="48"/>
        <v>0</v>
      </c>
    </row>
    <row r="66" spans="1:18" s="27" customFormat="1" ht="33" x14ac:dyDescent="0.25">
      <c r="A66" s="33" t="s">
        <v>49</v>
      </c>
      <c r="B66" s="10" t="s">
        <v>47</v>
      </c>
      <c r="C66" s="10" t="s">
        <v>40</v>
      </c>
      <c r="D66" s="17" t="s">
        <v>50</v>
      </c>
      <c r="E66" s="26"/>
      <c r="F66" s="13">
        <f t="shared" si="48"/>
        <v>325697</v>
      </c>
      <c r="G66" s="13">
        <f t="shared" si="48"/>
        <v>0</v>
      </c>
      <c r="H66" s="13">
        <f t="shared" si="48"/>
        <v>325697</v>
      </c>
      <c r="I66" s="13">
        <f t="shared" si="48"/>
        <v>0</v>
      </c>
      <c r="J66" s="13">
        <f t="shared" si="48"/>
        <v>325697</v>
      </c>
      <c r="K66" s="13">
        <f t="shared" si="48"/>
        <v>0</v>
      </c>
      <c r="L66" s="13">
        <f t="shared" si="48"/>
        <v>325697</v>
      </c>
      <c r="M66" s="13">
        <f t="shared" si="48"/>
        <v>-241072.8</v>
      </c>
      <c r="N66" s="13">
        <f t="shared" si="48"/>
        <v>84624.2</v>
      </c>
      <c r="O66" s="13">
        <f t="shared" si="48"/>
        <v>0</v>
      </c>
      <c r="P66" s="13">
        <f t="shared" si="48"/>
        <v>84624.2</v>
      </c>
      <c r="Q66" s="13">
        <f t="shared" si="48"/>
        <v>-84624.2</v>
      </c>
      <c r="R66" s="13">
        <f t="shared" si="48"/>
        <v>0</v>
      </c>
    </row>
    <row r="67" spans="1:18" s="27" customFormat="1" ht="16.5" x14ac:dyDescent="0.25">
      <c r="A67" s="32" t="s">
        <v>51</v>
      </c>
      <c r="B67" s="10" t="s">
        <v>47</v>
      </c>
      <c r="C67" s="10" t="s">
        <v>40</v>
      </c>
      <c r="D67" s="17" t="s">
        <v>52</v>
      </c>
      <c r="E67" s="10"/>
      <c r="F67" s="13">
        <f t="shared" si="48"/>
        <v>325697</v>
      </c>
      <c r="G67" s="13">
        <f t="shared" si="48"/>
        <v>0</v>
      </c>
      <c r="H67" s="13">
        <f t="shared" si="48"/>
        <v>325697</v>
      </c>
      <c r="I67" s="13">
        <f t="shared" si="48"/>
        <v>0</v>
      </c>
      <c r="J67" s="13">
        <f t="shared" si="48"/>
        <v>325697</v>
      </c>
      <c r="K67" s="13">
        <f t="shared" si="48"/>
        <v>0</v>
      </c>
      <c r="L67" s="13">
        <f t="shared" si="48"/>
        <v>325697</v>
      </c>
      <c r="M67" s="13">
        <f t="shared" si="48"/>
        <v>-241072.8</v>
      </c>
      <c r="N67" s="13">
        <f t="shared" si="48"/>
        <v>84624.2</v>
      </c>
      <c r="O67" s="13">
        <f t="shared" si="48"/>
        <v>0</v>
      </c>
      <c r="P67" s="13">
        <f t="shared" si="48"/>
        <v>84624.2</v>
      </c>
      <c r="Q67" s="13">
        <f t="shared" si="48"/>
        <v>-84624.2</v>
      </c>
      <c r="R67" s="13">
        <f t="shared" si="48"/>
        <v>0</v>
      </c>
    </row>
    <row r="68" spans="1:18" s="31" customFormat="1" ht="34.5" x14ac:dyDescent="0.3">
      <c r="A68" s="39" t="s">
        <v>53</v>
      </c>
      <c r="B68" s="37" t="s">
        <v>47</v>
      </c>
      <c r="C68" s="37" t="s">
        <v>40</v>
      </c>
      <c r="D68" s="40" t="s">
        <v>54</v>
      </c>
      <c r="E68" s="37"/>
      <c r="F68" s="57">
        <f t="shared" ref="F68:H68" si="49">F69+F72</f>
        <v>325697</v>
      </c>
      <c r="G68" s="57">
        <f t="shared" si="49"/>
        <v>0</v>
      </c>
      <c r="H68" s="57">
        <f t="shared" si="49"/>
        <v>325697</v>
      </c>
      <c r="I68" s="57">
        <f t="shared" ref="I68:J68" si="50">I69+I72</f>
        <v>0</v>
      </c>
      <c r="J68" s="57">
        <f t="shared" si="50"/>
        <v>325697</v>
      </c>
      <c r="K68" s="57">
        <f t="shared" ref="K68:L68" si="51">K69+K72</f>
        <v>0</v>
      </c>
      <c r="L68" s="57">
        <f t="shared" si="51"/>
        <v>325697</v>
      </c>
      <c r="M68" s="57">
        <f t="shared" ref="M68:N68" si="52">M69+M72</f>
        <v>-241072.8</v>
      </c>
      <c r="N68" s="57">
        <f t="shared" si="52"/>
        <v>84624.2</v>
      </c>
      <c r="O68" s="57">
        <f t="shared" ref="O68:P68" si="53">O69+O72</f>
        <v>0</v>
      </c>
      <c r="P68" s="57">
        <f t="shared" si="53"/>
        <v>84624.2</v>
      </c>
      <c r="Q68" s="57">
        <f t="shared" ref="Q68:R68" si="54">Q69+Q72</f>
        <v>-84624.2</v>
      </c>
      <c r="R68" s="57">
        <f t="shared" si="54"/>
        <v>0</v>
      </c>
    </row>
    <row r="69" spans="1:18" s="35" customFormat="1" ht="208.15" customHeight="1" x14ac:dyDescent="0.25">
      <c r="A69" s="19" t="s">
        <v>55</v>
      </c>
      <c r="B69" s="20" t="s">
        <v>47</v>
      </c>
      <c r="C69" s="20" t="s">
        <v>40</v>
      </c>
      <c r="D69" s="21" t="s">
        <v>56</v>
      </c>
      <c r="E69" s="20"/>
      <c r="F69" s="23">
        <f t="shared" ref="F69:R70" si="55">F70</f>
        <v>101740.7</v>
      </c>
      <c r="G69" s="23">
        <f t="shared" si="55"/>
        <v>0</v>
      </c>
      <c r="H69" s="23">
        <f t="shared" si="55"/>
        <v>101740.7</v>
      </c>
      <c r="I69" s="23">
        <f t="shared" si="55"/>
        <v>0</v>
      </c>
      <c r="J69" s="23">
        <f t="shared" si="55"/>
        <v>101740.7</v>
      </c>
      <c r="K69" s="23">
        <f t="shared" si="55"/>
        <v>0</v>
      </c>
      <c r="L69" s="23">
        <f t="shared" si="55"/>
        <v>101740.7</v>
      </c>
      <c r="M69" s="23">
        <f t="shared" si="55"/>
        <v>-71753.399999999994</v>
      </c>
      <c r="N69" s="23">
        <f t="shared" si="55"/>
        <v>29987.300000000003</v>
      </c>
      <c r="O69" s="23">
        <f t="shared" si="55"/>
        <v>0</v>
      </c>
      <c r="P69" s="23">
        <f t="shared" si="55"/>
        <v>29987.300000000003</v>
      </c>
      <c r="Q69" s="23">
        <f t="shared" si="55"/>
        <v>-29987.3</v>
      </c>
      <c r="R69" s="23">
        <f t="shared" si="55"/>
        <v>0</v>
      </c>
    </row>
    <row r="70" spans="1:18" s="31" customFormat="1" ht="33" x14ac:dyDescent="0.25">
      <c r="A70" s="19" t="s">
        <v>34</v>
      </c>
      <c r="B70" s="20" t="s">
        <v>47</v>
      </c>
      <c r="C70" s="20" t="s">
        <v>40</v>
      </c>
      <c r="D70" s="21" t="s">
        <v>56</v>
      </c>
      <c r="E70" s="20" t="s">
        <v>57</v>
      </c>
      <c r="F70" s="23">
        <f t="shared" si="55"/>
        <v>101740.7</v>
      </c>
      <c r="G70" s="23">
        <f t="shared" si="55"/>
        <v>0</v>
      </c>
      <c r="H70" s="23">
        <f t="shared" si="55"/>
        <v>101740.7</v>
      </c>
      <c r="I70" s="23">
        <f t="shared" si="55"/>
        <v>0</v>
      </c>
      <c r="J70" s="23">
        <f t="shared" si="55"/>
        <v>101740.7</v>
      </c>
      <c r="K70" s="23">
        <f t="shared" si="55"/>
        <v>0</v>
      </c>
      <c r="L70" s="23">
        <f t="shared" si="55"/>
        <v>101740.7</v>
      </c>
      <c r="M70" s="23">
        <f t="shared" si="55"/>
        <v>-71753.399999999994</v>
      </c>
      <c r="N70" s="23">
        <f t="shared" si="55"/>
        <v>29987.300000000003</v>
      </c>
      <c r="O70" s="23">
        <f t="shared" si="55"/>
        <v>0</v>
      </c>
      <c r="P70" s="23">
        <f t="shared" si="55"/>
        <v>29987.300000000003</v>
      </c>
      <c r="Q70" s="23">
        <f t="shared" si="55"/>
        <v>-29987.3</v>
      </c>
      <c r="R70" s="23">
        <f t="shared" si="55"/>
        <v>0</v>
      </c>
    </row>
    <row r="71" spans="1:18" s="31" customFormat="1" ht="16.5" x14ac:dyDescent="0.25">
      <c r="A71" s="19" t="s">
        <v>58</v>
      </c>
      <c r="B71" s="20" t="s">
        <v>47</v>
      </c>
      <c r="C71" s="20" t="s">
        <v>40</v>
      </c>
      <c r="D71" s="21" t="s">
        <v>56</v>
      </c>
      <c r="E71" s="20" t="s">
        <v>59</v>
      </c>
      <c r="F71" s="23">
        <v>101740.7</v>
      </c>
      <c r="G71" s="23">
        <v>0</v>
      </c>
      <c r="H71" s="23">
        <v>101740.7</v>
      </c>
      <c r="I71" s="23">
        <v>0</v>
      </c>
      <c r="J71" s="23">
        <v>101740.7</v>
      </c>
      <c r="K71" s="23">
        <v>0</v>
      </c>
      <c r="L71" s="23">
        <v>101740.7</v>
      </c>
      <c r="M71" s="23">
        <v>-71753.399999999994</v>
      </c>
      <c r="N71" s="23">
        <f>L71+M71</f>
        <v>29987.300000000003</v>
      </c>
      <c r="O71" s="23">
        <v>0</v>
      </c>
      <c r="P71" s="23">
        <f>N71+O71</f>
        <v>29987.300000000003</v>
      </c>
      <c r="Q71" s="23">
        <v>-29987.3</v>
      </c>
      <c r="R71" s="23">
        <f>P71+Q71</f>
        <v>0</v>
      </c>
    </row>
    <row r="72" spans="1:18" s="31" customFormat="1" ht="38.450000000000003" customHeight="1" x14ac:dyDescent="0.25">
      <c r="A72" s="19" t="s">
        <v>60</v>
      </c>
      <c r="B72" s="20" t="s">
        <v>47</v>
      </c>
      <c r="C72" s="20" t="s">
        <v>40</v>
      </c>
      <c r="D72" s="21" t="s">
        <v>61</v>
      </c>
      <c r="E72" s="20"/>
      <c r="F72" s="23">
        <f t="shared" ref="F72:R73" si="56">F73</f>
        <v>223956.3</v>
      </c>
      <c r="G72" s="23">
        <f t="shared" si="56"/>
        <v>0</v>
      </c>
      <c r="H72" s="23">
        <f t="shared" si="56"/>
        <v>223956.3</v>
      </c>
      <c r="I72" s="23">
        <f t="shared" si="56"/>
        <v>0</v>
      </c>
      <c r="J72" s="23">
        <f t="shared" si="56"/>
        <v>223956.3</v>
      </c>
      <c r="K72" s="23">
        <f t="shared" si="56"/>
        <v>0</v>
      </c>
      <c r="L72" s="23">
        <f t="shared" si="56"/>
        <v>223956.3</v>
      </c>
      <c r="M72" s="23">
        <f t="shared" si="56"/>
        <v>-169319.4</v>
      </c>
      <c r="N72" s="23">
        <f t="shared" si="56"/>
        <v>54636.899999999994</v>
      </c>
      <c r="O72" s="23">
        <f t="shared" si="56"/>
        <v>0</v>
      </c>
      <c r="P72" s="23">
        <f t="shared" si="56"/>
        <v>54636.899999999994</v>
      </c>
      <c r="Q72" s="23">
        <f t="shared" si="56"/>
        <v>-54636.9</v>
      </c>
      <c r="R72" s="23">
        <f t="shared" si="56"/>
        <v>0</v>
      </c>
    </row>
    <row r="73" spans="1:18" s="43" customFormat="1" ht="33" x14ac:dyDescent="0.25">
      <c r="A73" s="19" t="s">
        <v>34</v>
      </c>
      <c r="B73" s="20" t="s">
        <v>47</v>
      </c>
      <c r="C73" s="20" t="s">
        <v>40</v>
      </c>
      <c r="D73" s="21" t="s">
        <v>61</v>
      </c>
      <c r="E73" s="20" t="s">
        <v>57</v>
      </c>
      <c r="F73" s="23">
        <f t="shared" si="56"/>
        <v>223956.3</v>
      </c>
      <c r="G73" s="23">
        <f t="shared" si="56"/>
        <v>0</v>
      </c>
      <c r="H73" s="23">
        <f t="shared" si="56"/>
        <v>223956.3</v>
      </c>
      <c r="I73" s="23">
        <f t="shared" si="56"/>
        <v>0</v>
      </c>
      <c r="J73" s="23">
        <f t="shared" si="56"/>
        <v>223956.3</v>
      </c>
      <c r="K73" s="23">
        <f t="shared" si="56"/>
        <v>0</v>
      </c>
      <c r="L73" s="23">
        <f t="shared" si="56"/>
        <v>223956.3</v>
      </c>
      <c r="M73" s="23">
        <f t="shared" si="56"/>
        <v>-169319.4</v>
      </c>
      <c r="N73" s="23">
        <f t="shared" si="56"/>
        <v>54636.899999999994</v>
      </c>
      <c r="O73" s="23">
        <f t="shared" si="56"/>
        <v>0</v>
      </c>
      <c r="P73" s="23">
        <f t="shared" si="56"/>
        <v>54636.899999999994</v>
      </c>
      <c r="Q73" s="23">
        <f t="shared" si="56"/>
        <v>-54636.9</v>
      </c>
      <c r="R73" s="23">
        <f t="shared" si="56"/>
        <v>0</v>
      </c>
    </row>
    <row r="74" spans="1:18" s="43" customFormat="1" ht="16.5" x14ac:dyDescent="0.25">
      <c r="A74" s="19" t="s">
        <v>58</v>
      </c>
      <c r="B74" s="20" t="s">
        <v>47</v>
      </c>
      <c r="C74" s="20" t="s">
        <v>40</v>
      </c>
      <c r="D74" s="21" t="s">
        <v>61</v>
      </c>
      <c r="E74" s="20" t="s">
        <v>59</v>
      </c>
      <c r="F74" s="23">
        <v>223956.3</v>
      </c>
      <c r="G74" s="23">
        <v>0</v>
      </c>
      <c r="H74" s="23">
        <v>223956.3</v>
      </c>
      <c r="I74" s="23">
        <v>0</v>
      </c>
      <c r="J74" s="23">
        <v>223956.3</v>
      </c>
      <c r="K74" s="23">
        <v>0</v>
      </c>
      <c r="L74" s="23">
        <v>223956.3</v>
      </c>
      <c r="M74" s="23">
        <v>-169319.4</v>
      </c>
      <c r="N74" s="23">
        <f>L74+M74</f>
        <v>54636.899999999994</v>
      </c>
      <c r="O74" s="23">
        <v>0</v>
      </c>
      <c r="P74" s="23">
        <f>N74+O74</f>
        <v>54636.899999999994</v>
      </c>
      <c r="Q74" s="23">
        <v>-54636.9</v>
      </c>
      <c r="R74" s="23">
        <f>P74+Q74</f>
        <v>0</v>
      </c>
    </row>
    <row r="75" spans="1:18" s="44" customFormat="1" ht="16.5" x14ac:dyDescent="0.25">
      <c r="A75" s="32" t="s">
        <v>62</v>
      </c>
      <c r="B75" s="10" t="s">
        <v>47</v>
      </c>
      <c r="C75" s="10" t="s">
        <v>8</v>
      </c>
      <c r="D75" s="17"/>
      <c r="E75" s="18"/>
      <c r="F75" s="13">
        <f t="shared" ref="F75:R77" si="57">F76</f>
        <v>693630.6</v>
      </c>
      <c r="G75" s="13">
        <f t="shared" si="57"/>
        <v>0</v>
      </c>
      <c r="H75" s="13">
        <f t="shared" si="57"/>
        <v>693630.6</v>
      </c>
      <c r="I75" s="13">
        <f t="shared" si="57"/>
        <v>0</v>
      </c>
      <c r="J75" s="13">
        <f t="shared" si="57"/>
        <v>693630.6</v>
      </c>
      <c r="K75" s="13">
        <f t="shared" si="57"/>
        <v>0</v>
      </c>
      <c r="L75" s="13">
        <f t="shared" si="57"/>
        <v>693630.6</v>
      </c>
      <c r="M75" s="13">
        <f t="shared" si="57"/>
        <v>-513981.5</v>
      </c>
      <c r="N75" s="13">
        <f t="shared" si="57"/>
        <v>179649.10000000003</v>
      </c>
      <c r="O75" s="71">
        <f t="shared" si="57"/>
        <v>3136.5948699999999</v>
      </c>
      <c r="P75" s="71">
        <f t="shared" si="57"/>
        <v>182785.69487000004</v>
      </c>
      <c r="Q75" s="13">
        <f t="shared" si="57"/>
        <v>-179649.09999999998</v>
      </c>
      <c r="R75" s="71">
        <f t="shared" si="57"/>
        <v>3136.5948700000154</v>
      </c>
    </row>
    <row r="76" spans="1:18" s="44" customFormat="1" ht="33" x14ac:dyDescent="0.25">
      <c r="A76" s="33" t="s">
        <v>49</v>
      </c>
      <c r="B76" s="10" t="s">
        <v>47</v>
      </c>
      <c r="C76" s="10" t="s">
        <v>8</v>
      </c>
      <c r="D76" s="17" t="s">
        <v>50</v>
      </c>
      <c r="E76" s="26"/>
      <c r="F76" s="13">
        <f t="shared" si="57"/>
        <v>693630.6</v>
      </c>
      <c r="G76" s="13">
        <f t="shared" si="57"/>
        <v>0</v>
      </c>
      <c r="H76" s="13">
        <f t="shared" si="57"/>
        <v>693630.6</v>
      </c>
      <c r="I76" s="13">
        <f t="shared" si="57"/>
        <v>0</v>
      </c>
      <c r="J76" s="13">
        <f t="shared" si="57"/>
        <v>693630.6</v>
      </c>
      <c r="K76" s="13">
        <f t="shared" si="57"/>
        <v>0</v>
      </c>
      <c r="L76" s="13">
        <f t="shared" si="57"/>
        <v>693630.6</v>
      </c>
      <c r="M76" s="13">
        <f t="shared" si="57"/>
        <v>-513981.5</v>
      </c>
      <c r="N76" s="13">
        <f t="shared" si="57"/>
        <v>179649.10000000003</v>
      </c>
      <c r="O76" s="71">
        <f t="shared" si="57"/>
        <v>3136.5948699999999</v>
      </c>
      <c r="P76" s="71">
        <f t="shared" si="57"/>
        <v>182785.69487000004</v>
      </c>
      <c r="Q76" s="13">
        <f t="shared" si="57"/>
        <v>-179649.09999999998</v>
      </c>
      <c r="R76" s="71">
        <f t="shared" si="57"/>
        <v>3136.5948700000154</v>
      </c>
    </row>
    <row r="77" spans="1:18" s="44" customFormat="1" ht="16.5" x14ac:dyDescent="0.25">
      <c r="A77" s="32" t="s">
        <v>51</v>
      </c>
      <c r="B77" s="10" t="s">
        <v>47</v>
      </c>
      <c r="C77" s="10" t="s">
        <v>8</v>
      </c>
      <c r="D77" s="17" t="s">
        <v>52</v>
      </c>
      <c r="E77" s="10"/>
      <c r="F77" s="13">
        <f t="shared" si="57"/>
        <v>693630.6</v>
      </c>
      <c r="G77" s="13">
        <f t="shared" si="57"/>
        <v>0</v>
      </c>
      <c r="H77" s="13">
        <f t="shared" si="57"/>
        <v>693630.6</v>
      </c>
      <c r="I77" s="13">
        <f t="shared" si="57"/>
        <v>0</v>
      </c>
      <c r="J77" s="13">
        <f t="shared" si="57"/>
        <v>693630.6</v>
      </c>
      <c r="K77" s="13">
        <f t="shared" si="57"/>
        <v>0</v>
      </c>
      <c r="L77" s="13">
        <f t="shared" si="57"/>
        <v>693630.6</v>
      </c>
      <c r="M77" s="13">
        <f t="shared" si="57"/>
        <v>-513981.5</v>
      </c>
      <c r="N77" s="13">
        <f t="shared" si="57"/>
        <v>179649.10000000003</v>
      </c>
      <c r="O77" s="71">
        <f t="shared" si="57"/>
        <v>3136.5948699999999</v>
      </c>
      <c r="P77" s="71">
        <f t="shared" si="57"/>
        <v>182785.69487000004</v>
      </c>
      <c r="Q77" s="13">
        <f t="shared" si="57"/>
        <v>-179649.09999999998</v>
      </c>
      <c r="R77" s="71">
        <f t="shared" si="57"/>
        <v>3136.5948700000154</v>
      </c>
    </row>
    <row r="78" spans="1:18" s="45" customFormat="1" ht="34.5" x14ac:dyDescent="0.3">
      <c r="A78" s="39" t="s">
        <v>53</v>
      </c>
      <c r="B78" s="37" t="s">
        <v>47</v>
      </c>
      <c r="C78" s="37" t="s">
        <v>8</v>
      </c>
      <c r="D78" s="40" t="s">
        <v>54</v>
      </c>
      <c r="E78" s="37"/>
      <c r="F78" s="57">
        <f t="shared" ref="F78:H78" si="58">F79+F82</f>
        <v>693630.6</v>
      </c>
      <c r="G78" s="57">
        <f t="shared" si="58"/>
        <v>0</v>
      </c>
      <c r="H78" s="57">
        <f t="shared" si="58"/>
        <v>693630.6</v>
      </c>
      <c r="I78" s="57">
        <f t="shared" ref="I78:J78" si="59">I79+I82</f>
        <v>0</v>
      </c>
      <c r="J78" s="57">
        <f t="shared" si="59"/>
        <v>693630.6</v>
      </c>
      <c r="K78" s="57">
        <f t="shared" ref="K78:N78" si="60">K79+K82</f>
        <v>0</v>
      </c>
      <c r="L78" s="57">
        <f t="shared" si="60"/>
        <v>693630.6</v>
      </c>
      <c r="M78" s="57">
        <f t="shared" si="60"/>
        <v>-513981.5</v>
      </c>
      <c r="N78" s="57">
        <f t="shared" si="60"/>
        <v>179649.10000000003</v>
      </c>
      <c r="O78" s="72">
        <f t="shared" ref="O78:P78" si="61">O79+O82</f>
        <v>3136.5948699999999</v>
      </c>
      <c r="P78" s="72">
        <f t="shared" si="61"/>
        <v>182785.69487000004</v>
      </c>
      <c r="Q78" s="57">
        <f t="shared" ref="Q78:R78" si="62">Q79+Q82</f>
        <v>-179649.09999999998</v>
      </c>
      <c r="R78" s="72">
        <f t="shared" si="62"/>
        <v>3136.5948700000154</v>
      </c>
    </row>
    <row r="79" spans="1:18" s="43" customFormat="1" ht="207.6" customHeight="1" x14ac:dyDescent="0.25">
      <c r="A79" s="19" t="s">
        <v>55</v>
      </c>
      <c r="B79" s="20" t="s">
        <v>47</v>
      </c>
      <c r="C79" s="20" t="s">
        <v>8</v>
      </c>
      <c r="D79" s="21" t="s">
        <v>56</v>
      </c>
      <c r="E79" s="20"/>
      <c r="F79" s="23">
        <f t="shared" ref="F79:R80" si="63">F80</f>
        <v>477700</v>
      </c>
      <c r="G79" s="23">
        <f t="shared" si="63"/>
        <v>0</v>
      </c>
      <c r="H79" s="23">
        <f t="shared" si="63"/>
        <v>477700</v>
      </c>
      <c r="I79" s="23">
        <f t="shared" si="63"/>
        <v>0</v>
      </c>
      <c r="J79" s="23">
        <f t="shared" si="63"/>
        <v>477700</v>
      </c>
      <c r="K79" s="23">
        <f t="shared" si="63"/>
        <v>0</v>
      </c>
      <c r="L79" s="23">
        <f t="shared" si="63"/>
        <v>477700</v>
      </c>
      <c r="M79" s="23">
        <f t="shared" si="63"/>
        <v>-372546.6</v>
      </c>
      <c r="N79" s="23">
        <f t="shared" si="63"/>
        <v>105153.40000000002</v>
      </c>
      <c r="O79" s="23">
        <f t="shared" si="63"/>
        <v>0</v>
      </c>
      <c r="P79" s="23">
        <f t="shared" si="63"/>
        <v>105153.40000000002</v>
      </c>
      <c r="Q79" s="23">
        <f t="shared" si="63"/>
        <v>-105153.4</v>
      </c>
      <c r="R79" s="23">
        <f t="shared" si="63"/>
        <v>0</v>
      </c>
    </row>
    <row r="80" spans="1:18" s="46" customFormat="1" ht="33" x14ac:dyDescent="0.25">
      <c r="A80" s="19" t="s">
        <v>34</v>
      </c>
      <c r="B80" s="20" t="s">
        <v>47</v>
      </c>
      <c r="C80" s="20" t="s">
        <v>8</v>
      </c>
      <c r="D80" s="21" t="s">
        <v>56</v>
      </c>
      <c r="E80" s="20" t="s">
        <v>57</v>
      </c>
      <c r="F80" s="23">
        <f t="shared" si="63"/>
        <v>477700</v>
      </c>
      <c r="G80" s="23">
        <f t="shared" si="63"/>
        <v>0</v>
      </c>
      <c r="H80" s="23">
        <f t="shared" si="63"/>
        <v>477700</v>
      </c>
      <c r="I80" s="23">
        <f t="shared" si="63"/>
        <v>0</v>
      </c>
      <c r="J80" s="23">
        <f t="shared" si="63"/>
        <v>477700</v>
      </c>
      <c r="K80" s="23">
        <f t="shared" si="63"/>
        <v>0</v>
      </c>
      <c r="L80" s="23">
        <f t="shared" si="63"/>
        <v>477700</v>
      </c>
      <c r="M80" s="23">
        <f t="shared" si="63"/>
        <v>-372546.6</v>
      </c>
      <c r="N80" s="23">
        <f t="shared" si="63"/>
        <v>105153.40000000002</v>
      </c>
      <c r="O80" s="23">
        <f t="shared" si="63"/>
        <v>0</v>
      </c>
      <c r="P80" s="23">
        <f t="shared" si="63"/>
        <v>105153.40000000002</v>
      </c>
      <c r="Q80" s="23">
        <f t="shared" si="63"/>
        <v>-105153.4</v>
      </c>
      <c r="R80" s="23">
        <f t="shared" si="63"/>
        <v>0</v>
      </c>
    </row>
    <row r="81" spans="1:18" s="47" customFormat="1" ht="16.5" x14ac:dyDescent="0.25">
      <c r="A81" s="19" t="s">
        <v>58</v>
      </c>
      <c r="B81" s="20" t="s">
        <v>47</v>
      </c>
      <c r="C81" s="20" t="s">
        <v>8</v>
      </c>
      <c r="D81" s="21" t="s">
        <v>56</v>
      </c>
      <c r="E81" s="20" t="s">
        <v>59</v>
      </c>
      <c r="F81" s="23">
        <v>477700</v>
      </c>
      <c r="G81" s="23">
        <v>0</v>
      </c>
      <c r="H81" s="23">
        <v>477700</v>
      </c>
      <c r="I81" s="23">
        <v>0</v>
      </c>
      <c r="J81" s="23">
        <v>477700</v>
      </c>
      <c r="K81" s="23">
        <v>0</v>
      </c>
      <c r="L81" s="23">
        <v>477700</v>
      </c>
      <c r="M81" s="23">
        <v>-372546.6</v>
      </c>
      <c r="N81" s="23">
        <f>L81+M81</f>
        <v>105153.40000000002</v>
      </c>
      <c r="O81" s="23">
        <v>0</v>
      </c>
      <c r="P81" s="23">
        <f>N81+O81</f>
        <v>105153.40000000002</v>
      </c>
      <c r="Q81" s="23">
        <v>-105153.4</v>
      </c>
      <c r="R81" s="23">
        <f>P81+Q81</f>
        <v>0</v>
      </c>
    </row>
    <row r="82" spans="1:18" s="47" customFormat="1" ht="43.15" customHeight="1" x14ac:dyDescent="0.25">
      <c r="A82" s="19" t="s">
        <v>60</v>
      </c>
      <c r="B82" s="20" t="s">
        <v>47</v>
      </c>
      <c r="C82" s="20" t="s">
        <v>8</v>
      </c>
      <c r="D82" s="21" t="s">
        <v>61</v>
      </c>
      <c r="E82" s="20"/>
      <c r="F82" s="23">
        <f t="shared" ref="F82:R83" si="64">F83</f>
        <v>215930.6</v>
      </c>
      <c r="G82" s="23">
        <f t="shared" si="64"/>
        <v>0</v>
      </c>
      <c r="H82" s="23">
        <f t="shared" si="64"/>
        <v>215930.6</v>
      </c>
      <c r="I82" s="23">
        <f t="shared" si="64"/>
        <v>0</v>
      </c>
      <c r="J82" s="23">
        <f t="shared" si="64"/>
        <v>215930.6</v>
      </c>
      <c r="K82" s="23">
        <f t="shared" si="64"/>
        <v>0</v>
      </c>
      <c r="L82" s="23">
        <f t="shared" si="64"/>
        <v>215930.6</v>
      </c>
      <c r="M82" s="23">
        <f t="shared" si="64"/>
        <v>-141434.9</v>
      </c>
      <c r="N82" s="23">
        <f t="shared" si="64"/>
        <v>74495.700000000012</v>
      </c>
      <c r="O82" s="73">
        <f t="shared" si="64"/>
        <v>3136.5948699999999</v>
      </c>
      <c r="P82" s="73">
        <f t="shared" si="64"/>
        <v>77632.294870000012</v>
      </c>
      <c r="Q82" s="23">
        <f t="shared" si="64"/>
        <v>-74495.7</v>
      </c>
      <c r="R82" s="73">
        <f t="shared" si="64"/>
        <v>3136.5948700000154</v>
      </c>
    </row>
    <row r="83" spans="1:18" s="35" customFormat="1" ht="33" x14ac:dyDescent="0.25">
      <c r="A83" s="19" t="s">
        <v>34</v>
      </c>
      <c r="B83" s="20" t="s">
        <v>47</v>
      </c>
      <c r="C83" s="20" t="s">
        <v>8</v>
      </c>
      <c r="D83" s="21" t="s">
        <v>61</v>
      </c>
      <c r="E83" s="20" t="s">
        <v>57</v>
      </c>
      <c r="F83" s="23">
        <f t="shared" si="64"/>
        <v>215930.6</v>
      </c>
      <c r="G83" s="23">
        <f t="shared" si="64"/>
        <v>0</v>
      </c>
      <c r="H83" s="23">
        <f t="shared" si="64"/>
        <v>215930.6</v>
      </c>
      <c r="I83" s="23">
        <f t="shared" si="64"/>
        <v>0</v>
      </c>
      <c r="J83" s="23">
        <f t="shared" si="64"/>
        <v>215930.6</v>
      </c>
      <c r="K83" s="23">
        <f t="shared" si="64"/>
        <v>0</v>
      </c>
      <c r="L83" s="23">
        <f t="shared" si="64"/>
        <v>215930.6</v>
      </c>
      <c r="M83" s="23">
        <f t="shared" si="64"/>
        <v>-141434.9</v>
      </c>
      <c r="N83" s="23">
        <f t="shared" si="64"/>
        <v>74495.700000000012</v>
      </c>
      <c r="O83" s="73">
        <f t="shared" si="64"/>
        <v>3136.5948699999999</v>
      </c>
      <c r="P83" s="73">
        <f t="shared" si="64"/>
        <v>77632.294870000012</v>
      </c>
      <c r="Q83" s="23">
        <f t="shared" si="64"/>
        <v>-74495.7</v>
      </c>
      <c r="R83" s="73">
        <f t="shared" si="64"/>
        <v>3136.5948700000154</v>
      </c>
    </row>
    <row r="84" spans="1:18" s="35" customFormat="1" ht="16.5" x14ac:dyDescent="0.25">
      <c r="A84" s="19" t="s">
        <v>58</v>
      </c>
      <c r="B84" s="20" t="s">
        <v>47</v>
      </c>
      <c r="C84" s="20" t="s">
        <v>8</v>
      </c>
      <c r="D84" s="21" t="s">
        <v>61</v>
      </c>
      <c r="E84" s="20" t="s">
        <v>59</v>
      </c>
      <c r="F84" s="23">
        <v>215930.6</v>
      </c>
      <c r="G84" s="23">
        <v>0</v>
      </c>
      <c r="H84" s="23">
        <v>215930.6</v>
      </c>
      <c r="I84" s="23">
        <v>0</v>
      </c>
      <c r="J84" s="23">
        <v>215930.6</v>
      </c>
      <c r="K84" s="23">
        <v>0</v>
      </c>
      <c r="L84" s="23">
        <v>215930.6</v>
      </c>
      <c r="M84" s="23">
        <v>-141434.9</v>
      </c>
      <c r="N84" s="23">
        <f>L84+M84</f>
        <v>74495.700000000012</v>
      </c>
      <c r="O84" s="73">
        <v>3136.5948699999999</v>
      </c>
      <c r="P84" s="73">
        <f>N84+O84</f>
        <v>77632.294870000012</v>
      </c>
      <c r="Q84" s="23">
        <v>-74495.7</v>
      </c>
      <c r="R84" s="73">
        <f>P84+Q84</f>
        <v>3136.5948700000154</v>
      </c>
    </row>
    <row r="85" spans="1:18" s="44" customFormat="1" ht="16.5" x14ac:dyDescent="0.25">
      <c r="A85" s="32" t="s">
        <v>63</v>
      </c>
      <c r="B85" s="10" t="s">
        <v>47</v>
      </c>
      <c r="C85" s="10" t="s">
        <v>11</v>
      </c>
      <c r="D85" s="17"/>
      <c r="E85" s="18"/>
      <c r="F85" s="13">
        <f t="shared" ref="F85:R90" si="65">F86</f>
        <v>29808.9</v>
      </c>
      <c r="G85" s="13">
        <f t="shared" si="65"/>
        <v>0</v>
      </c>
      <c r="H85" s="13">
        <f t="shared" si="65"/>
        <v>29808.9</v>
      </c>
      <c r="I85" s="13">
        <f t="shared" si="65"/>
        <v>0</v>
      </c>
      <c r="J85" s="13">
        <f t="shared" si="65"/>
        <v>29808.9</v>
      </c>
      <c r="K85" s="13">
        <f t="shared" si="65"/>
        <v>0</v>
      </c>
      <c r="L85" s="13">
        <f t="shared" si="65"/>
        <v>29808.9</v>
      </c>
      <c r="M85" s="13">
        <f t="shared" si="65"/>
        <v>-20586</v>
      </c>
      <c r="N85" s="13">
        <f t="shared" si="65"/>
        <v>9222.9000000000015</v>
      </c>
      <c r="O85" s="13">
        <f t="shared" si="65"/>
        <v>0</v>
      </c>
      <c r="P85" s="13">
        <f t="shared" si="65"/>
        <v>9222.9000000000015</v>
      </c>
      <c r="Q85" s="13">
        <f t="shared" si="65"/>
        <v>-9222.9</v>
      </c>
      <c r="R85" s="13">
        <f t="shared" si="65"/>
        <v>0</v>
      </c>
    </row>
    <row r="86" spans="1:18" s="44" customFormat="1" ht="33" x14ac:dyDescent="0.25">
      <c r="A86" s="33" t="s">
        <v>49</v>
      </c>
      <c r="B86" s="10" t="s">
        <v>47</v>
      </c>
      <c r="C86" s="10" t="s">
        <v>11</v>
      </c>
      <c r="D86" s="17" t="s">
        <v>50</v>
      </c>
      <c r="E86" s="26"/>
      <c r="F86" s="13">
        <f t="shared" si="65"/>
        <v>29808.9</v>
      </c>
      <c r="G86" s="13">
        <f t="shared" si="65"/>
        <v>0</v>
      </c>
      <c r="H86" s="13">
        <f t="shared" si="65"/>
        <v>29808.9</v>
      </c>
      <c r="I86" s="13">
        <f t="shared" si="65"/>
        <v>0</v>
      </c>
      <c r="J86" s="13">
        <f t="shared" si="65"/>
        <v>29808.9</v>
      </c>
      <c r="K86" s="13">
        <f t="shared" si="65"/>
        <v>0</v>
      </c>
      <c r="L86" s="13">
        <f t="shared" si="65"/>
        <v>29808.9</v>
      </c>
      <c r="M86" s="13">
        <f t="shared" si="65"/>
        <v>-20586</v>
      </c>
      <c r="N86" s="13">
        <f t="shared" si="65"/>
        <v>9222.9000000000015</v>
      </c>
      <c r="O86" s="13">
        <f t="shared" si="65"/>
        <v>0</v>
      </c>
      <c r="P86" s="13">
        <f t="shared" si="65"/>
        <v>9222.9000000000015</v>
      </c>
      <c r="Q86" s="13">
        <f t="shared" si="65"/>
        <v>-9222.9</v>
      </c>
      <c r="R86" s="13">
        <f t="shared" si="65"/>
        <v>0</v>
      </c>
    </row>
    <row r="87" spans="1:18" s="44" customFormat="1" ht="16.5" x14ac:dyDescent="0.25">
      <c r="A87" s="32" t="s">
        <v>51</v>
      </c>
      <c r="B87" s="10" t="s">
        <v>47</v>
      </c>
      <c r="C87" s="10" t="s">
        <v>11</v>
      </c>
      <c r="D87" s="17" t="s">
        <v>52</v>
      </c>
      <c r="E87" s="10"/>
      <c r="F87" s="13">
        <f t="shared" si="65"/>
        <v>29808.9</v>
      </c>
      <c r="G87" s="13">
        <f t="shared" si="65"/>
        <v>0</v>
      </c>
      <c r="H87" s="13">
        <f t="shared" si="65"/>
        <v>29808.9</v>
      </c>
      <c r="I87" s="13">
        <f t="shared" si="65"/>
        <v>0</v>
      </c>
      <c r="J87" s="13">
        <f t="shared" si="65"/>
        <v>29808.9</v>
      </c>
      <c r="K87" s="13">
        <f t="shared" si="65"/>
        <v>0</v>
      </c>
      <c r="L87" s="13">
        <f t="shared" si="65"/>
        <v>29808.9</v>
      </c>
      <c r="M87" s="13">
        <f t="shared" si="65"/>
        <v>-20586</v>
      </c>
      <c r="N87" s="13">
        <f t="shared" si="65"/>
        <v>9222.9000000000015</v>
      </c>
      <c r="O87" s="13">
        <f t="shared" si="65"/>
        <v>0</v>
      </c>
      <c r="P87" s="13">
        <f t="shared" si="65"/>
        <v>9222.9000000000015</v>
      </c>
      <c r="Q87" s="13">
        <f t="shared" si="65"/>
        <v>-9222.9</v>
      </c>
      <c r="R87" s="13">
        <f t="shared" si="65"/>
        <v>0</v>
      </c>
    </row>
    <row r="88" spans="1:18" s="45" customFormat="1" ht="34.5" x14ac:dyDescent="0.3">
      <c r="A88" s="39" t="s">
        <v>53</v>
      </c>
      <c r="B88" s="37" t="s">
        <v>47</v>
      </c>
      <c r="C88" s="37" t="s">
        <v>11</v>
      </c>
      <c r="D88" s="40" t="s">
        <v>54</v>
      </c>
      <c r="E88" s="37"/>
      <c r="F88" s="57">
        <f t="shared" si="65"/>
        <v>29808.9</v>
      </c>
      <c r="G88" s="57">
        <f t="shared" si="65"/>
        <v>0</v>
      </c>
      <c r="H88" s="57">
        <f t="shared" si="65"/>
        <v>29808.9</v>
      </c>
      <c r="I88" s="57">
        <f t="shared" si="65"/>
        <v>0</v>
      </c>
      <c r="J88" s="57">
        <f t="shared" si="65"/>
        <v>29808.9</v>
      </c>
      <c r="K88" s="57">
        <f t="shared" si="65"/>
        <v>0</v>
      </c>
      <c r="L88" s="57">
        <f t="shared" si="65"/>
        <v>29808.9</v>
      </c>
      <c r="M88" s="57">
        <f t="shared" si="65"/>
        <v>-20586</v>
      </c>
      <c r="N88" s="57">
        <f t="shared" si="65"/>
        <v>9222.9000000000015</v>
      </c>
      <c r="O88" s="57">
        <f t="shared" si="65"/>
        <v>0</v>
      </c>
      <c r="P88" s="57">
        <f t="shared" si="65"/>
        <v>9222.9000000000015</v>
      </c>
      <c r="Q88" s="57">
        <f t="shared" si="65"/>
        <v>-9222.9</v>
      </c>
      <c r="R88" s="57">
        <f t="shared" si="65"/>
        <v>0</v>
      </c>
    </row>
    <row r="89" spans="1:18" s="43" customFormat="1" ht="198" x14ac:dyDescent="0.25">
      <c r="A89" s="19" t="s">
        <v>55</v>
      </c>
      <c r="B89" s="20" t="s">
        <v>47</v>
      </c>
      <c r="C89" s="20" t="s">
        <v>11</v>
      </c>
      <c r="D89" s="21" t="s">
        <v>56</v>
      </c>
      <c r="E89" s="20"/>
      <c r="F89" s="23">
        <f t="shared" si="65"/>
        <v>29808.9</v>
      </c>
      <c r="G89" s="23">
        <f t="shared" si="65"/>
        <v>0</v>
      </c>
      <c r="H89" s="23">
        <f t="shared" si="65"/>
        <v>29808.9</v>
      </c>
      <c r="I89" s="23">
        <f t="shared" si="65"/>
        <v>0</v>
      </c>
      <c r="J89" s="23">
        <f t="shared" si="65"/>
        <v>29808.9</v>
      </c>
      <c r="K89" s="23">
        <f t="shared" si="65"/>
        <v>0</v>
      </c>
      <c r="L89" s="23">
        <f t="shared" si="65"/>
        <v>29808.9</v>
      </c>
      <c r="M89" s="23">
        <f t="shared" si="65"/>
        <v>-20586</v>
      </c>
      <c r="N89" s="23">
        <f t="shared" si="65"/>
        <v>9222.9000000000015</v>
      </c>
      <c r="O89" s="23">
        <f t="shared" si="65"/>
        <v>0</v>
      </c>
      <c r="P89" s="23">
        <f t="shared" si="65"/>
        <v>9222.9000000000015</v>
      </c>
      <c r="Q89" s="23">
        <f t="shared" si="65"/>
        <v>-9222.9</v>
      </c>
      <c r="R89" s="23">
        <f t="shared" si="65"/>
        <v>0</v>
      </c>
    </row>
    <row r="90" spans="1:18" s="46" customFormat="1" ht="33" x14ac:dyDescent="0.25">
      <c r="A90" s="19" t="s">
        <v>34</v>
      </c>
      <c r="B90" s="20" t="s">
        <v>47</v>
      </c>
      <c r="C90" s="20" t="s">
        <v>11</v>
      </c>
      <c r="D90" s="21" t="s">
        <v>56</v>
      </c>
      <c r="E90" s="20" t="s">
        <v>57</v>
      </c>
      <c r="F90" s="23">
        <f t="shared" si="65"/>
        <v>29808.9</v>
      </c>
      <c r="G90" s="23">
        <f t="shared" si="65"/>
        <v>0</v>
      </c>
      <c r="H90" s="23">
        <f t="shared" si="65"/>
        <v>29808.9</v>
      </c>
      <c r="I90" s="23">
        <f t="shared" si="65"/>
        <v>0</v>
      </c>
      <c r="J90" s="23">
        <f t="shared" si="65"/>
        <v>29808.9</v>
      </c>
      <c r="K90" s="23">
        <f t="shared" si="65"/>
        <v>0</v>
      </c>
      <c r="L90" s="23">
        <f t="shared" si="65"/>
        <v>29808.9</v>
      </c>
      <c r="M90" s="23">
        <f t="shared" si="65"/>
        <v>-20586</v>
      </c>
      <c r="N90" s="23">
        <f t="shared" si="65"/>
        <v>9222.9000000000015</v>
      </c>
      <c r="O90" s="23">
        <f t="shared" si="65"/>
        <v>0</v>
      </c>
      <c r="P90" s="23">
        <f t="shared" si="65"/>
        <v>9222.9000000000015</v>
      </c>
      <c r="Q90" s="23">
        <f t="shared" si="65"/>
        <v>-9222.9</v>
      </c>
      <c r="R90" s="23">
        <f t="shared" si="65"/>
        <v>0</v>
      </c>
    </row>
    <row r="91" spans="1:18" s="47" customFormat="1" ht="16.5" x14ac:dyDescent="0.25">
      <c r="A91" s="19" t="s">
        <v>58</v>
      </c>
      <c r="B91" s="20" t="s">
        <v>47</v>
      </c>
      <c r="C91" s="20" t="s">
        <v>11</v>
      </c>
      <c r="D91" s="21" t="s">
        <v>56</v>
      </c>
      <c r="E91" s="20" t="s">
        <v>59</v>
      </c>
      <c r="F91" s="23">
        <v>29808.9</v>
      </c>
      <c r="G91" s="23">
        <v>0</v>
      </c>
      <c r="H91" s="23">
        <v>29808.9</v>
      </c>
      <c r="I91" s="23">
        <v>0</v>
      </c>
      <c r="J91" s="23">
        <v>29808.9</v>
      </c>
      <c r="K91" s="23">
        <v>0</v>
      </c>
      <c r="L91" s="23">
        <v>29808.9</v>
      </c>
      <c r="M91" s="23">
        <v>-20586</v>
      </c>
      <c r="N91" s="23">
        <f>L91+M91</f>
        <v>9222.9000000000015</v>
      </c>
      <c r="O91" s="23">
        <v>0</v>
      </c>
      <c r="P91" s="23">
        <f>N91+O91</f>
        <v>9222.9000000000015</v>
      </c>
      <c r="Q91" s="23">
        <v>-9222.9</v>
      </c>
      <c r="R91" s="23">
        <f>P91+Q91</f>
        <v>0</v>
      </c>
    </row>
    <row r="92" spans="1:18" s="44" customFormat="1" ht="16.5" x14ac:dyDescent="0.25">
      <c r="A92" s="25" t="s">
        <v>64</v>
      </c>
      <c r="B92" s="26">
        <v>10</v>
      </c>
      <c r="C92" s="11" t="s">
        <v>9</v>
      </c>
      <c r="D92" s="17"/>
      <c r="E92" s="48"/>
      <c r="F92" s="13">
        <f t="shared" ref="F92:H92" si="66">F102+F93</f>
        <v>190368.40000000002</v>
      </c>
      <c r="G92" s="13">
        <f t="shared" si="66"/>
        <v>0</v>
      </c>
      <c r="H92" s="13">
        <f t="shared" si="66"/>
        <v>190368.40000000002</v>
      </c>
      <c r="I92" s="13">
        <f t="shared" ref="I92:J92" si="67">I102+I93</f>
        <v>0</v>
      </c>
      <c r="J92" s="13">
        <f t="shared" si="67"/>
        <v>190368.40000000002</v>
      </c>
      <c r="K92" s="13">
        <f t="shared" ref="K92:L92" si="68">K102+K93</f>
        <v>0</v>
      </c>
      <c r="L92" s="13">
        <f t="shared" si="68"/>
        <v>190368.40000000002</v>
      </c>
      <c r="M92" s="71">
        <f t="shared" ref="M92:N92" si="69">M102+M93</f>
        <v>-57677.107750000003</v>
      </c>
      <c r="N92" s="71">
        <f t="shared" si="69"/>
        <v>132691.29225</v>
      </c>
      <c r="O92" s="13">
        <f t="shared" ref="O92:P92" si="70">O102+O93</f>
        <v>0</v>
      </c>
      <c r="P92" s="71">
        <f t="shared" si="70"/>
        <v>132691.29225</v>
      </c>
      <c r="Q92" s="13">
        <f t="shared" ref="Q92:R92" si="71">Q102+Q93</f>
        <v>-122070.90000000001</v>
      </c>
      <c r="R92" s="71">
        <f t="shared" si="71"/>
        <v>10620.392250000001</v>
      </c>
    </row>
    <row r="93" spans="1:18" s="44" customFormat="1" ht="16.5" x14ac:dyDescent="0.25">
      <c r="A93" s="33" t="s">
        <v>65</v>
      </c>
      <c r="B93" s="18">
        <v>10</v>
      </c>
      <c r="C93" s="10" t="s">
        <v>11</v>
      </c>
      <c r="D93" s="17"/>
      <c r="E93" s="10"/>
      <c r="F93" s="13">
        <f t="shared" ref="F93:R96" si="72">F94</f>
        <v>173963.2</v>
      </c>
      <c r="G93" s="13">
        <f t="shared" si="72"/>
        <v>0</v>
      </c>
      <c r="H93" s="13">
        <f t="shared" si="72"/>
        <v>173963.2</v>
      </c>
      <c r="I93" s="13">
        <f t="shared" si="72"/>
        <v>0</v>
      </c>
      <c r="J93" s="13">
        <f t="shared" si="72"/>
        <v>173963.2</v>
      </c>
      <c r="K93" s="13">
        <f t="shared" si="72"/>
        <v>0</v>
      </c>
      <c r="L93" s="13">
        <f t="shared" si="72"/>
        <v>173963.2</v>
      </c>
      <c r="M93" s="71">
        <f t="shared" si="72"/>
        <v>-57677.107750000003</v>
      </c>
      <c r="N93" s="71">
        <f t="shared" si="72"/>
        <v>116286.09225</v>
      </c>
      <c r="O93" s="13">
        <f t="shared" si="72"/>
        <v>0</v>
      </c>
      <c r="P93" s="71">
        <f t="shared" si="72"/>
        <v>116286.09225</v>
      </c>
      <c r="Q93" s="13">
        <f t="shared" si="72"/>
        <v>-115225.90000000001</v>
      </c>
      <c r="R93" s="71">
        <f t="shared" si="72"/>
        <v>1060.1922500000001</v>
      </c>
    </row>
    <row r="94" spans="1:18" s="44" customFormat="1" ht="16.5" x14ac:dyDescent="0.25">
      <c r="A94" s="32" t="s">
        <v>66</v>
      </c>
      <c r="B94" s="18">
        <v>10</v>
      </c>
      <c r="C94" s="10" t="s">
        <v>11</v>
      </c>
      <c r="D94" s="17" t="s">
        <v>67</v>
      </c>
      <c r="E94" s="26"/>
      <c r="F94" s="13">
        <f t="shared" si="72"/>
        <v>173963.2</v>
      </c>
      <c r="G94" s="13">
        <f t="shared" si="72"/>
        <v>0</v>
      </c>
      <c r="H94" s="13">
        <f t="shared" si="72"/>
        <v>173963.2</v>
      </c>
      <c r="I94" s="13">
        <f t="shared" si="72"/>
        <v>0</v>
      </c>
      <c r="J94" s="13">
        <f t="shared" si="72"/>
        <v>173963.2</v>
      </c>
      <c r="K94" s="13">
        <f t="shared" si="72"/>
        <v>0</v>
      </c>
      <c r="L94" s="13">
        <f t="shared" si="72"/>
        <v>173963.2</v>
      </c>
      <c r="M94" s="71">
        <f t="shared" si="72"/>
        <v>-57677.107750000003</v>
      </c>
      <c r="N94" s="71">
        <f t="shared" si="72"/>
        <v>116286.09225</v>
      </c>
      <c r="O94" s="13">
        <f t="shared" si="72"/>
        <v>0</v>
      </c>
      <c r="P94" s="71">
        <f t="shared" si="72"/>
        <v>116286.09225</v>
      </c>
      <c r="Q94" s="13">
        <f t="shared" si="72"/>
        <v>-115225.90000000001</v>
      </c>
      <c r="R94" s="71">
        <f t="shared" si="72"/>
        <v>1060.1922500000001</v>
      </c>
    </row>
    <row r="95" spans="1:18" s="44" customFormat="1" ht="49.5" x14ac:dyDescent="0.25">
      <c r="A95" s="33" t="s">
        <v>68</v>
      </c>
      <c r="B95" s="18">
        <v>10</v>
      </c>
      <c r="C95" s="10" t="s">
        <v>11</v>
      </c>
      <c r="D95" s="17" t="s">
        <v>69</v>
      </c>
      <c r="E95" s="10"/>
      <c r="F95" s="13">
        <f t="shared" si="72"/>
        <v>173963.2</v>
      </c>
      <c r="G95" s="13">
        <f t="shared" si="72"/>
        <v>0</v>
      </c>
      <c r="H95" s="13">
        <f t="shared" si="72"/>
        <v>173963.2</v>
      </c>
      <c r="I95" s="13">
        <f t="shared" si="72"/>
        <v>0</v>
      </c>
      <c r="J95" s="13">
        <f t="shared" si="72"/>
        <v>173963.2</v>
      </c>
      <c r="K95" s="13">
        <f t="shared" si="72"/>
        <v>0</v>
      </c>
      <c r="L95" s="13">
        <f t="shared" si="72"/>
        <v>173963.2</v>
      </c>
      <c r="M95" s="71">
        <f t="shared" si="72"/>
        <v>-57677.107750000003</v>
      </c>
      <c r="N95" s="71">
        <f t="shared" si="72"/>
        <v>116286.09225</v>
      </c>
      <c r="O95" s="13">
        <f t="shared" si="72"/>
        <v>0</v>
      </c>
      <c r="P95" s="71">
        <f t="shared" si="72"/>
        <v>116286.09225</v>
      </c>
      <c r="Q95" s="13">
        <f t="shared" si="72"/>
        <v>-115225.90000000001</v>
      </c>
      <c r="R95" s="71">
        <f t="shared" si="72"/>
        <v>1060.1922500000001</v>
      </c>
    </row>
    <row r="96" spans="1:18" s="45" customFormat="1" ht="17.25" x14ac:dyDescent="0.3">
      <c r="A96" s="39" t="s">
        <v>70</v>
      </c>
      <c r="B96" s="49">
        <v>10</v>
      </c>
      <c r="C96" s="37" t="s">
        <v>11</v>
      </c>
      <c r="D96" s="40" t="s">
        <v>71</v>
      </c>
      <c r="E96" s="37"/>
      <c r="F96" s="57">
        <f t="shared" si="72"/>
        <v>173963.2</v>
      </c>
      <c r="G96" s="57">
        <f t="shared" si="72"/>
        <v>0</v>
      </c>
      <c r="H96" s="57">
        <f t="shared" si="72"/>
        <v>173963.2</v>
      </c>
      <c r="I96" s="57">
        <f t="shared" si="72"/>
        <v>0</v>
      </c>
      <c r="J96" s="57">
        <f t="shared" si="72"/>
        <v>173963.2</v>
      </c>
      <c r="K96" s="57">
        <f t="shared" si="72"/>
        <v>0</v>
      </c>
      <c r="L96" s="57">
        <f t="shared" si="72"/>
        <v>173963.2</v>
      </c>
      <c r="M96" s="72">
        <f t="shared" si="72"/>
        <v>-57677.107750000003</v>
      </c>
      <c r="N96" s="72">
        <f t="shared" si="72"/>
        <v>116286.09225</v>
      </c>
      <c r="O96" s="57">
        <f t="shared" si="72"/>
        <v>0</v>
      </c>
      <c r="P96" s="72">
        <f t="shared" si="72"/>
        <v>116286.09225</v>
      </c>
      <c r="Q96" s="57">
        <f t="shared" si="72"/>
        <v>-115225.90000000001</v>
      </c>
      <c r="R96" s="72">
        <f t="shared" si="72"/>
        <v>1060.1922500000001</v>
      </c>
    </row>
    <row r="97" spans="1:18" s="43" customFormat="1" ht="140.44999999999999" customHeight="1" x14ac:dyDescent="0.25">
      <c r="A97" s="19" t="s">
        <v>72</v>
      </c>
      <c r="B97" s="22">
        <v>10</v>
      </c>
      <c r="C97" s="20" t="s">
        <v>11</v>
      </c>
      <c r="D97" s="21" t="s">
        <v>73</v>
      </c>
      <c r="E97" s="20"/>
      <c r="F97" s="23">
        <f t="shared" ref="F97:H97" si="73">F100+F98</f>
        <v>173963.2</v>
      </c>
      <c r="G97" s="23">
        <f t="shared" si="73"/>
        <v>0</v>
      </c>
      <c r="H97" s="23">
        <f t="shared" si="73"/>
        <v>173963.2</v>
      </c>
      <c r="I97" s="23">
        <f t="shared" ref="I97:J97" si="74">I100+I98</f>
        <v>0</v>
      </c>
      <c r="J97" s="23">
        <f t="shared" si="74"/>
        <v>173963.2</v>
      </c>
      <c r="K97" s="23">
        <f t="shared" ref="K97:L97" si="75">K100+K98</f>
        <v>0</v>
      </c>
      <c r="L97" s="23">
        <f t="shared" si="75"/>
        <v>173963.2</v>
      </c>
      <c r="M97" s="73">
        <f t="shared" ref="M97:N97" si="76">M100+M98</f>
        <v>-57677.107750000003</v>
      </c>
      <c r="N97" s="73">
        <f t="shared" si="76"/>
        <v>116286.09225</v>
      </c>
      <c r="O97" s="23">
        <f t="shared" ref="O97:P97" si="77">O100+O98</f>
        <v>0</v>
      </c>
      <c r="P97" s="73">
        <f t="shared" si="77"/>
        <v>116286.09225</v>
      </c>
      <c r="Q97" s="23">
        <f t="shared" ref="Q97:R97" si="78">Q100+Q98</f>
        <v>-115225.90000000001</v>
      </c>
      <c r="R97" s="73">
        <f t="shared" si="78"/>
        <v>1060.1922500000001</v>
      </c>
    </row>
    <row r="98" spans="1:18" s="50" customFormat="1" ht="70.150000000000006" customHeight="1" x14ac:dyDescent="0.25">
      <c r="A98" s="19" t="s">
        <v>14</v>
      </c>
      <c r="B98" s="22">
        <v>10</v>
      </c>
      <c r="C98" s="20" t="s">
        <v>11</v>
      </c>
      <c r="D98" s="21" t="s">
        <v>73</v>
      </c>
      <c r="E98" s="22">
        <v>100</v>
      </c>
      <c r="F98" s="23">
        <f t="shared" ref="F98:R98" si="79">F99</f>
        <v>1060.2</v>
      </c>
      <c r="G98" s="23">
        <f t="shared" si="79"/>
        <v>0</v>
      </c>
      <c r="H98" s="23">
        <f t="shared" si="79"/>
        <v>1060.2</v>
      </c>
      <c r="I98" s="23">
        <f t="shared" si="79"/>
        <v>0</v>
      </c>
      <c r="J98" s="23">
        <f t="shared" si="79"/>
        <v>1060.2</v>
      </c>
      <c r="K98" s="23">
        <f t="shared" si="79"/>
        <v>0</v>
      </c>
      <c r="L98" s="23">
        <f t="shared" si="79"/>
        <v>1060.2</v>
      </c>
      <c r="M98" s="23">
        <f t="shared" si="79"/>
        <v>0</v>
      </c>
      <c r="N98" s="23">
        <f t="shared" si="79"/>
        <v>1060.2</v>
      </c>
      <c r="O98" s="23">
        <f t="shared" si="79"/>
        <v>0</v>
      </c>
      <c r="P98" s="23">
        <f t="shared" si="79"/>
        <v>1060.2</v>
      </c>
      <c r="Q98" s="73">
        <f t="shared" si="79"/>
        <v>-7.7499999999999999E-3</v>
      </c>
      <c r="R98" s="73">
        <f t="shared" si="79"/>
        <v>1060.1922500000001</v>
      </c>
    </row>
    <row r="99" spans="1:18" s="50" customFormat="1" ht="33" x14ac:dyDescent="0.25">
      <c r="A99" s="19" t="s">
        <v>15</v>
      </c>
      <c r="B99" s="22">
        <v>10</v>
      </c>
      <c r="C99" s="20" t="s">
        <v>11</v>
      </c>
      <c r="D99" s="21" t="s">
        <v>73</v>
      </c>
      <c r="E99" s="22">
        <v>120</v>
      </c>
      <c r="F99" s="23">
        <v>1060.2</v>
      </c>
      <c r="G99" s="23">
        <v>0</v>
      </c>
      <c r="H99" s="23">
        <v>1060.2</v>
      </c>
      <c r="I99" s="23">
        <v>0</v>
      </c>
      <c r="J99" s="23">
        <v>1060.2</v>
      </c>
      <c r="K99" s="23">
        <v>0</v>
      </c>
      <c r="L99" s="23">
        <v>1060.2</v>
      </c>
      <c r="M99" s="23">
        <v>0</v>
      </c>
      <c r="N99" s="23">
        <v>1060.2</v>
      </c>
      <c r="O99" s="23">
        <v>0</v>
      </c>
      <c r="P99" s="23">
        <v>1060.2</v>
      </c>
      <c r="Q99" s="73">
        <v>-7.7499999999999999E-3</v>
      </c>
      <c r="R99" s="73">
        <f>P99+Q99</f>
        <v>1060.1922500000001</v>
      </c>
    </row>
    <row r="100" spans="1:18" s="43" customFormat="1" ht="33" x14ac:dyDescent="0.25">
      <c r="A100" s="19" t="s">
        <v>34</v>
      </c>
      <c r="B100" s="22">
        <v>10</v>
      </c>
      <c r="C100" s="20" t="s">
        <v>11</v>
      </c>
      <c r="D100" s="21" t="s">
        <v>73</v>
      </c>
      <c r="E100" s="22">
        <v>600</v>
      </c>
      <c r="F100" s="23">
        <f t="shared" ref="F100:R100" si="80">F101</f>
        <v>172903</v>
      </c>
      <c r="G100" s="23">
        <f t="shared" si="80"/>
        <v>0</v>
      </c>
      <c r="H100" s="23">
        <f t="shared" si="80"/>
        <v>172903</v>
      </c>
      <c r="I100" s="23">
        <f t="shared" si="80"/>
        <v>0</v>
      </c>
      <c r="J100" s="23">
        <f t="shared" si="80"/>
        <v>172903</v>
      </c>
      <c r="K100" s="23">
        <f t="shared" si="80"/>
        <v>0</v>
      </c>
      <c r="L100" s="23">
        <f t="shared" si="80"/>
        <v>172903</v>
      </c>
      <c r="M100" s="73">
        <f t="shared" si="80"/>
        <v>-57677.107750000003</v>
      </c>
      <c r="N100" s="73">
        <f t="shared" si="80"/>
        <v>115225.89225</v>
      </c>
      <c r="O100" s="23">
        <f t="shared" si="80"/>
        <v>0</v>
      </c>
      <c r="P100" s="73">
        <f t="shared" si="80"/>
        <v>115225.89225</v>
      </c>
      <c r="Q100" s="73">
        <f t="shared" si="80"/>
        <v>-115225.89225</v>
      </c>
      <c r="R100" s="23">
        <f t="shared" si="80"/>
        <v>0</v>
      </c>
    </row>
    <row r="101" spans="1:18" s="43" customFormat="1" ht="16.5" x14ac:dyDescent="0.25">
      <c r="A101" s="19" t="s">
        <v>58</v>
      </c>
      <c r="B101" s="22">
        <v>10</v>
      </c>
      <c r="C101" s="20" t="s">
        <v>11</v>
      </c>
      <c r="D101" s="21" t="s">
        <v>73</v>
      </c>
      <c r="E101" s="22">
        <v>620</v>
      </c>
      <c r="F101" s="23">
        <v>172903</v>
      </c>
      <c r="G101" s="23">
        <v>0</v>
      </c>
      <c r="H101" s="23">
        <v>172903</v>
      </c>
      <c r="I101" s="23">
        <v>0</v>
      </c>
      <c r="J101" s="23">
        <v>172903</v>
      </c>
      <c r="K101" s="23">
        <v>0</v>
      </c>
      <c r="L101" s="23">
        <v>172903</v>
      </c>
      <c r="M101" s="73">
        <v>-57677.107750000003</v>
      </c>
      <c r="N101" s="73">
        <f>L101+M101</f>
        <v>115225.89225</v>
      </c>
      <c r="O101" s="23">
        <v>0</v>
      </c>
      <c r="P101" s="73">
        <f>N101+O101</f>
        <v>115225.89225</v>
      </c>
      <c r="Q101" s="73">
        <v>-115225.89225</v>
      </c>
      <c r="R101" s="23">
        <f>P101+Q101</f>
        <v>0</v>
      </c>
    </row>
    <row r="102" spans="1:18" s="44" customFormat="1" ht="16.5" x14ac:dyDescent="0.25">
      <c r="A102" s="32" t="s">
        <v>74</v>
      </c>
      <c r="B102" s="18">
        <v>10</v>
      </c>
      <c r="C102" s="10" t="s">
        <v>19</v>
      </c>
      <c r="D102" s="17"/>
      <c r="E102" s="18"/>
      <c r="F102" s="13">
        <f t="shared" ref="F102:R105" si="81">F103</f>
        <v>16405.2</v>
      </c>
      <c r="G102" s="13">
        <f t="shared" si="81"/>
        <v>0</v>
      </c>
      <c r="H102" s="13">
        <f t="shared" si="81"/>
        <v>16405.2</v>
      </c>
      <c r="I102" s="13">
        <f t="shared" si="81"/>
        <v>0</v>
      </c>
      <c r="J102" s="13">
        <f t="shared" si="81"/>
        <v>16405.2</v>
      </c>
      <c r="K102" s="13">
        <f t="shared" si="81"/>
        <v>0</v>
      </c>
      <c r="L102" s="13">
        <f t="shared" si="81"/>
        <v>16405.2</v>
      </c>
      <c r="M102" s="13">
        <f t="shared" si="81"/>
        <v>0</v>
      </c>
      <c r="N102" s="13">
        <f t="shared" si="81"/>
        <v>16405.2</v>
      </c>
      <c r="O102" s="13">
        <f t="shared" si="81"/>
        <v>0</v>
      </c>
      <c r="P102" s="13">
        <f t="shared" si="81"/>
        <v>16405.2</v>
      </c>
      <c r="Q102" s="13">
        <f t="shared" si="81"/>
        <v>-6845</v>
      </c>
      <c r="R102" s="13">
        <f t="shared" si="81"/>
        <v>9560.2000000000007</v>
      </c>
    </row>
    <row r="103" spans="1:18" s="31" customFormat="1" ht="33" x14ac:dyDescent="0.25">
      <c r="A103" s="33" t="s">
        <v>49</v>
      </c>
      <c r="B103" s="18">
        <v>10</v>
      </c>
      <c r="C103" s="10" t="s">
        <v>19</v>
      </c>
      <c r="D103" s="17" t="s">
        <v>50</v>
      </c>
      <c r="E103" s="26"/>
      <c r="F103" s="13">
        <f t="shared" si="81"/>
        <v>16405.2</v>
      </c>
      <c r="G103" s="13">
        <f t="shared" si="81"/>
        <v>0</v>
      </c>
      <c r="H103" s="13">
        <f t="shared" si="81"/>
        <v>16405.2</v>
      </c>
      <c r="I103" s="13">
        <f t="shared" si="81"/>
        <v>0</v>
      </c>
      <c r="J103" s="13">
        <f t="shared" si="81"/>
        <v>16405.2</v>
      </c>
      <c r="K103" s="13">
        <f t="shared" si="81"/>
        <v>0</v>
      </c>
      <c r="L103" s="13">
        <f t="shared" si="81"/>
        <v>16405.2</v>
      </c>
      <c r="M103" s="13">
        <f t="shared" si="81"/>
        <v>0</v>
      </c>
      <c r="N103" s="13">
        <f t="shared" si="81"/>
        <v>16405.2</v>
      </c>
      <c r="O103" s="13">
        <f t="shared" si="81"/>
        <v>0</v>
      </c>
      <c r="P103" s="13">
        <f t="shared" si="81"/>
        <v>16405.2</v>
      </c>
      <c r="Q103" s="13">
        <f t="shared" si="81"/>
        <v>-6845</v>
      </c>
      <c r="R103" s="13">
        <f t="shared" si="81"/>
        <v>9560.2000000000007</v>
      </c>
    </row>
    <row r="104" spans="1:18" s="31" customFormat="1" ht="16.5" x14ac:dyDescent="0.25">
      <c r="A104" s="32" t="s">
        <v>51</v>
      </c>
      <c r="B104" s="18">
        <v>10</v>
      </c>
      <c r="C104" s="10" t="s">
        <v>19</v>
      </c>
      <c r="D104" s="17" t="s">
        <v>52</v>
      </c>
      <c r="E104" s="10"/>
      <c r="F104" s="13">
        <f t="shared" si="81"/>
        <v>16405.2</v>
      </c>
      <c r="G104" s="13">
        <f t="shared" si="81"/>
        <v>0</v>
      </c>
      <c r="H104" s="13">
        <f t="shared" si="81"/>
        <v>16405.2</v>
      </c>
      <c r="I104" s="13">
        <f t="shared" si="81"/>
        <v>0</v>
      </c>
      <c r="J104" s="13">
        <f t="shared" si="81"/>
        <v>16405.2</v>
      </c>
      <c r="K104" s="13">
        <f t="shared" si="81"/>
        <v>0</v>
      </c>
      <c r="L104" s="13">
        <f t="shared" si="81"/>
        <v>16405.2</v>
      </c>
      <c r="M104" s="13">
        <f t="shared" si="81"/>
        <v>0</v>
      </c>
      <c r="N104" s="13">
        <f t="shared" si="81"/>
        <v>16405.2</v>
      </c>
      <c r="O104" s="13">
        <f t="shared" si="81"/>
        <v>0</v>
      </c>
      <c r="P104" s="13">
        <f t="shared" si="81"/>
        <v>16405.2</v>
      </c>
      <c r="Q104" s="13">
        <f t="shared" si="81"/>
        <v>-6845</v>
      </c>
      <c r="R104" s="13">
        <f t="shared" si="81"/>
        <v>9560.2000000000007</v>
      </c>
    </row>
    <row r="105" spans="1:18" s="31" customFormat="1" ht="34.5" x14ac:dyDescent="0.3">
      <c r="A105" s="39" t="s">
        <v>53</v>
      </c>
      <c r="B105" s="49">
        <v>10</v>
      </c>
      <c r="C105" s="37" t="s">
        <v>19</v>
      </c>
      <c r="D105" s="40" t="s">
        <v>54</v>
      </c>
      <c r="E105" s="37"/>
      <c r="F105" s="57">
        <f t="shared" si="81"/>
        <v>16405.2</v>
      </c>
      <c r="G105" s="57">
        <f t="shared" si="81"/>
        <v>0</v>
      </c>
      <c r="H105" s="57">
        <f t="shared" si="81"/>
        <v>16405.2</v>
      </c>
      <c r="I105" s="57">
        <f t="shared" si="81"/>
        <v>0</v>
      </c>
      <c r="J105" s="57">
        <f t="shared" si="81"/>
        <v>16405.2</v>
      </c>
      <c r="K105" s="57">
        <f t="shared" si="81"/>
        <v>0</v>
      </c>
      <c r="L105" s="57">
        <f t="shared" si="81"/>
        <v>16405.2</v>
      </c>
      <c r="M105" s="57">
        <f t="shared" si="81"/>
        <v>0</v>
      </c>
      <c r="N105" s="57">
        <f t="shared" si="81"/>
        <v>16405.2</v>
      </c>
      <c r="O105" s="57">
        <f t="shared" si="81"/>
        <v>0</v>
      </c>
      <c r="P105" s="57">
        <f t="shared" si="81"/>
        <v>16405.2</v>
      </c>
      <c r="Q105" s="57">
        <f t="shared" si="81"/>
        <v>-6845</v>
      </c>
      <c r="R105" s="57">
        <f t="shared" si="81"/>
        <v>9560.2000000000007</v>
      </c>
    </row>
    <row r="106" spans="1:18" s="31" customFormat="1" ht="103.15" customHeight="1" x14ac:dyDescent="0.25">
      <c r="A106" s="19" t="s">
        <v>75</v>
      </c>
      <c r="B106" s="20" t="s">
        <v>76</v>
      </c>
      <c r="C106" s="20" t="s">
        <v>19</v>
      </c>
      <c r="D106" s="21" t="s">
        <v>77</v>
      </c>
      <c r="E106" s="51"/>
      <c r="F106" s="23">
        <f t="shared" ref="F106:H106" si="82">F109+F107</f>
        <v>16405.2</v>
      </c>
      <c r="G106" s="23">
        <f t="shared" si="82"/>
        <v>0</v>
      </c>
      <c r="H106" s="23">
        <f t="shared" si="82"/>
        <v>16405.2</v>
      </c>
      <c r="I106" s="23">
        <f t="shared" ref="I106:J106" si="83">I109+I107</f>
        <v>0</v>
      </c>
      <c r="J106" s="23">
        <f t="shared" si="83"/>
        <v>16405.2</v>
      </c>
      <c r="K106" s="23">
        <f t="shared" ref="K106:L106" si="84">K109+K107</f>
        <v>0</v>
      </c>
      <c r="L106" s="23">
        <f t="shared" si="84"/>
        <v>16405.2</v>
      </c>
      <c r="M106" s="23">
        <f t="shared" ref="M106:N106" si="85">M109+M107</f>
        <v>0</v>
      </c>
      <c r="N106" s="23">
        <f t="shared" si="85"/>
        <v>16405.2</v>
      </c>
      <c r="O106" s="23">
        <f t="shared" ref="O106:P106" si="86">O109+O107</f>
        <v>0</v>
      </c>
      <c r="P106" s="23">
        <f t="shared" si="86"/>
        <v>16405.2</v>
      </c>
      <c r="Q106" s="23">
        <f t="shared" ref="Q106:R106" si="87">Q109+Q107</f>
        <v>-6845</v>
      </c>
      <c r="R106" s="23">
        <f t="shared" si="87"/>
        <v>9560.2000000000007</v>
      </c>
    </row>
    <row r="107" spans="1:18" s="52" customFormat="1" ht="71.45" customHeight="1" x14ac:dyDescent="0.25">
      <c r="A107" s="19" t="s">
        <v>14</v>
      </c>
      <c r="B107" s="20" t="s">
        <v>76</v>
      </c>
      <c r="C107" s="20" t="s">
        <v>19</v>
      </c>
      <c r="D107" s="21" t="s">
        <v>77</v>
      </c>
      <c r="E107" s="22">
        <v>100</v>
      </c>
      <c r="F107" s="23">
        <f t="shared" ref="F107:R107" si="88">F108</f>
        <v>1060.2</v>
      </c>
      <c r="G107" s="23">
        <f t="shared" si="88"/>
        <v>0</v>
      </c>
      <c r="H107" s="23">
        <f t="shared" si="88"/>
        <v>1060.2</v>
      </c>
      <c r="I107" s="23">
        <f t="shared" si="88"/>
        <v>0</v>
      </c>
      <c r="J107" s="23">
        <f t="shared" si="88"/>
        <v>1060.2</v>
      </c>
      <c r="K107" s="23">
        <f t="shared" si="88"/>
        <v>0</v>
      </c>
      <c r="L107" s="23">
        <f t="shared" si="88"/>
        <v>1060.2</v>
      </c>
      <c r="M107" s="23">
        <f t="shared" si="88"/>
        <v>0</v>
      </c>
      <c r="N107" s="23">
        <f t="shared" si="88"/>
        <v>1060.2</v>
      </c>
      <c r="O107" s="23">
        <f t="shared" si="88"/>
        <v>0</v>
      </c>
      <c r="P107" s="23">
        <f t="shared" si="88"/>
        <v>1060.2</v>
      </c>
      <c r="Q107" s="23">
        <f t="shared" si="88"/>
        <v>0</v>
      </c>
      <c r="R107" s="23">
        <f t="shared" si="88"/>
        <v>1060.2</v>
      </c>
    </row>
    <row r="108" spans="1:18" s="52" customFormat="1" ht="33" x14ac:dyDescent="0.25">
      <c r="A108" s="19" t="s">
        <v>15</v>
      </c>
      <c r="B108" s="20" t="s">
        <v>76</v>
      </c>
      <c r="C108" s="20" t="s">
        <v>19</v>
      </c>
      <c r="D108" s="21" t="s">
        <v>77</v>
      </c>
      <c r="E108" s="22">
        <v>120</v>
      </c>
      <c r="F108" s="23">
        <v>1060.2</v>
      </c>
      <c r="G108" s="23">
        <v>0</v>
      </c>
      <c r="H108" s="23">
        <v>1060.2</v>
      </c>
      <c r="I108" s="23">
        <v>0</v>
      </c>
      <c r="J108" s="23">
        <v>1060.2</v>
      </c>
      <c r="K108" s="23">
        <v>0</v>
      </c>
      <c r="L108" s="23">
        <v>1060.2</v>
      </c>
      <c r="M108" s="23">
        <v>0</v>
      </c>
      <c r="N108" s="23">
        <v>1060.2</v>
      </c>
      <c r="O108" s="23">
        <v>0</v>
      </c>
      <c r="P108" s="23">
        <v>1060.2</v>
      </c>
      <c r="Q108" s="23">
        <v>0</v>
      </c>
      <c r="R108" s="23">
        <v>1060.2</v>
      </c>
    </row>
    <row r="109" spans="1:18" s="35" customFormat="1" ht="16.5" x14ac:dyDescent="0.25">
      <c r="A109" s="19" t="s">
        <v>78</v>
      </c>
      <c r="B109" s="20" t="s">
        <v>76</v>
      </c>
      <c r="C109" s="20" t="s">
        <v>19</v>
      </c>
      <c r="D109" s="21" t="s">
        <v>77</v>
      </c>
      <c r="E109" s="20" t="s">
        <v>79</v>
      </c>
      <c r="F109" s="23">
        <f t="shared" ref="F109:R109" si="89">F110</f>
        <v>15345</v>
      </c>
      <c r="G109" s="23">
        <f t="shared" si="89"/>
        <v>0</v>
      </c>
      <c r="H109" s="23">
        <f t="shared" si="89"/>
        <v>15345</v>
      </c>
      <c r="I109" s="23">
        <f t="shared" si="89"/>
        <v>0</v>
      </c>
      <c r="J109" s="23">
        <f t="shared" si="89"/>
        <v>15345</v>
      </c>
      <c r="K109" s="23">
        <f t="shared" si="89"/>
        <v>0</v>
      </c>
      <c r="L109" s="23">
        <f t="shared" si="89"/>
        <v>15345</v>
      </c>
      <c r="M109" s="23">
        <f t="shared" si="89"/>
        <v>0</v>
      </c>
      <c r="N109" s="23">
        <f t="shared" si="89"/>
        <v>15345</v>
      </c>
      <c r="O109" s="23">
        <f t="shared" si="89"/>
        <v>0</v>
      </c>
      <c r="P109" s="23">
        <f t="shared" si="89"/>
        <v>15345</v>
      </c>
      <c r="Q109" s="23">
        <f t="shared" si="89"/>
        <v>-6845</v>
      </c>
      <c r="R109" s="23">
        <f t="shared" si="89"/>
        <v>8500</v>
      </c>
    </row>
    <row r="110" spans="1:18" s="35" customFormat="1" ht="16.5" x14ac:dyDescent="0.25">
      <c r="A110" s="19" t="s">
        <v>80</v>
      </c>
      <c r="B110" s="20" t="s">
        <v>76</v>
      </c>
      <c r="C110" s="20" t="s">
        <v>19</v>
      </c>
      <c r="D110" s="21" t="s">
        <v>77</v>
      </c>
      <c r="E110" s="20" t="s">
        <v>81</v>
      </c>
      <c r="F110" s="23">
        <v>15345</v>
      </c>
      <c r="G110" s="23">
        <v>0</v>
      </c>
      <c r="H110" s="23">
        <v>15345</v>
      </c>
      <c r="I110" s="23">
        <v>0</v>
      </c>
      <c r="J110" s="23">
        <v>15345</v>
      </c>
      <c r="K110" s="23">
        <v>0</v>
      </c>
      <c r="L110" s="23">
        <v>15345</v>
      </c>
      <c r="M110" s="23">
        <v>0</v>
      </c>
      <c r="N110" s="23">
        <v>15345</v>
      </c>
      <c r="O110" s="23">
        <v>0</v>
      </c>
      <c r="P110" s="23">
        <v>15345</v>
      </c>
      <c r="Q110" s="23">
        <v>-6845</v>
      </c>
      <c r="R110" s="23">
        <f>P110+Q110</f>
        <v>8500</v>
      </c>
    </row>
    <row r="111" spans="1:18" s="35" customFormat="1" ht="16.5" x14ac:dyDescent="0.25">
      <c r="A111" s="32" t="s">
        <v>103</v>
      </c>
      <c r="B111" s="18">
        <v>11</v>
      </c>
      <c r="C111" s="10" t="s">
        <v>9</v>
      </c>
      <c r="D111" s="21"/>
      <c r="E111" s="20"/>
      <c r="F111" s="23"/>
      <c r="G111" s="23"/>
      <c r="H111" s="13">
        <f t="shared" ref="H111:R117" si="90">H112</f>
        <v>0</v>
      </c>
      <c r="I111" s="71">
        <f t="shared" si="90"/>
        <v>11027.68867</v>
      </c>
      <c r="J111" s="71">
        <f t="shared" si="90"/>
        <v>11027.68867</v>
      </c>
      <c r="K111" s="71">
        <f t="shared" si="90"/>
        <v>0</v>
      </c>
      <c r="L111" s="71">
        <f t="shared" si="90"/>
        <v>11027.68867</v>
      </c>
      <c r="M111" s="71">
        <f t="shared" si="90"/>
        <v>0</v>
      </c>
      <c r="N111" s="71">
        <f t="shared" si="90"/>
        <v>11027.68867</v>
      </c>
      <c r="O111" s="13">
        <f t="shared" si="90"/>
        <v>0</v>
      </c>
      <c r="P111" s="71">
        <f t="shared" si="90"/>
        <v>11027.68867</v>
      </c>
      <c r="Q111" s="13">
        <f t="shared" si="90"/>
        <v>0</v>
      </c>
      <c r="R111" s="71">
        <f t="shared" si="90"/>
        <v>11027.68867</v>
      </c>
    </row>
    <row r="112" spans="1:18" s="35" customFormat="1" ht="16.5" x14ac:dyDescent="0.25">
      <c r="A112" s="32" t="s">
        <v>104</v>
      </c>
      <c r="B112" s="18">
        <v>11</v>
      </c>
      <c r="C112" s="10" t="s">
        <v>11</v>
      </c>
      <c r="D112" s="29"/>
      <c r="E112" s="20"/>
      <c r="F112" s="23"/>
      <c r="G112" s="23"/>
      <c r="H112" s="13">
        <f t="shared" si="90"/>
        <v>0</v>
      </c>
      <c r="I112" s="71">
        <f t="shared" si="90"/>
        <v>11027.68867</v>
      </c>
      <c r="J112" s="71">
        <f t="shared" si="90"/>
        <v>11027.68867</v>
      </c>
      <c r="K112" s="71">
        <f t="shared" si="90"/>
        <v>0</v>
      </c>
      <c r="L112" s="71">
        <f t="shared" si="90"/>
        <v>11027.68867</v>
      </c>
      <c r="M112" s="71">
        <f t="shared" si="90"/>
        <v>0</v>
      </c>
      <c r="N112" s="71">
        <f t="shared" si="90"/>
        <v>11027.68867</v>
      </c>
      <c r="O112" s="13">
        <f t="shared" si="90"/>
        <v>0</v>
      </c>
      <c r="P112" s="71">
        <f t="shared" si="90"/>
        <v>11027.68867</v>
      </c>
      <c r="Q112" s="13">
        <f t="shared" si="90"/>
        <v>0</v>
      </c>
      <c r="R112" s="71">
        <f t="shared" si="90"/>
        <v>11027.68867</v>
      </c>
    </row>
    <row r="113" spans="1:18" s="35" customFormat="1" ht="16.5" x14ac:dyDescent="0.25">
      <c r="A113" s="32" t="s">
        <v>105</v>
      </c>
      <c r="B113" s="18">
        <v>11</v>
      </c>
      <c r="C113" s="10" t="s">
        <v>11</v>
      </c>
      <c r="D113" s="29" t="s">
        <v>111</v>
      </c>
      <c r="E113" s="20"/>
      <c r="F113" s="23"/>
      <c r="G113" s="23"/>
      <c r="H113" s="13">
        <f t="shared" si="90"/>
        <v>0</v>
      </c>
      <c r="I113" s="71">
        <f t="shared" si="90"/>
        <v>11027.68867</v>
      </c>
      <c r="J113" s="71">
        <f t="shared" si="90"/>
        <v>11027.68867</v>
      </c>
      <c r="K113" s="71">
        <f t="shared" si="90"/>
        <v>0</v>
      </c>
      <c r="L113" s="71">
        <f t="shared" si="90"/>
        <v>11027.68867</v>
      </c>
      <c r="M113" s="71">
        <f t="shared" si="90"/>
        <v>0</v>
      </c>
      <c r="N113" s="71">
        <f t="shared" si="90"/>
        <v>11027.68867</v>
      </c>
      <c r="O113" s="13">
        <f t="shared" si="90"/>
        <v>0</v>
      </c>
      <c r="P113" s="71">
        <f t="shared" si="90"/>
        <v>11027.68867</v>
      </c>
      <c r="Q113" s="13">
        <f t="shared" si="90"/>
        <v>0</v>
      </c>
      <c r="R113" s="71">
        <f t="shared" si="90"/>
        <v>11027.68867</v>
      </c>
    </row>
    <row r="114" spans="1:18" s="35" customFormat="1" ht="16.5" x14ac:dyDescent="0.25">
      <c r="A114" s="26" t="s">
        <v>106</v>
      </c>
      <c r="B114" s="18">
        <v>11</v>
      </c>
      <c r="C114" s="10" t="s">
        <v>11</v>
      </c>
      <c r="D114" s="29" t="s">
        <v>112</v>
      </c>
      <c r="E114" s="20"/>
      <c r="F114" s="23"/>
      <c r="G114" s="23"/>
      <c r="H114" s="13">
        <f t="shared" si="90"/>
        <v>0</v>
      </c>
      <c r="I114" s="71">
        <f t="shared" si="90"/>
        <v>11027.68867</v>
      </c>
      <c r="J114" s="71">
        <f t="shared" si="90"/>
        <v>11027.68867</v>
      </c>
      <c r="K114" s="71">
        <f t="shared" si="90"/>
        <v>0</v>
      </c>
      <c r="L114" s="71">
        <f t="shared" si="90"/>
        <v>11027.68867</v>
      </c>
      <c r="M114" s="71">
        <f t="shared" si="90"/>
        <v>0</v>
      </c>
      <c r="N114" s="71">
        <f t="shared" si="90"/>
        <v>11027.68867</v>
      </c>
      <c r="O114" s="13">
        <f t="shared" si="90"/>
        <v>0</v>
      </c>
      <c r="P114" s="71">
        <f t="shared" si="90"/>
        <v>11027.68867</v>
      </c>
      <c r="Q114" s="13">
        <f t="shared" si="90"/>
        <v>0</v>
      </c>
      <c r="R114" s="71">
        <f t="shared" si="90"/>
        <v>11027.68867</v>
      </c>
    </row>
    <row r="115" spans="1:18" s="35" customFormat="1" ht="49.5" x14ac:dyDescent="0.25">
      <c r="A115" s="32" t="s">
        <v>107</v>
      </c>
      <c r="B115" s="18">
        <v>11</v>
      </c>
      <c r="C115" s="10" t="s">
        <v>11</v>
      </c>
      <c r="D115" s="29" t="s">
        <v>113</v>
      </c>
      <c r="E115" s="20"/>
      <c r="F115" s="23"/>
      <c r="G115" s="23"/>
      <c r="H115" s="13">
        <f t="shared" si="90"/>
        <v>0</v>
      </c>
      <c r="I115" s="71">
        <f t="shared" si="90"/>
        <v>11027.68867</v>
      </c>
      <c r="J115" s="71">
        <f t="shared" si="90"/>
        <v>11027.68867</v>
      </c>
      <c r="K115" s="71">
        <f t="shared" si="90"/>
        <v>0</v>
      </c>
      <c r="L115" s="71">
        <f t="shared" si="90"/>
        <v>11027.68867</v>
      </c>
      <c r="M115" s="71">
        <f t="shared" si="90"/>
        <v>0</v>
      </c>
      <c r="N115" s="71">
        <f t="shared" si="90"/>
        <v>11027.68867</v>
      </c>
      <c r="O115" s="13">
        <f t="shared" si="90"/>
        <v>0</v>
      </c>
      <c r="P115" s="71">
        <f t="shared" si="90"/>
        <v>11027.68867</v>
      </c>
      <c r="Q115" s="13">
        <f t="shared" si="90"/>
        <v>0</v>
      </c>
      <c r="R115" s="71">
        <f t="shared" si="90"/>
        <v>11027.68867</v>
      </c>
    </row>
    <row r="116" spans="1:18" s="35" customFormat="1" ht="103.15" customHeight="1" x14ac:dyDescent="0.3">
      <c r="A116" s="39" t="s">
        <v>108</v>
      </c>
      <c r="B116" s="18">
        <v>11</v>
      </c>
      <c r="C116" s="10" t="s">
        <v>11</v>
      </c>
      <c r="D116" s="38" t="s">
        <v>114</v>
      </c>
      <c r="E116" s="20"/>
      <c r="F116" s="23"/>
      <c r="G116" s="23"/>
      <c r="H116" s="57">
        <f t="shared" si="90"/>
        <v>0</v>
      </c>
      <c r="I116" s="72">
        <f t="shared" si="90"/>
        <v>11027.68867</v>
      </c>
      <c r="J116" s="72">
        <f t="shared" si="90"/>
        <v>11027.68867</v>
      </c>
      <c r="K116" s="72">
        <f t="shared" si="90"/>
        <v>0</v>
      </c>
      <c r="L116" s="72">
        <f t="shared" si="90"/>
        <v>11027.68867</v>
      </c>
      <c r="M116" s="72">
        <f t="shared" si="90"/>
        <v>0</v>
      </c>
      <c r="N116" s="72">
        <f t="shared" si="90"/>
        <v>11027.68867</v>
      </c>
      <c r="O116" s="57">
        <f t="shared" si="90"/>
        <v>0</v>
      </c>
      <c r="P116" s="72">
        <f t="shared" si="90"/>
        <v>11027.68867</v>
      </c>
      <c r="Q116" s="57">
        <f t="shared" si="90"/>
        <v>0</v>
      </c>
      <c r="R116" s="72">
        <f t="shared" si="90"/>
        <v>11027.68867</v>
      </c>
    </row>
    <row r="117" spans="1:18" s="35" customFormat="1" ht="33" x14ac:dyDescent="0.25">
      <c r="A117" s="19" t="s">
        <v>109</v>
      </c>
      <c r="B117" s="22">
        <v>11</v>
      </c>
      <c r="C117" s="20" t="s">
        <v>11</v>
      </c>
      <c r="D117" s="34" t="s">
        <v>114</v>
      </c>
      <c r="E117" s="20" t="s">
        <v>115</v>
      </c>
      <c r="F117" s="23"/>
      <c r="G117" s="23"/>
      <c r="H117" s="23">
        <f t="shared" si="90"/>
        <v>0</v>
      </c>
      <c r="I117" s="73">
        <f t="shared" si="90"/>
        <v>11027.68867</v>
      </c>
      <c r="J117" s="73">
        <f t="shared" si="90"/>
        <v>11027.68867</v>
      </c>
      <c r="K117" s="73">
        <f t="shared" si="90"/>
        <v>0</v>
      </c>
      <c r="L117" s="73">
        <f t="shared" si="90"/>
        <v>11027.68867</v>
      </c>
      <c r="M117" s="73">
        <f t="shared" si="90"/>
        <v>0</v>
      </c>
      <c r="N117" s="73">
        <f t="shared" si="90"/>
        <v>11027.68867</v>
      </c>
      <c r="O117" s="23">
        <f t="shared" si="90"/>
        <v>0</v>
      </c>
      <c r="P117" s="73">
        <f t="shared" si="90"/>
        <v>11027.68867</v>
      </c>
      <c r="Q117" s="23">
        <f t="shared" si="90"/>
        <v>0</v>
      </c>
      <c r="R117" s="73">
        <f t="shared" si="90"/>
        <v>11027.68867</v>
      </c>
    </row>
    <row r="118" spans="1:18" s="35" customFormat="1" ht="16.5" x14ac:dyDescent="0.25">
      <c r="A118" s="19" t="s">
        <v>110</v>
      </c>
      <c r="B118" s="22">
        <v>11</v>
      </c>
      <c r="C118" s="20" t="s">
        <v>11</v>
      </c>
      <c r="D118" s="34" t="s">
        <v>114</v>
      </c>
      <c r="E118" s="20" t="s">
        <v>116</v>
      </c>
      <c r="F118" s="23"/>
      <c r="G118" s="23"/>
      <c r="H118" s="23">
        <v>0</v>
      </c>
      <c r="I118" s="73">
        <v>11027.68867</v>
      </c>
      <c r="J118" s="73">
        <f>H118+I118</f>
        <v>11027.68867</v>
      </c>
      <c r="K118" s="73">
        <v>0</v>
      </c>
      <c r="L118" s="73">
        <f>J118+K118</f>
        <v>11027.68867</v>
      </c>
      <c r="M118" s="73">
        <v>0</v>
      </c>
      <c r="N118" s="73">
        <f>L118+M118</f>
        <v>11027.68867</v>
      </c>
      <c r="O118" s="23">
        <v>0</v>
      </c>
      <c r="P118" s="73">
        <f>N118+O118</f>
        <v>11027.68867</v>
      </c>
      <c r="Q118" s="23">
        <v>0</v>
      </c>
      <c r="R118" s="73">
        <f>P118+Q118</f>
        <v>11027.68867</v>
      </c>
    </row>
    <row r="119" spans="1:18" s="35" customFormat="1" ht="33" x14ac:dyDescent="0.25">
      <c r="A119" s="32" t="s">
        <v>119</v>
      </c>
      <c r="B119" s="10" t="s">
        <v>121</v>
      </c>
      <c r="C119" s="10" t="s">
        <v>9</v>
      </c>
      <c r="D119" s="17"/>
      <c r="E119" s="26"/>
      <c r="F119" s="13" t="e">
        <f>F120+#REF!+#REF!</f>
        <v>#REF!</v>
      </c>
      <c r="G119" s="13" t="e">
        <f>G120+#REF!+#REF!</f>
        <v>#REF!</v>
      </c>
      <c r="H119" s="13" t="e">
        <f>H120+#REF!+#REF!</f>
        <v>#REF!</v>
      </c>
      <c r="I119" s="13" t="e">
        <f>I120+#REF!+#REF!</f>
        <v>#REF!</v>
      </c>
      <c r="J119" s="13" t="e">
        <f>J120+#REF!+#REF!</f>
        <v>#REF!</v>
      </c>
      <c r="K119" s="13" t="e">
        <f>K120+#REF!+#REF!</f>
        <v>#REF!</v>
      </c>
      <c r="L119" s="13">
        <f t="shared" ref="L119:R119" si="91">L120</f>
        <v>0</v>
      </c>
      <c r="M119" s="71">
        <f t="shared" si="91"/>
        <v>833317.40775000001</v>
      </c>
      <c r="N119" s="71">
        <f t="shared" si="91"/>
        <v>833317.40775000001</v>
      </c>
      <c r="O119" s="71">
        <f t="shared" si="91"/>
        <v>-3136.5948699999999</v>
      </c>
      <c r="P119" s="71">
        <f t="shared" si="91"/>
        <v>830180.81287999998</v>
      </c>
      <c r="Q119" s="13">
        <f t="shared" si="91"/>
        <v>0</v>
      </c>
      <c r="R119" s="71">
        <f t="shared" si="91"/>
        <v>830180.81287999998</v>
      </c>
    </row>
    <row r="120" spans="1:18" s="35" customFormat="1" ht="16.5" x14ac:dyDescent="0.25">
      <c r="A120" s="32" t="s">
        <v>120</v>
      </c>
      <c r="B120" s="10" t="s">
        <v>121</v>
      </c>
      <c r="C120" s="10" t="s">
        <v>11</v>
      </c>
      <c r="D120" s="17"/>
      <c r="E120" s="26"/>
      <c r="F120" s="13">
        <f t="shared" ref="F120:R122" si="92">F121</f>
        <v>325697</v>
      </c>
      <c r="G120" s="13">
        <f t="shared" si="92"/>
        <v>0</v>
      </c>
      <c r="H120" s="13">
        <f t="shared" si="92"/>
        <v>325697</v>
      </c>
      <c r="I120" s="13">
        <f t="shared" si="92"/>
        <v>0</v>
      </c>
      <c r="J120" s="13">
        <f t="shared" si="92"/>
        <v>325697</v>
      </c>
      <c r="K120" s="13">
        <f t="shared" si="92"/>
        <v>0</v>
      </c>
      <c r="L120" s="13">
        <f t="shared" si="92"/>
        <v>0</v>
      </c>
      <c r="M120" s="71">
        <f t="shared" ref="M120:R120" si="93">M121+M130</f>
        <v>833317.40775000001</v>
      </c>
      <c r="N120" s="71">
        <f t="shared" si="93"/>
        <v>833317.40775000001</v>
      </c>
      <c r="O120" s="71">
        <f t="shared" si="93"/>
        <v>-3136.5948699999999</v>
      </c>
      <c r="P120" s="71">
        <f t="shared" si="93"/>
        <v>830180.81287999998</v>
      </c>
      <c r="Q120" s="13">
        <f t="shared" si="93"/>
        <v>0</v>
      </c>
      <c r="R120" s="71">
        <f t="shared" si="93"/>
        <v>830180.81287999998</v>
      </c>
    </row>
    <row r="121" spans="1:18" s="35" customFormat="1" ht="33" x14ac:dyDescent="0.25">
      <c r="A121" s="32" t="s">
        <v>49</v>
      </c>
      <c r="B121" s="10" t="s">
        <v>121</v>
      </c>
      <c r="C121" s="10" t="s">
        <v>11</v>
      </c>
      <c r="D121" s="17" t="s">
        <v>50</v>
      </c>
      <c r="E121" s="26"/>
      <c r="F121" s="13">
        <f t="shared" si="92"/>
        <v>325697</v>
      </c>
      <c r="G121" s="13">
        <f t="shared" si="92"/>
        <v>0</v>
      </c>
      <c r="H121" s="13">
        <f t="shared" si="92"/>
        <v>325697</v>
      </c>
      <c r="I121" s="13">
        <f t="shared" si="92"/>
        <v>0</v>
      </c>
      <c r="J121" s="13">
        <f t="shared" si="92"/>
        <v>325697</v>
      </c>
      <c r="K121" s="13">
        <f t="shared" si="92"/>
        <v>0</v>
      </c>
      <c r="L121" s="13">
        <f t="shared" si="92"/>
        <v>0</v>
      </c>
      <c r="M121" s="13">
        <f t="shared" si="92"/>
        <v>775640.3</v>
      </c>
      <c r="N121" s="13">
        <f t="shared" si="92"/>
        <v>775640.3</v>
      </c>
      <c r="O121" s="71">
        <f t="shared" si="92"/>
        <v>-3136.5948699999999</v>
      </c>
      <c r="P121" s="71">
        <f t="shared" si="92"/>
        <v>772503.70513000002</v>
      </c>
      <c r="Q121" s="13">
        <f t="shared" si="92"/>
        <v>0</v>
      </c>
      <c r="R121" s="71">
        <f t="shared" si="92"/>
        <v>772503.70513000002</v>
      </c>
    </row>
    <row r="122" spans="1:18" s="35" customFormat="1" ht="16.5" x14ac:dyDescent="0.25">
      <c r="A122" s="32" t="s">
        <v>51</v>
      </c>
      <c r="B122" s="10" t="s">
        <v>121</v>
      </c>
      <c r="C122" s="10" t="s">
        <v>11</v>
      </c>
      <c r="D122" s="17" t="s">
        <v>52</v>
      </c>
      <c r="E122" s="10"/>
      <c r="F122" s="13">
        <f t="shared" si="92"/>
        <v>325697</v>
      </c>
      <c r="G122" s="13">
        <f t="shared" si="92"/>
        <v>0</v>
      </c>
      <c r="H122" s="13">
        <f t="shared" si="92"/>
        <v>325697</v>
      </c>
      <c r="I122" s="13">
        <f t="shared" si="92"/>
        <v>0</v>
      </c>
      <c r="J122" s="13">
        <f t="shared" si="92"/>
        <v>325697</v>
      </c>
      <c r="K122" s="13">
        <f t="shared" si="92"/>
        <v>0</v>
      </c>
      <c r="L122" s="13">
        <f t="shared" si="92"/>
        <v>0</v>
      </c>
      <c r="M122" s="13">
        <f t="shared" si="92"/>
        <v>775640.3</v>
      </c>
      <c r="N122" s="13">
        <f t="shared" si="92"/>
        <v>775640.3</v>
      </c>
      <c r="O122" s="71">
        <f t="shared" si="92"/>
        <v>-3136.5948699999999</v>
      </c>
      <c r="P122" s="71">
        <f t="shared" si="92"/>
        <v>772503.70513000002</v>
      </c>
      <c r="Q122" s="13">
        <f t="shared" si="92"/>
        <v>0</v>
      </c>
      <c r="R122" s="71">
        <f t="shared" si="92"/>
        <v>772503.70513000002</v>
      </c>
    </row>
    <row r="123" spans="1:18" s="35" customFormat="1" ht="34.5" x14ac:dyDescent="0.3">
      <c r="A123" s="39" t="s">
        <v>53</v>
      </c>
      <c r="B123" s="37" t="s">
        <v>121</v>
      </c>
      <c r="C123" s="37" t="s">
        <v>11</v>
      </c>
      <c r="D123" s="40" t="s">
        <v>54</v>
      </c>
      <c r="E123" s="37"/>
      <c r="F123" s="57">
        <f t="shared" ref="F123:N123" si="94">F124+F127</f>
        <v>325697</v>
      </c>
      <c r="G123" s="57">
        <f t="shared" si="94"/>
        <v>0</v>
      </c>
      <c r="H123" s="57">
        <f t="shared" si="94"/>
        <v>325697</v>
      </c>
      <c r="I123" s="57">
        <f t="shared" si="94"/>
        <v>0</v>
      </c>
      <c r="J123" s="57">
        <f t="shared" si="94"/>
        <v>325697</v>
      </c>
      <c r="K123" s="57">
        <f t="shared" si="94"/>
        <v>0</v>
      </c>
      <c r="L123" s="57">
        <f t="shared" si="94"/>
        <v>0</v>
      </c>
      <c r="M123" s="57">
        <f>M124+M127</f>
        <v>775640.3</v>
      </c>
      <c r="N123" s="57">
        <f t="shared" si="94"/>
        <v>775640.3</v>
      </c>
      <c r="O123" s="72">
        <f>O124+O127</f>
        <v>-3136.5948699999999</v>
      </c>
      <c r="P123" s="72">
        <f t="shared" ref="P123:R123" si="95">P124+P127</f>
        <v>772503.70513000002</v>
      </c>
      <c r="Q123" s="57">
        <f>Q124+Q127</f>
        <v>0</v>
      </c>
      <c r="R123" s="72">
        <f t="shared" si="95"/>
        <v>772503.70513000002</v>
      </c>
    </row>
    <row r="124" spans="1:18" s="35" customFormat="1" ht="198" x14ac:dyDescent="0.25">
      <c r="A124" s="19" t="s">
        <v>55</v>
      </c>
      <c r="B124" s="20" t="s">
        <v>121</v>
      </c>
      <c r="C124" s="20" t="s">
        <v>11</v>
      </c>
      <c r="D124" s="21" t="s">
        <v>56</v>
      </c>
      <c r="E124" s="75"/>
      <c r="F124" s="23">
        <f t="shared" ref="F124:R125" si="96">F125</f>
        <v>101740.7</v>
      </c>
      <c r="G124" s="23">
        <f t="shared" si="96"/>
        <v>0</v>
      </c>
      <c r="H124" s="23">
        <f t="shared" si="96"/>
        <v>101740.7</v>
      </c>
      <c r="I124" s="23">
        <f t="shared" si="96"/>
        <v>0</v>
      </c>
      <c r="J124" s="23">
        <f t="shared" si="96"/>
        <v>101740.7</v>
      </c>
      <c r="K124" s="23">
        <f t="shared" si="96"/>
        <v>0</v>
      </c>
      <c r="L124" s="23">
        <f t="shared" si="96"/>
        <v>0</v>
      </c>
      <c r="M124" s="23">
        <f t="shared" si="96"/>
        <v>464886</v>
      </c>
      <c r="N124" s="23">
        <f t="shared" si="96"/>
        <v>464886</v>
      </c>
      <c r="O124" s="23">
        <f t="shared" si="96"/>
        <v>0</v>
      </c>
      <c r="P124" s="23">
        <f t="shared" si="96"/>
        <v>464886</v>
      </c>
      <c r="Q124" s="23">
        <f t="shared" si="96"/>
        <v>0</v>
      </c>
      <c r="R124" s="23">
        <f t="shared" si="96"/>
        <v>464886</v>
      </c>
    </row>
    <row r="125" spans="1:18" s="35" customFormat="1" ht="16.5" x14ac:dyDescent="0.25">
      <c r="A125" s="19" t="s">
        <v>125</v>
      </c>
      <c r="B125" s="20" t="s">
        <v>121</v>
      </c>
      <c r="C125" s="20" t="s">
        <v>11</v>
      </c>
      <c r="D125" s="21" t="s">
        <v>56</v>
      </c>
      <c r="E125" s="20" t="s">
        <v>123</v>
      </c>
      <c r="F125" s="23">
        <f t="shared" si="96"/>
        <v>101740.7</v>
      </c>
      <c r="G125" s="23">
        <f t="shared" si="96"/>
        <v>0</v>
      </c>
      <c r="H125" s="23">
        <f t="shared" si="96"/>
        <v>101740.7</v>
      </c>
      <c r="I125" s="23">
        <f t="shared" si="96"/>
        <v>0</v>
      </c>
      <c r="J125" s="23">
        <f t="shared" si="96"/>
        <v>101740.7</v>
      </c>
      <c r="K125" s="23">
        <f t="shared" si="96"/>
        <v>0</v>
      </c>
      <c r="L125" s="23">
        <f t="shared" si="96"/>
        <v>0</v>
      </c>
      <c r="M125" s="23">
        <f t="shared" si="96"/>
        <v>464886</v>
      </c>
      <c r="N125" s="23">
        <f t="shared" si="96"/>
        <v>464886</v>
      </c>
      <c r="O125" s="23">
        <f t="shared" si="96"/>
        <v>0</v>
      </c>
      <c r="P125" s="23">
        <f t="shared" si="96"/>
        <v>464886</v>
      </c>
      <c r="Q125" s="23">
        <f t="shared" si="96"/>
        <v>0</v>
      </c>
      <c r="R125" s="23">
        <f t="shared" si="96"/>
        <v>464886</v>
      </c>
    </row>
    <row r="126" spans="1:18" s="35" customFormat="1" ht="16.5" x14ac:dyDescent="0.25">
      <c r="A126" s="19" t="s">
        <v>126</v>
      </c>
      <c r="B126" s="20" t="s">
        <v>121</v>
      </c>
      <c r="C126" s="20" t="s">
        <v>11</v>
      </c>
      <c r="D126" s="21" t="s">
        <v>56</v>
      </c>
      <c r="E126" s="20" t="s">
        <v>124</v>
      </c>
      <c r="F126" s="23">
        <v>101740.7</v>
      </c>
      <c r="G126" s="23">
        <v>0</v>
      </c>
      <c r="H126" s="23">
        <v>101740.7</v>
      </c>
      <c r="I126" s="23">
        <v>0</v>
      </c>
      <c r="J126" s="23">
        <v>101740.7</v>
      </c>
      <c r="K126" s="23">
        <v>0</v>
      </c>
      <c r="L126" s="23">
        <v>0</v>
      </c>
      <c r="M126" s="23">
        <f>71753.4+372546.6+20586</f>
        <v>464886</v>
      </c>
      <c r="N126" s="23">
        <f>L126+M126</f>
        <v>464886</v>
      </c>
      <c r="O126" s="23">
        <v>0</v>
      </c>
      <c r="P126" s="23">
        <f>N126+O126</f>
        <v>464886</v>
      </c>
      <c r="Q126" s="23">
        <v>0</v>
      </c>
      <c r="R126" s="23">
        <f>P126+Q126</f>
        <v>464886</v>
      </c>
    </row>
    <row r="127" spans="1:18" s="35" customFormat="1" ht="33" x14ac:dyDescent="0.25">
      <c r="A127" s="19" t="s">
        <v>60</v>
      </c>
      <c r="B127" s="20" t="s">
        <v>121</v>
      </c>
      <c r="C127" s="20" t="s">
        <v>11</v>
      </c>
      <c r="D127" s="21" t="s">
        <v>61</v>
      </c>
      <c r="E127" s="75"/>
      <c r="F127" s="23">
        <f t="shared" ref="F127:R128" si="97">F128</f>
        <v>223956.3</v>
      </c>
      <c r="G127" s="23">
        <f t="shared" si="97"/>
        <v>0</v>
      </c>
      <c r="H127" s="23">
        <f t="shared" si="97"/>
        <v>223956.3</v>
      </c>
      <c r="I127" s="23">
        <f t="shared" si="97"/>
        <v>0</v>
      </c>
      <c r="J127" s="23">
        <f t="shared" si="97"/>
        <v>223956.3</v>
      </c>
      <c r="K127" s="23">
        <f t="shared" si="97"/>
        <v>0</v>
      </c>
      <c r="L127" s="23">
        <f t="shared" si="97"/>
        <v>0</v>
      </c>
      <c r="M127" s="23">
        <f t="shared" si="97"/>
        <v>310754.3</v>
      </c>
      <c r="N127" s="23">
        <f t="shared" si="97"/>
        <v>310754.3</v>
      </c>
      <c r="O127" s="73">
        <f t="shared" si="97"/>
        <v>-3136.5948699999999</v>
      </c>
      <c r="P127" s="73">
        <f t="shared" si="97"/>
        <v>307617.70513000002</v>
      </c>
      <c r="Q127" s="23">
        <f t="shared" si="97"/>
        <v>0</v>
      </c>
      <c r="R127" s="73">
        <f t="shared" si="97"/>
        <v>307617.70513000002</v>
      </c>
    </row>
    <row r="128" spans="1:18" s="35" customFormat="1" ht="16.5" x14ac:dyDescent="0.25">
      <c r="A128" s="19" t="s">
        <v>125</v>
      </c>
      <c r="B128" s="20" t="s">
        <v>121</v>
      </c>
      <c r="C128" s="20" t="s">
        <v>11</v>
      </c>
      <c r="D128" s="21" t="s">
        <v>61</v>
      </c>
      <c r="E128" s="20" t="s">
        <v>123</v>
      </c>
      <c r="F128" s="23">
        <f t="shared" si="97"/>
        <v>223956.3</v>
      </c>
      <c r="G128" s="23">
        <f t="shared" si="97"/>
        <v>0</v>
      </c>
      <c r="H128" s="23">
        <f t="shared" si="97"/>
        <v>223956.3</v>
      </c>
      <c r="I128" s="23">
        <f t="shared" si="97"/>
        <v>0</v>
      </c>
      <c r="J128" s="23">
        <f t="shared" si="97"/>
        <v>223956.3</v>
      </c>
      <c r="K128" s="23">
        <f t="shared" si="97"/>
        <v>0</v>
      </c>
      <c r="L128" s="23">
        <f t="shared" si="97"/>
        <v>0</v>
      </c>
      <c r="M128" s="23">
        <f t="shared" si="97"/>
        <v>310754.3</v>
      </c>
      <c r="N128" s="23">
        <f t="shared" si="97"/>
        <v>310754.3</v>
      </c>
      <c r="O128" s="73">
        <f t="shared" si="97"/>
        <v>-3136.5948699999999</v>
      </c>
      <c r="P128" s="73">
        <f t="shared" si="97"/>
        <v>307617.70513000002</v>
      </c>
      <c r="Q128" s="23">
        <f t="shared" si="97"/>
        <v>0</v>
      </c>
      <c r="R128" s="73">
        <f t="shared" si="97"/>
        <v>307617.70513000002</v>
      </c>
    </row>
    <row r="129" spans="1:18" s="35" customFormat="1" ht="16.5" x14ac:dyDescent="0.25">
      <c r="A129" s="19" t="s">
        <v>126</v>
      </c>
      <c r="B129" s="20" t="s">
        <v>121</v>
      </c>
      <c r="C129" s="20" t="s">
        <v>11</v>
      </c>
      <c r="D129" s="21" t="s">
        <v>61</v>
      </c>
      <c r="E129" s="20" t="s">
        <v>124</v>
      </c>
      <c r="F129" s="23">
        <v>223956.3</v>
      </c>
      <c r="G129" s="23">
        <v>0</v>
      </c>
      <c r="H129" s="23">
        <v>223956.3</v>
      </c>
      <c r="I129" s="23">
        <v>0</v>
      </c>
      <c r="J129" s="23">
        <v>223956.3</v>
      </c>
      <c r="K129" s="23">
        <v>0</v>
      </c>
      <c r="L129" s="23">
        <v>0</v>
      </c>
      <c r="M129" s="23">
        <f>169319.4+141434.9</f>
        <v>310754.3</v>
      </c>
      <c r="N129" s="23">
        <f>L129+M129</f>
        <v>310754.3</v>
      </c>
      <c r="O129" s="73">
        <v>-3136.5948699999999</v>
      </c>
      <c r="P129" s="73">
        <f>N129+O129</f>
        <v>307617.70513000002</v>
      </c>
      <c r="Q129" s="23">
        <v>0</v>
      </c>
      <c r="R129" s="73">
        <f>P129+Q129</f>
        <v>307617.70513000002</v>
      </c>
    </row>
    <row r="130" spans="1:18" s="35" customFormat="1" ht="16.5" x14ac:dyDescent="0.25">
      <c r="A130" s="32" t="s">
        <v>66</v>
      </c>
      <c r="B130" s="18">
        <v>14</v>
      </c>
      <c r="C130" s="10" t="s">
        <v>11</v>
      </c>
      <c r="D130" s="17" t="s">
        <v>67</v>
      </c>
      <c r="E130" s="76"/>
      <c r="F130" s="13" t="e">
        <f t="shared" ref="F130:R133" si="98">F131</f>
        <v>#REF!</v>
      </c>
      <c r="G130" s="13" t="e">
        <f t="shared" si="98"/>
        <v>#REF!</v>
      </c>
      <c r="H130" s="13" t="e">
        <f t="shared" si="98"/>
        <v>#REF!</v>
      </c>
      <c r="I130" s="13" t="e">
        <f t="shared" si="98"/>
        <v>#REF!</v>
      </c>
      <c r="J130" s="13" t="e">
        <f t="shared" si="98"/>
        <v>#REF!</v>
      </c>
      <c r="K130" s="13" t="e">
        <f t="shared" si="98"/>
        <v>#REF!</v>
      </c>
      <c r="L130" s="13">
        <f t="shared" si="98"/>
        <v>0</v>
      </c>
      <c r="M130" s="71">
        <f t="shared" si="98"/>
        <v>57677.107750000003</v>
      </c>
      <c r="N130" s="71">
        <f t="shared" si="98"/>
        <v>57677.107750000003</v>
      </c>
      <c r="O130" s="13">
        <f t="shared" si="98"/>
        <v>0</v>
      </c>
      <c r="P130" s="71">
        <f t="shared" si="98"/>
        <v>57677.107750000003</v>
      </c>
      <c r="Q130" s="13">
        <f t="shared" si="98"/>
        <v>0</v>
      </c>
      <c r="R130" s="71">
        <f t="shared" si="98"/>
        <v>57677.107750000003</v>
      </c>
    </row>
    <row r="131" spans="1:18" s="35" customFormat="1" ht="49.5" x14ac:dyDescent="0.25">
      <c r="A131" s="32" t="s">
        <v>68</v>
      </c>
      <c r="B131" s="18">
        <v>14</v>
      </c>
      <c r="C131" s="10" t="s">
        <v>11</v>
      </c>
      <c r="D131" s="17" t="s">
        <v>69</v>
      </c>
      <c r="E131" s="77"/>
      <c r="F131" s="13" t="e">
        <f t="shared" si="98"/>
        <v>#REF!</v>
      </c>
      <c r="G131" s="13" t="e">
        <f t="shared" si="98"/>
        <v>#REF!</v>
      </c>
      <c r="H131" s="13" t="e">
        <f t="shared" si="98"/>
        <v>#REF!</v>
      </c>
      <c r="I131" s="13" t="e">
        <f t="shared" si="98"/>
        <v>#REF!</v>
      </c>
      <c r="J131" s="13" t="e">
        <f t="shared" si="98"/>
        <v>#REF!</v>
      </c>
      <c r="K131" s="13" t="e">
        <f t="shared" si="98"/>
        <v>#REF!</v>
      </c>
      <c r="L131" s="13">
        <f t="shared" si="98"/>
        <v>0</v>
      </c>
      <c r="M131" s="71">
        <f t="shared" si="98"/>
        <v>57677.107750000003</v>
      </c>
      <c r="N131" s="71">
        <f t="shared" si="98"/>
        <v>57677.107750000003</v>
      </c>
      <c r="O131" s="13">
        <f t="shared" si="98"/>
        <v>0</v>
      </c>
      <c r="P131" s="71">
        <f t="shared" si="98"/>
        <v>57677.107750000003</v>
      </c>
      <c r="Q131" s="13">
        <f t="shared" si="98"/>
        <v>0</v>
      </c>
      <c r="R131" s="71">
        <f t="shared" si="98"/>
        <v>57677.107750000003</v>
      </c>
    </row>
    <row r="132" spans="1:18" s="35" customFormat="1" ht="17.25" x14ac:dyDescent="0.3">
      <c r="A132" s="39" t="s">
        <v>70</v>
      </c>
      <c r="B132" s="49">
        <v>14</v>
      </c>
      <c r="C132" s="37" t="s">
        <v>11</v>
      </c>
      <c r="D132" s="40" t="s">
        <v>71</v>
      </c>
      <c r="E132" s="37"/>
      <c r="F132" s="57" t="e">
        <f t="shared" si="98"/>
        <v>#REF!</v>
      </c>
      <c r="G132" s="57" t="e">
        <f t="shared" si="98"/>
        <v>#REF!</v>
      </c>
      <c r="H132" s="57" t="e">
        <f t="shared" si="98"/>
        <v>#REF!</v>
      </c>
      <c r="I132" s="57" t="e">
        <f t="shared" si="98"/>
        <v>#REF!</v>
      </c>
      <c r="J132" s="57" t="e">
        <f t="shared" si="98"/>
        <v>#REF!</v>
      </c>
      <c r="K132" s="57" t="e">
        <f t="shared" si="98"/>
        <v>#REF!</v>
      </c>
      <c r="L132" s="57">
        <f t="shared" si="98"/>
        <v>0</v>
      </c>
      <c r="M132" s="72">
        <f t="shared" si="98"/>
        <v>57677.107750000003</v>
      </c>
      <c r="N132" s="72">
        <f t="shared" si="98"/>
        <v>57677.107750000003</v>
      </c>
      <c r="O132" s="57">
        <f t="shared" si="98"/>
        <v>0</v>
      </c>
      <c r="P132" s="72">
        <f t="shared" si="98"/>
        <v>57677.107750000003</v>
      </c>
      <c r="Q132" s="57">
        <f t="shared" si="98"/>
        <v>0</v>
      </c>
      <c r="R132" s="72">
        <f t="shared" si="98"/>
        <v>57677.107750000003</v>
      </c>
    </row>
    <row r="133" spans="1:18" s="35" customFormat="1" ht="132" x14ac:dyDescent="0.25">
      <c r="A133" s="19" t="s">
        <v>72</v>
      </c>
      <c r="B133" s="22">
        <v>14</v>
      </c>
      <c r="C133" s="20" t="s">
        <v>11</v>
      </c>
      <c r="D133" s="21" t="s">
        <v>73</v>
      </c>
      <c r="E133" s="75"/>
      <c r="F133" s="23" t="e">
        <f>F134+#REF!</f>
        <v>#REF!</v>
      </c>
      <c r="G133" s="23" t="e">
        <f>G134+#REF!</f>
        <v>#REF!</v>
      </c>
      <c r="H133" s="23" t="e">
        <f>H134+#REF!</f>
        <v>#REF!</v>
      </c>
      <c r="I133" s="23" t="e">
        <f>I134+#REF!</f>
        <v>#REF!</v>
      </c>
      <c r="J133" s="23" t="e">
        <f>J134+#REF!</f>
        <v>#REF!</v>
      </c>
      <c r="K133" s="23" t="e">
        <f>K134+#REF!</f>
        <v>#REF!</v>
      </c>
      <c r="L133" s="23">
        <f>L134</f>
        <v>0</v>
      </c>
      <c r="M133" s="73">
        <f t="shared" si="98"/>
        <v>57677.107750000003</v>
      </c>
      <c r="N133" s="73">
        <f t="shared" si="98"/>
        <v>57677.107750000003</v>
      </c>
      <c r="O133" s="23">
        <f t="shared" si="98"/>
        <v>0</v>
      </c>
      <c r="P133" s="73">
        <f t="shared" si="98"/>
        <v>57677.107750000003</v>
      </c>
      <c r="Q133" s="23">
        <f t="shared" si="98"/>
        <v>0</v>
      </c>
      <c r="R133" s="73">
        <f t="shared" si="98"/>
        <v>57677.107750000003</v>
      </c>
    </row>
    <row r="134" spans="1:18" s="35" customFormat="1" ht="16.5" x14ac:dyDescent="0.25">
      <c r="A134" s="19" t="s">
        <v>125</v>
      </c>
      <c r="B134" s="22">
        <v>14</v>
      </c>
      <c r="C134" s="20" t="s">
        <v>11</v>
      </c>
      <c r="D134" s="21" t="s">
        <v>73</v>
      </c>
      <c r="E134" s="20" t="s">
        <v>123</v>
      </c>
      <c r="F134" s="23">
        <f t="shared" ref="F134:R134" si="99">F135</f>
        <v>172903</v>
      </c>
      <c r="G134" s="23">
        <f t="shared" si="99"/>
        <v>0</v>
      </c>
      <c r="H134" s="23">
        <f t="shared" si="99"/>
        <v>172903</v>
      </c>
      <c r="I134" s="23">
        <f t="shared" si="99"/>
        <v>0</v>
      </c>
      <c r="J134" s="23">
        <f t="shared" si="99"/>
        <v>172903</v>
      </c>
      <c r="K134" s="23">
        <f t="shared" si="99"/>
        <v>0</v>
      </c>
      <c r="L134" s="23">
        <f t="shared" si="99"/>
        <v>0</v>
      </c>
      <c r="M134" s="73">
        <f t="shared" si="99"/>
        <v>57677.107750000003</v>
      </c>
      <c r="N134" s="73">
        <f t="shared" si="99"/>
        <v>57677.107750000003</v>
      </c>
      <c r="O134" s="23">
        <f t="shared" si="99"/>
        <v>0</v>
      </c>
      <c r="P134" s="73">
        <f t="shared" si="99"/>
        <v>57677.107750000003</v>
      </c>
      <c r="Q134" s="23">
        <f t="shared" si="99"/>
        <v>0</v>
      </c>
      <c r="R134" s="73">
        <f t="shared" si="99"/>
        <v>57677.107750000003</v>
      </c>
    </row>
    <row r="135" spans="1:18" s="35" customFormat="1" ht="16.5" x14ac:dyDescent="0.25">
      <c r="A135" s="19" t="s">
        <v>126</v>
      </c>
      <c r="B135" s="22">
        <v>14</v>
      </c>
      <c r="C135" s="20" t="s">
        <v>11</v>
      </c>
      <c r="D135" s="21" t="s">
        <v>73</v>
      </c>
      <c r="E135" s="20" t="s">
        <v>124</v>
      </c>
      <c r="F135" s="23">
        <v>172903</v>
      </c>
      <c r="G135" s="23">
        <v>0</v>
      </c>
      <c r="H135" s="23">
        <v>172903</v>
      </c>
      <c r="I135" s="23">
        <v>0</v>
      </c>
      <c r="J135" s="23">
        <v>172903</v>
      </c>
      <c r="K135" s="23">
        <v>0</v>
      </c>
      <c r="L135" s="23">
        <v>0</v>
      </c>
      <c r="M135" s="73">
        <v>57677.107750000003</v>
      </c>
      <c r="N135" s="73">
        <f>L135+M135</f>
        <v>57677.107750000003</v>
      </c>
      <c r="O135" s="23">
        <v>0</v>
      </c>
      <c r="P135" s="73">
        <f>N135+O135</f>
        <v>57677.107750000003</v>
      </c>
      <c r="Q135" s="23">
        <v>0</v>
      </c>
      <c r="R135" s="73">
        <f>P135+Q135</f>
        <v>57677.107750000003</v>
      </c>
    </row>
    <row r="136" spans="1:18" s="14" customFormat="1" ht="28.9" customHeight="1" x14ac:dyDescent="0.25">
      <c r="A136" s="53" t="s">
        <v>82</v>
      </c>
      <c r="B136" s="18"/>
      <c r="C136" s="18"/>
      <c r="D136" s="17"/>
      <c r="E136" s="18"/>
      <c r="F136" s="13">
        <f>F28+F37+F64+F92+F52</f>
        <v>1723819.0999999999</v>
      </c>
      <c r="G136" s="13">
        <f t="shared" ref="G136" si="100">G28+G37+G64+G92+G52</f>
        <v>-46231.299999999996</v>
      </c>
      <c r="H136" s="13">
        <f>H28+H37+H64+H92+H52+H111+H17</f>
        <v>1677587.8000000003</v>
      </c>
      <c r="I136" s="71">
        <f t="shared" ref="I136:J136" si="101">I28+I37+I64+I92+I52+I111+I17</f>
        <v>11039.28867</v>
      </c>
      <c r="J136" s="71">
        <f t="shared" si="101"/>
        <v>1688627.0886700004</v>
      </c>
      <c r="K136" s="71">
        <f t="shared" ref="K136:L136" si="102">K28+K37+K64+K92+K52+K111+K17</f>
        <v>0</v>
      </c>
      <c r="L136" s="71">
        <f t="shared" si="102"/>
        <v>1688627.0886700004</v>
      </c>
      <c r="M136" s="71">
        <f t="shared" ref="M136:R136" si="103">M28+M37+M64+M92+M52+M111+M17+M119</f>
        <v>0</v>
      </c>
      <c r="N136" s="71">
        <f t="shared" si="103"/>
        <v>1688627.08867</v>
      </c>
      <c r="O136" s="71">
        <f t="shared" si="103"/>
        <v>7993.800000000002</v>
      </c>
      <c r="P136" s="71">
        <f t="shared" si="103"/>
        <v>1696620.8886699998</v>
      </c>
      <c r="Q136" s="13">
        <f t="shared" si="103"/>
        <v>-395567.10000000003</v>
      </c>
      <c r="R136" s="71">
        <f t="shared" si="103"/>
        <v>1301053.7886699999</v>
      </c>
    </row>
    <row r="138" spans="1:18" x14ac:dyDescent="0.2">
      <c r="H138" s="74"/>
    </row>
  </sheetData>
  <sheetProtection sort="0" autoFilter="0"/>
  <autoFilter ref="A16:L136"/>
  <mergeCells count="12">
    <mergeCell ref="A6:L6"/>
    <mergeCell ref="A13:R13"/>
    <mergeCell ref="A7:R7"/>
    <mergeCell ref="A8:R8"/>
    <mergeCell ref="A9:R9"/>
    <mergeCell ref="A10:R10"/>
    <mergeCell ref="A11:R11"/>
    <mergeCell ref="A1:R1"/>
    <mergeCell ref="A2:R2"/>
    <mergeCell ref="A3:R3"/>
    <mergeCell ref="A4:R4"/>
    <mergeCell ref="A5:R5"/>
  </mergeCells>
  <pageMargins left="0.78740157480314965" right="0.59055118110236227" top="0.78740157480314965" bottom="0.39370078740157483" header="0.51181102362204722" footer="0.51181102362204722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</dc:creator>
  <cp:lastModifiedBy>dumasv</cp:lastModifiedBy>
  <cp:lastPrinted>2024-10-31T09:36:37Z</cp:lastPrinted>
  <dcterms:created xsi:type="dcterms:W3CDTF">2021-10-27T14:19:36Z</dcterms:created>
  <dcterms:modified xsi:type="dcterms:W3CDTF">2024-11-02T08:02:20Z</dcterms:modified>
</cp:coreProperties>
</file>