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3130" windowHeight="13050"/>
  </bookViews>
  <sheets>
    <sheet name="Лист1 (2)" sheetId="2" r:id="rId1"/>
  </sheets>
  <definedNames>
    <definedName name="_xlnm.Print_Area" localSheetId="0">'Лист1 (2)'!$A$1:$M$39</definedName>
  </definedNames>
  <calcPr calcId="145621"/>
</workbook>
</file>

<file path=xl/calcChain.xml><?xml version="1.0" encoding="utf-8"?>
<calcChain xmlns="http://schemas.openxmlformats.org/spreadsheetml/2006/main">
  <c r="M27" i="2" l="1"/>
  <c r="M24" i="2"/>
  <c r="M22" i="2"/>
  <c r="M21" i="2"/>
  <c r="M19" i="2" s="1"/>
  <c r="M20" i="2"/>
  <c r="L37" i="2"/>
  <c r="L34" i="2"/>
  <c r="L30" i="2"/>
  <c r="L28" i="2"/>
  <c r="L25" i="2"/>
  <c r="M23" i="2"/>
  <c r="L23" i="2"/>
  <c r="L19" i="2"/>
  <c r="K36" i="2"/>
  <c r="M36" i="2" s="1"/>
  <c r="K32" i="2"/>
  <c r="M32" i="2" s="1"/>
  <c r="L18" i="2" l="1"/>
  <c r="L39" i="2" s="1"/>
  <c r="J37" i="2"/>
  <c r="J34" i="2"/>
  <c r="J30" i="2"/>
  <c r="J28" i="2"/>
  <c r="J25" i="2"/>
  <c r="K23" i="2"/>
  <c r="J23" i="2"/>
  <c r="K19" i="2"/>
  <c r="J19" i="2"/>
  <c r="J18" i="2" l="1"/>
  <c r="J39" i="2" s="1"/>
  <c r="I29" i="2"/>
  <c r="K29" i="2" s="1"/>
  <c r="M29" i="2" s="1"/>
  <c r="I26" i="2"/>
  <c r="K26" i="2" s="1"/>
  <c r="M26" i="2" s="1"/>
  <c r="H37" i="2"/>
  <c r="H34" i="2"/>
  <c r="H30" i="2"/>
  <c r="H28" i="2"/>
  <c r="H25" i="2"/>
  <c r="I23" i="2"/>
  <c r="H23" i="2"/>
  <c r="I19" i="2"/>
  <c r="H19" i="2"/>
  <c r="G38" i="2"/>
  <c r="I38" i="2" s="1"/>
  <c r="D37" i="2"/>
  <c r="E37" i="2"/>
  <c r="F37" i="2"/>
  <c r="C37" i="2"/>
  <c r="K25" i="2" l="1"/>
  <c r="M25" i="2"/>
  <c r="K28" i="2"/>
  <c r="M28" i="2"/>
  <c r="I25" i="2"/>
  <c r="G37" i="2"/>
  <c r="I37" i="2"/>
  <c r="K38" i="2"/>
  <c r="I28" i="2"/>
  <c r="H18" i="2"/>
  <c r="H39" i="2" s="1"/>
  <c r="F34" i="2"/>
  <c r="F30" i="2"/>
  <c r="G28" i="2"/>
  <c r="F28" i="2"/>
  <c r="G25" i="2"/>
  <c r="F25" i="2"/>
  <c r="G23" i="2"/>
  <c r="F23" i="2"/>
  <c r="G19" i="2"/>
  <c r="F19" i="2"/>
  <c r="E35" i="2"/>
  <c r="E34" i="2" s="1"/>
  <c r="E33" i="2"/>
  <c r="G33" i="2" s="1"/>
  <c r="E31" i="2"/>
  <c r="D34" i="2"/>
  <c r="D30" i="2"/>
  <c r="E28" i="2"/>
  <c r="D28" i="2"/>
  <c r="E25" i="2"/>
  <c r="D25" i="2"/>
  <c r="E23" i="2"/>
  <c r="D23" i="2"/>
  <c r="E19" i="2"/>
  <c r="D19" i="2"/>
  <c r="C19" i="2"/>
  <c r="I18" i="2" l="1"/>
  <c r="K37" i="2"/>
  <c r="M38" i="2"/>
  <c r="M37" i="2" s="1"/>
  <c r="M18" i="2"/>
  <c r="K18" i="2"/>
  <c r="E30" i="2"/>
  <c r="I33" i="2"/>
  <c r="K33" i="2" s="1"/>
  <c r="M33" i="2" s="1"/>
  <c r="G35" i="2"/>
  <c r="G18" i="2"/>
  <c r="F18" i="2"/>
  <c r="F39" i="2" s="1"/>
  <c r="G31" i="2"/>
  <c r="I31" i="2" s="1"/>
  <c r="D18" i="2"/>
  <c r="D39" i="2" s="1"/>
  <c r="E18" i="2"/>
  <c r="E39" i="2" s="1"/>
  <c r="C28" i="2"/>
  <c r="C25" i="2"/>
  <c r="C23" i="2"/>
  <c r="I30" i="2" l="1"/>
  <c r="K31" i="2"/>
  <c r="G34" i="2"/>
  <c r="I35" i="2"/>
  <c r="G30" i="2"/>
  <c r="C18" i="2"/>
  <c r="C30" i="2"/>
  <c r="K30" i="2" l="1"/>
  <c r="M31" i="2"/>
  <c r="M30" i="2" s="1"/>
  <c r="G39" i="2"/>
  <c r="I34" i="2"/>
  <c r="I39" i="2" s="1"/>
  <c r="K35" i="2"/>
  <c r="C34" i="2"/>
  <c r="C39" i="2" s="1"/>
  <c r="K34" i="2" l="1"/>
  <c r="K39" i="2" s="1"/>
  <c r="M35" i="2"/>
  <c r="M34" i="2" s="1"/>
  <c r="M39" i="2" s="1"/>
</calcChain>
</file>

<file path=xl/sharedStrings.xml><?xml version="1.0" encoding="utf-8"?>
<sst xmlns="http://schemas.openxmlformats.org/spreadsheetml/2006/main" count="68" uniqueCount="57">
  <si>
    <t>к решению Совета депутатов городского округа</t>
  </si>
  <si>
    <t>План</t>
  </si>
  <si>
    <t>Муниципальная программа "Развитие образования городского округа Троицк в городе Москве"</t>
  </si>
  <si>
    <t>06 0 00 00000</t>
  </si>
  <si>
    <t>06 1 00 00000</t>
  </si>
  <si>
    <t>06 2 00 00000</t>
  </si>
  <si>
    <t>Сохранение и укрепление здоровья обучающихся, формирование культуры здорового и безопасного образа жизни</t>
  </si>
  <si>
    <t>06 3 00 00000</t>
  </si>
  <si>
    <t>Развитие инфраструктуры образовательных организаций, соответствующей современным требованиям</t>
  </si>
  <si>
    <t>06 4 00 00000</t>
  </si>
  <si>
    <t>Муниципальная программа "Развитие и функционирование автомобильных дорог местного значения и улично-дорожной сети в городском округе Троицк"</t>
  </si>
  <si>
    <t>09 0 00 00000</t>
  </si>
  <si>
    <t>Муниципальная программа "Содержание и ремонт объектов благоустройства и озеленения в городском округе Троицк"</t>
  </si>
  <si>
    <t>11 0 00 00000</t>
  </si>
  <si>
    <t>ИТОГО</t>
  </si>
  <si>
    <t>Программа / подпрограмма</t>
  </si>
  <si>
    <t>Финансовое обеспечение переданных внутригородским муниципальным образованиям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размере, необходимом для реализации основных и дополнительных общеобразовательных программ</t>
  </si>
  <si>
    <t>03 Г 13 00100</t>
  </si>
  <si>
    <t>Финансовое обеспечение переданных внутригородским муниципальным образованиям полномочий по обеспечению выплаты компенсации родителям (законным представителям) детей, посещающих муниципальные образовательные организации, реализующие образовательную программу дошкольного образования</t>
  </si>
  <si>
    <t>03 Г 13 00200</t>
  </si>
  <si>
    <t>Субсидия бюджету городского округа Троицк на софинансирование расходных обязательств в сфере образования</t>
  </si>
  <si>
    <t>03 Г 13 00300</t>
  </si>
  <si>
    <t>Финансовое обеспечение переданных внутригородским муниципальным образованиям полномочий по обеспечению обучающихся 1-4 классов муниципальных образовательных организаций бесплатным одноразовым питанием (завтрак); обеспечению обучающихся 1-11 классов муниципальных образовательных организаций из социально незащищенных и многодетных семей бесплатным двухразовым питанием (завтрак, обед)</t>
  </si>
  <si>
    <t>04 А 03 00500</t>
  </si>
  <si>
    <t>33 А 02 02300</t>
  </si>
  <si>
    <t>33 А 02 02400</t>
  </si>
  <si>
    <t>33 А 02 02500</t>
  </si>
  <si>
    <t>Благоустройство территории жилой застройки, улиц и общественных пространств, организация обустройства мест массового отдыха населения</t>
  </si>
  <si>
    <t>33 А 02 02100</t>
  </si>
  <si>
    <t>Содержание дворовых территорий</t>
  </si>
  <si>
    <t>33 А 02 02600</t>
  </si>
  <si>
    <t>Ремонт объектов дорожного хозяйства</t>
  </si>
  <si>
    <t>Наименование</t>
  </si>
  <si>
    <t>Содержание объектов дорожного хозяйства</t>
  </si>
  <si>
    <t>Развитие кадрового потенциала системы образования</t>
  </si>
  <si>
    <t>Разметка объектов дорожного хозяйства</t>
  </si>
  <si>
    <t>городского округа Троицк в городе Москве на</t>
  </si>
  <si>
    <t>Создание условий по обеспечению доступности и качества дошкольного, начального общего, основного общего и среднего общего образования в условиях реализации Федеральных государственных образовательных стандартов</t>
  </si>
  <si>
    <t>(тыс. рублей)</t>
  </si>
  <si>
    <t>2024 год и плановый период 2025 и 2026 годов»</t>
  </si>
  <si>
    <t xml:space="preserve">Расходы бюджета городского округа Троицк в городе Москве на финансовое обеспечение муниципальных программ в части межбюджетных трансфертов из бюджета города Москвы на 2024 год </t>
  </si>
  <si>
    <t>Троицк от 07.12.2023 № 191/35 «О бюджете</t>
  </si>
  <si>
    <t>Решение СД от 15.02.2024 №202/39</t>
  </si>
  <si>
    <t>Решение СД от 04.04.2024 №220/43</t>
  </si>
  <si>
    <t>Муниципальная программа «Проектирование и строительство подъездной дороги и объектов рекреационно-спортивного комплекса МАУ ФКиС "Городская спортивно-оздоровительная база "Лесная"</t>
  </si>
  <si>
    <t>18 0 00 00000</t>
  </si>
  <si>
    <t>Субсидия из бюджета города Москвы бюджету городского округа Троицк на софинансирование расходных обязателсьтв по проектированию и строительству объектов рекреационно-спортивного комплекса муниципального автономного учреждения физической културы и спорта "Городская спортивно-оздоровительная база "Лесная"</t>
  </si>
  <si>
    <t>10 В 02 91000</t>
  </si>
  <si>
    <t>Решение СД от 06.06.2024 № 261/46</t>
  </si>
  <si>
    <t>к решению Совета депутатов внутригородского</t>
  </si>
  <si>
    <t>муниципального образования - городского округа</t>
  </si>
  <si>
    <t xml:space="preserve">                            Приложение 15</t>
  </si>
  <si>
    <t xml:space="preserve">                            Приложение 14</t>
  </si>
  <si>
    <t xml:space="preserve">Решение СД от 19.09.2024 №19/1 </t>
  </si>
  <si>
    <t xml:space="preserve">Решение СД от 10.2024 № </t>
  </si>
  <si>
    <t xml:space="preserve"> Троицк в городе Москве от 31 октября 2024 года </t>
  </si>
  <si>
    <t>№ 48/3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</si>
</sst>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#,##0.0"/>
    <numFmt numFmtId="166" formatCode="#,##0.00000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 Cyr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44">
    <xf numFmtId="0" fontId="0" fillId="0" borderId="0" xfId="0"/>
    <xf numFmtId="0" fontId="4" fillId="0" borderId="0" xfId="0" applyFont="1"/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2" fillId="0" borderId="0" xfId="0" applyFont="1" applyAlignment="1">
      <alignment horizontal="left" indent="48"/>
    </xf>
    <xf numFmtId="0" fontId="1" fillId="0" borderId="0" xfId="0" applyFont="1"/>
    <xf numFmtId="0" fontId="4" fillId="0" borderId="0" xfId="0" applyFont="1" applyAlignment="1">
      <alignment horizontal="right"/>
    </xf>
    <xf numFmtId="0" fontId="7" fillId="0" borderId="0" xfId="0" applyFont="1"/>
    <xf numFmtId="0" fontId="8" fillId="0" borderId="1" xfId="0" applyFont="1" applyBorder="1" applyAlignment="1">
      <alignment horizontal="center"/>
    </xf>
    <xf numFmtId="0" fontId="9" fillId="0" borderId="0" xfId="0" applyFont="1"/>
    <xf numFmtId="49" fontId="3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5" fillId="0" borderId="0" xfId="0" applyFont="1"/>
    <xf numFmtId="165" fontId="8" fillId="0" borderId="1" xfId="0" applyNumberFormat="1" applyFont="1" applyBorder="1"/>
    <xf numFmtId="165" fontId="4" fillId="0" borderId="1" xfId="0" applyNumberFormat="1" applyFont="1" applyBorder="1"/>
    <xf numFmtId="165" fontId="4" fillId="2" borderId="1" xfId="0" applyNumberFormat="1" applyFont="1" applyFill="1" applyBorder="1"/>
    <xf numFmtId="165" fontId="3" fillId="0" borderId="1" xfId="0" applyNumberFormat="1" applyFont="1" applyBorder="1"/>
    <xf numFmtId="3" fontId="1" fillId="0" borderId="0" xfId="0" applyNumberFormat="1" applyFont="1" applyAlignment="1">
      <alignment horizontal="center" vertical="top" wrapText="1"/>
    </xf>
    <xf numFmtId="164" fontId="4" fillId="0" borderId="0" xfId="0" applyNumberFormat="1" applyFont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2" fillId="0" borderId="0" xfId="0" applyFont="1"/>
    <xf numFmtId="0" fontId="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166" fontId="3" fillId="0" borderId="1" xfId="0" applyNumberFormat="1" applyFont="1" applyBorder="1"/>
    <xf numFmtId="165" fontId="3" fillId="2" borderId="1" xfId="0" applyNumberFormat="1" applyFont="1" applyFill="1" applyBorder="1"/>
    <xf numFmtId="166" fontId="3" fillId="2" borderId="1" xfId="0" applyNumberFormat="1" applyFont="1" applyFill="1" applyBorder="1"/>
    <xf numFmtId="166" fontId="4" fillId="2" borderId="1" xfId="0" applyNumberFormat="1" applyFont="1" applyFill="1" applyBorder="1"/>
    <xf numFmtId="166" fontId="8" fillId="0" borderId="1" xfId="0" applyNumberFormat="1" applyFont="1" applyBorder="1"/>
    <xf numFmtId="166" fontId="4" fillId="0" borderId="1" xfId="0" applyNumberFormat="1" applyFont="1" applyBorder="1"/>
    <xf numFmtId="4" fontId="11" fillId="0" borderId="0" xfId="0" applyNumberFormat="1" applyFont="1" applyAlignment="1">
      <alignment horizontal="left" indent="58"/>
    </xf>
    <xf numFmtId="0" fontId="3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view="pageBreakPreview" zoomScaleNormal="100" zoomScaleSheetLayoutView="100" workbookViewId="0">
      <selection activeCell="A5" sqref="A5:M5"/>
    </sheetView>
  </sheetViews>
  <sheetFormatPr defaultColWidth="9.140625" defaultRowHeight="15.75" outlineLevelCol="1" x14ac:dyDescent="0.25"/>
  <cols>
    <col min="1" max="1" width="103.7109375" style="7" customWidth="1"/>
    <col min="2" max="2" width="24.7109375" style="13" customWidth="1"/>
    <col min="3" max="4" width="22.7109375" style="15" hidden="1" customWidth="1" outlineLevel="1"/>
    <col min="5" max="5" width="22.7109375" style="15" hidden="1" customWidth="1" outlineLevel="1" collapsed="1"/>
    <col min="6" max="8" width="22.7109375" style="15" hidden="1" customWidth="1" outlineLevel="1"/>
    <col min="9" max="9" width="18.7109375" style="15" hidden="1" customWidth="1" outlineLevel="1"/>
    <col min="10" max="10" width="16" style="7" hidden="1" customWidth="1" outlineLevel="1"/>
    <col min="11" max="11" width="23.28515625" style="7" hidden="1" customWidth="1" collapsed="1"/>
    <col min="12" max="12" width="19" style="7" hidden="1" customWidth="1"/>
    <col min="13" max="13" width="23.28515625" style="7" customWidth="1"/>
    <col min="14" max="233" width="9.140625" style="7"/>
    <col min="234" max="234" width="64.5703125" style="7" customWidth="1"/>
    <col min="235" max="235" width="22.85546875" style="7" customWidth="1"/>
    <col min="236" max="239" width="0" style="7" hidden="1" customWidth="1"/>
    <col min="240" max="240" width="19.5703125" style="7" customWidth="1"/>
    <col min="241" max="241" width="16.85546875" style="7" customWidth="1"/>
    <col min="242" max="242" width="19.5703125" style="7" customWidth="1"/>
    <col min="243" max="489" width="9.140625" style="7"/>
    <col min="490" max="490" width="64.5703125" style="7" customWidth="1"/>
    <col min="491" max="491" width="22.85546875" style="7" customWidth="1"/>
    <col min="492" max="495" width="0" style="7" hidden="1" customWidth="1"/>
    <col min="496" max="496" width="19.5703125" style="7" customWidth="1"/>
    <col min="497" max="497" width="16.85546875" style="7" customWidth="1"/>
    <col min="498" max="498" width="19.5703125" style="7" customWidth="1"/>
    <col min="499" max="745" width="9.140625" style="7"/>
    <col min="746" max="746" width="64.5703125" style="7" customWidth="1"/>
    <col min="747" max="747" width="22.85546875" style="7" customWidth="1"/>
    <col min="748" max="751" width="0" style="7" hidden="1" customWidth="1"/>
    <col min="752" max="752" width="19.5703125" style="7" customWidth="1"/>
    <col min="753" max="753" width="16.85546875" style="7" customWidth="1"/>
    <col min="754" max="754" width="19.5703125" style="7" customWidth="1"/>
    <col min="755" max="1001" width="9.140625" style="7"/>
    <col min="1002" max="1002" width="64.5703125" style="7" customWidth="1"/>
    <col min="1003" max="1003" width="22.85546875" style="7" customWidth="1"/>
    <col min="1004" max="1007" width="0" style="7" hidden="1" customWidth="1"/>
    <col min="1008" max="1008" width="19.5703125" style="7" customWidth="1"/>
    <col min="1009" max="1009" width="16.85546875" style="7" customWidth="1"/>
    <col min="1010" max="1010" width="19.5703125" style="7" customWidth="1"/>
    <col min="1011" max="1257" width="9.140625" style="7"/>
    <col min="1258" max="1258" width="64.5703125" style="7" customWidth="1"/>
    <col min="1259" max="1259" width="22.85546875" style="7" customWidth="1"/>
    <col min="1260" max="1263" width="0" style="7" hidden="1" customWidth="1"/>
    <col min="1264" max="1264" width="19.5703125" style="7" customWidth="1"/>
    <col min="1265" max="1265" width="16.85546875" style="7" customWidth="1"/>
    <col min="1266" max="1266" width="19.5703125" style="7" customWidth="1"/>
    <col min="1267" max="1513" width="9.140625" style="7"/>
    <col min="1514" max="1514" width="64.5703125" style="7" customWidth="1"/>
    <col min="1515" max="1515" width="22.85546875" style="7" customWidth="1"/>
    <col min="1516" max="1519" width="0" style="7" hidden="1" customWidth="1"/>
    <col min="1520" max="1520" width="19.5703125" style="7" customWidth="1"/>
    <col min="1521" max="1521" width="16.85546875" style="7" customWidth="1"/>
    <col min="1522" max="1522" width="19.5703125" style="7" customWidth="1"/>
    <col min="1523" max="1769" width="9.140625" style="7"/>
    <col min="1770" max="1770" width="64.5703125" style="7" customWidth="1"/>
    <col min="1771" max="1771" width="22.85546875" style="7" customWidth="1"/>
    <col min="1772" max="1775" width="0" style="7" hidden="1" customWidth="1"/>
    <col min="1776" max="1776" width="19.5703125" style="7" customWidth="1"/>
    <col min="1777" max="1777" width="16.85546875" style="7" customWidth="1"/>
    <col min="1778" max="1778" width="19.5703125" style="7" customWidth="1"/>
    <col min="1779" max="2025" width="9.140625" style="7"/>
    <col min="2026" max="2026" width="64.5703125" style="7" customWidth="1"/>
    <col min="2027" max="2027" width="22.85546875" style="7" customWidth="1"/>
    <col min="2028" max="2031" width="0" style="7" hidden="1" customWidth="1"/>
    <col min="2032" max="2032" width="19.5703125" style="7" customWidth="1"/>
    <col min="2033" max="2033" width="16.85546875" style="7" customWidth="1"/>
    <col min="2034" max="2034" width="19.5703125" style="7" customWidth="1"/>
    <col min="2035" max="2281" width="9.140625" style="7"/>
    <col min="2282" max="2282" width="64.5703125" style="7" customWidth="1"/>
    <col min="2283" max="2283" width="22.85546875" style="7" customWidth="1"/>
    <col min="2284" max="2287" width="0" style="7" hidden="1" customWidth="1"/>
    <col min="2288" max="2288" width="19.5703125" style="7" customWidth="1"/>
    <col min="2289" max="2289" width="16.85546875" style="7" customWidth="1"/>
    <col min="2290" max="2290" width="19.5703125" style="7" customWidth="1"/>
    <col min="2291" max="2537" width="9.140625" style="7"/>
    <col min="2538" max="2538" width="64.5703125" style="7" customWidth="1"/>
    <col min="2539" max="2539" width="22.85546875" style="7" customWidth="1"/>
    <col min="2540" max="2543" width="0" style="7" hidden="1" customWidth="1"/>
    <col min="2544" max="2544" width="19.5703125" style="7" customWidth="1"/>
    <col min="2545" max="2545" width="16.85546875" style="7" customWidth="1"/>
    <col min="2546" max="2546" width="19.5703125" style="7" customWidth="1"/>
    <col min="2547" max="2793" width="9.140625" style="7"/>
    <col min="2794" max="2794" width="64.5703125" style="7" customWidth="1"/>
    <col min="2795" max="2795" width="22.85546875" style="7" customWidth="1"/>
    <col min="2796" max="2799" width="0" style="7" hidden="1" customWidth="1"/>
    <col min="2800" max="2800" width="19.5703125" style="7" customWidth="1"/>
    <col min="2801" max="2801" width="16.85546875" style="7" customWidth="1"/>
    <col min="2802" max="2802" width="19.5703125" style="7" customWidth="1"/>
    <col min="2803" max="3049" width="9.140625" style="7"/>
    <col min="3050" max="3050" width="64.5703125" style="7" customWidth="1"/>
    <col min="3051" max="3051" width="22.85546875" style="7" customWidth="1"/>
    <col min="3052" max="3055" width="0" style="7" hidden="1" customWidth="1"/>
    <col min="3056" max="3056" width="19.5703125" style="7" customWidth="1"/>
    <col min="3057" max="3057" width="16.85546875" style="7" customWidth="1"/>
    <col min="3058" max="3058" width="19.5703125" style="7" customWidth="1"/>
    <col min="3059" max="3305" width="9.140625" style="7"/>
    <col min="3306" max="3306" width="64.5703125" style="7" customWidth="1"/>
    <col min="3307" max="3307" width="22.85546875" style="7" customWidth="1"/>
    <col min="3308" max="3311" width="0" style="7" hidden="1" customWidth="1"/>
    <col min="3312" max="3312" width="19.5703125" style="7" customWidth="1"/>
    <col min="3313" max="3313" width="16.85546875" style="7" customWidth="1"/>
    <col min="3314" max="3314" width="19.5703125" style="7" customWidth="1"/>
    <col min="3315" max="3561" width="9.140625" style="7"/>
    <col min="3562" max="3562" width="64.5703125" style="7" customWidth="1"/>
    <col min="3563" max="3563" width="22.85546875" style="7" customWidth="1"/>
    <col min="3564" max="3567" width="0" style="7" hidden="1" customWidth="1"/>
    <col min="3568" max="3568" width="19.5703125" style="7" customWidth="1"/>
    <col min="3569" max="3569" width="16.85546875" style="7" customWidth="1"/>
    <col min="3570" max="3570" width="19.5703125" style="7" customWidth="1"/>
    <col min="3571" max="3817" width="9.140625" style="7"/>
    <col min="3818" max="3818" width="64.5703125" style="7" customWidth="1"/>
    <col min="3819" max="3819" width="22.85546875" style="7" customWidth="1"/>
    <col min="3820" max="3823" width="0" style="7" hidden="1" customWidth="1"/>
    <col min="3824" max="3824" width="19.5703125" style="7" customWidth="1"/>
    <col min="3825" max="3825" width="16.85546875" style="7" customWidth="1"/>
    <col min="3826" max="3826" width="19.5703125" style="7" customWidth="1"/>
    <col min="3827" max="4073" width="9.140625" style="7"/>
    <col min="4074" max="4074" width="64.5703125" style="7" customWidth="1"/>
    <col min="4075" max="4075" width="22.85546875" style="7" customWidth="1"/>
    <col min="4076" max="4079" width="0" style="7" hidden="1" customWidth="1"/>
    <col min="4080" max="4080" width="19.5703125" style="7" customWidth="1"/>
    <col min="4081" max="4081" width="16.85546875" style="7" customWidth="1"/>
    <col min="4082" max="4082" width="19.5703125" style="7" customWidth="1"/>
    <col min="4083" max="4329" width="9.140625" style="7"/>
    <col min="4330" max="4330" width="64.5703125" style="7" customWidth="1"/>
    <col min="4331" max="4331" width="22.85546875" style="7" customWidth="1"/>
    <col min="4332" max="4335" width="0" style="7" hidden="1" customWidth="1"/>
    <col min="4336" max="4336" width="19.5703125" style="7" customWidth="1"/>
    <col min="4337" max="4337" width="16.85546875" style="7" customWidth="1"/>
    <col min="4338" max="4338" width="19.5703125" style="7" customWidth="1"/>
    <col min="4339" max="4585" width="9.140625" style="7"/>
    <col min="4586" max="4586" width="64.5703125" style="7" customWidth="1"/>
    <col min="4587" max="4587" width="22.85546875" style="7" customWidth="1"/>
    <col min="4588" max="4591" width="0" style="7" hidden="1" customWidth="1"/>
    <col min="4592" max="4592" width="19.5703125" style="7" customWidth="1"/>
    <col min="4593" max="4593" width="16.85546875" style="7" customWidth="1"/>
    <col min="4594" max="4594" width="19.5703125" style="7" customWidth="1"/>
    <col min="4595" max="4841" width="9.140625" style="7"/>
    <col min="4842" max="4842" width="64.5703125" style="7" customWidth="1"/>
    <col min="4843" max="4843" width="22.85546875" style="7" customWidth="1"/>
    <col min="4844" max="4847" width="0" style="7" hidden="1" customWidth="1"/>
    <col min="4848" max="4848" width="19.5703125" style="7" customWidth="1"/>
    <col min="4849" max="4849" width="16.85546875" style="7" customWidth="1"/>
    <col min="4850" max="4850" width="19.5703125" style="7" customWidth="1"/>
    <col min="4851" max="5097" width="9.140625" style="7"/>
    <col min="5098" max="5098" width="64.5703125" style="7" customWidth="1"/>
    <col min="5099" max="5099" width="22.85546875" style="7" customWidth="1"/>
    <col min="5100" max="5103" width="0" style="7" hidden="1" customWidth="1"/>
    <col min="5104" max="5104" width="19.5703125" style="7" customWidth="1"/>
    <col min="5105" max="5105" width="16.85546875" style="7" customWidth="1"/>
    <col min="5106" max="5106" width="19.5703125" style="7" customWidth="1"/>
    <col min="5107" max="5353" width="9.140625" style="7"/>
    <col min="5354" max="5354" width="64.5703125" style="7" customWidth="1"/>
    <col min="5355" max="5355" width="22.85546875" style="7" customWidth="1"/>
    <col min="5356" max="5359" width="0" style="7" hidden="1" customWidth="1"/>
    <col min="5360" max="5360" width="19.5703125" style="7" customWidth="1"/>
    <col min="5361" max="5361" width="16.85546875" style="7" customWidth="1"/>
    <col min="5362" max="5362" width="19.5703125" style="7" customWidth="1"/>
    <col min="5363" max="5609" width="9.140625" style="7"/>
    <col min="5610" max="5610" width="64.5703125" style="7" customWidth="1"/>
    <col min="5611" max="5611" width="22.85546875" style="7" customWidth="1"/>
    <col min="5612" max="5615" width="0" style="7" hidden="1" customWidth="1"/>
    <col min="5616" max="5616" width="19.5703125" style="7" customWidth="1"/>
    <col min="5617" max="5617" width="16.85546875" style="7" customWidth="1"/>
    <col min="5618" max="5618" width="19.5703125" style="7" customWidth="1"/>
    <col min="5619" max="5865" width="9.140625" style="7"/>
    <col min="5866" max="5866" width="64.5703125" style="7" customWidth="1"/>
    <col min="5867" max="5867" width="22.85546875" style="7" customWidth="1"/>
    <col min="5868" max="5871" width="0" style="7" hidden="1" customWidth="1"/>
    <col min="5872" max="5872" width="19.5703125" style="7" customWidth="1"/>
    <col min="5873" max="5873" width="16.85546875" style="7" customWidth="1"/>
    <col min="5874" max="5874" width="19.5703125" style="7" customWidth="1"/>
    <col min="5875" max="6121" width="9.140625" style="7"/>
    <col min="6122" max="6122" width="64.5703125" style="7" customWidth="1"/>
    <col min="6123" max="6123" width="22.85546875" style="7" customWidth="1"/>
    <col min="6124" max="6127" width="0" style="7" hidden="1" customWidth="1"/>
    <col min="6128" max="6128" width="19.5703125" style="7" customWidth="1"/>
    <col min="6129" max="6129" width="16.85546875" style="7" customWidth="1"/>
    <col min="6130" max="6130" width="19.5703125" style="7" customWidth="1"/>
    <col min="6131" max="6377" width="9.140625" style="7"/>
    <col min="6378" max="6378" width="64.5703125" style="7" customWidth="1"/>
    <col min="6379" max="6379" width="22.85546875" style="7" customWidth="1"/>
    <col min="6380" max="6383" width="0" style="7" hidden="1" customWidth="1"/>
    <col min="6384" max="6384" width="19.5703125" style="7" customWidth="1"/>
    <col min="6385" max="6385" width="16.85546875" style="7" customWidth="1"/>
    <col min="6386" max="6386" width="19.5703125" style="7" customWidth="1"/>
    <col min="6387" max="6633" width="9.140625" style="7"/>
    <col min="6634" max="6634" width="64.5703125" style="7" customWidth="1"/>
    <col min="6635" max="6635" width="22.85546875" style="7" customWidth="1"/>
    <col min="6636" max="6639" width="0" style="7" hidden="1" customWidth="1"/>
    <col min="6640" max="6640" width="19.5703125" style="7" customWidth="1"/>
    <col min="6641" max="6641" width="16.85546875" style="7" customWidth="1"/>
    <col min="6642" max="6642" width="19.5703125" style="7" customWidth="1"/>
    <col min="6643" max="6889" width="9.140625" style="7"/>
    <col min="6890" max="6890" width="64.5703125" style="7" customWidth="1"/>
    <col min="6891" max="6891" width="22.85546875" style="7" customWidth="1"/>
    <col min="6892" max="6895" width="0" style="7" hidden="1" customWidth="1"/>
    <col min="6896" max="6896" width="19.5703125" style="7" customWidth="1"/>
    <col min="6897" max="6897" width="16.85546875" style="7" customWidth="1"/>
    <col min="6898" max="6898" width="19.5703125" style="7" customWidth="1"/>
    <col min="6899" max="7145" width="9.140625" style="7"/>
    <col min="7146" max="7146" width="64.5703125" style="7" customWidth="1"/>
    <col min="7147" max="7147" width="22.85546875" style="7" customWidth="1"/>
    <col min="7148" max="7151" width="0" style="7" hidden="1" customWidth="1"/>
    <col min="7152" max="7152" width="19.5703125" style="7" customWidth="1"/>
    <col min="7153" max="7153" width="16.85546875" style="7" customWidth="1"/>
    <col min="7154" max="7154" width="19.5703125" style="7" customWidth="1"/>
    <col min="7155" max="7401" width="9.140625" style="7"/>
    <col min="7402" max="7402" width="64.5703125" style="7" customWidth="1"/>
    <col min="7403" max="7403" width="22.85546875" style="7" customWidth="1"/>
    <col min="7404" max="7407" width="0" style="7" hidden="1" customWidth="1"/>
    <col min="7408" max="7408" width="19.5703125" style="7" customWidth="1"/>
    <col min="7409" max="7409" width="16.85546875" style="7" customWidth="1"/>
    <col min="7410" max="7410" width="19.5703125" style="7" customWidth="1"/>
    <col min="7411" max="7657" width="9.140625" style="7"/>
    <col min="7658" max="7658" width="64.5703125" style="7" customWidth="1"/>
    <col min="7659" max="7659" width="22.85546875" style="7" customWidth="1"/>
    <col min="7660" max="7663" width="0" style="7" hidden="1" customWidth="1"/>
    <col min="7664" max="7664" width="19.5703125" style="7" customWidth="1"/>
    <col min="7665" max="7665" width="16.85546875" style="7" customWidth="1"/>
    <col min="7666" max="7666" width="19.5703125" style="7" customWidth="1"/>
    <col min="7667" max="7913" width="9.140625" style="7"/>
    <col min="7914" max="7914" width="64.5703125" style="7" customWidth="1"/>
    <col min="7915" max="7915" width="22.85546875" style="7" customWidth="1"/>
    <col min="7916" max="7919" width="0" style="7" hidden="1" customWidth="1"/>
    <col min="7920" max="7920" width="19.5703125" style="7" customWidth="1"/>
    <col min="7921" max="7921" width="16.85546875" style="7" customWidth="1"/>
    <col min="7922" max="7922" width="19.5703125" style="7" customWidth="1"/>
    <col min="7923" max="8169" width="9.140625" style="7"/>
    <col min="8170" max="8170" width="64.5703125" style="7" customWidth="1"/>
    <col min="8171" max="8171" width="22.85546875" style="7" customWidth="1"/>
    <col min="8172" max="8175" width="0" style="7" hidden="1" customWidth="1"/>
    <col min="8176" max="8176" width="19.5703125" style="7" customWidth="1"/>
    <col min="8177" max="8177" width="16.85546875" style="7" customWidth="1"/>
    <col min="8178" max="8178" width="19.5703125" style="7" customWidth="1"/>
    <col min="8179" max="8425" width="9.140625" style="7"/>
    <col min="8426" max="8426" width="64.5703125" style="7" customWidth="1"/>
    <col min="8427" max="8427" width="22.85546875" style="7" customWidth="1"/>
    <col min="8428" max="8431" width="0" style="7" hidden="1" customWidth="1"/>
    <col min="8432" max="8432" width="19.5703125" style="7" customWidth="1"/>
    <col min="8433" max="8433" width="16.85546875" style="7" customWidth="1"/>
    <col min="8434" max="8434" width="19.5703125" style="7" customWidth="1"/>
    <col min="8435" max="8681" width="9.140625" style="7"/>
    <col min="8682" max="8682" width="64.5703125" style="7" customWidth="1"/>
    <col min="8683" max="8683" width="22.85546875" style="7" customWidth="1"/>
    <col min="8684" max="8687" width="0" style="7" hidden="1" customWidth="1"/>
    <col min="8688" max="8688" width="19.5703125" style="7" customWidth="1"/>
    <col min="8689" max="8689" width="16.85546875" style="7" customWidth="1"/>
    <col min="8690" max="8690" width="19.5703125" style="7" customWidth="1"/>
    <col min="8691" max="8937" width="9.140625" style="7"/>
    <col min="8938" max="8938" width="64.5703125" style="7" customWidth="1"/>
    <col min="8939" max="8939" width="22.85546875" style="7" customWidth="1"/>
    <col min="8940" max="8943" width="0" style="7" hidden="1" customWidth="1"/>
    <col min="8944" max="8944" width="19.5703125" style="7" customWidth="1"/>
    <col min="8945" max="8945" width="16.85546875" style="7" customWidth="1"/>
    <col min="8946" max="8946" width="19.5703125" style="7" customWidth="1"/>
    <col min="8947" max="9193" width="9.140625" style="7"/>
    <col min="9194" max="9194" width="64.5703125" style="7" customWidth="1"/>
    <col min="9195" max="9195" width="22.85546875" style="7" customWidth="1"/>
    <col min="9196" max="9199" width="0" style="7" hidden="1" customWidth="1"/>
    <col min="9200" max="9200" width="19.5703125" style="7" customWidth="1"/>
    <col min="9201" max="9201" width="16.85546875" style="7" customWidth="1"/>
    <col min="9202" max="9202" width="19.5703125" style="7" customWidth="1"/>
    <col min="9203" max="9449" width="9.140625" style="7"/>
    <col min="9450" max="9450" width="64.5703125" style="7" customWidth="1"/>
    <col min="9451" max="9451" width="22.85546875" style="7" customWidth="1"/>
    <col min="9452" max="9455" width="0" style="7" hidden="1" customWidth="1"/>
    <col min="9456" max="9456" width="19.5703125" style="7" customWidth="1"/>
    <col min="9457" max="9457" width="16.85546875" style="7" customWidth="1"/>
    <col min="9458" max="9458" width="19.5703125" style="7" customWidth="1"/>
    <col min="9459" max="9705" width="9.140625" style="7"/>
    <col min="9706" max="9706" width="64.5703125" style="7" customWidth="1"/>
    <col min="9707" max="9707" width="22.85546875" style="7" customWidth="1"/>
    <col min="9708" max="9711" width="0" style="7" hidden="1" customWidth="1"/>
    <col min="9712" max="9712" width="19.5703125" style="7" customWidth="1"/>
    <col min="9713" max="9713" width="16.85546875" style="7" customWidth="1"/>
    <col min="9714" max="9714" width="19.5703125" style="7" customWidth="1"/>
    <col min="9715" max="9961" width="9.140625" style="7"/>
    <col min="9962" max="9962" width="64.5703125" style="7" customWidth="1"/>
    <col min="9963" max="9963" width="22.85546875" style="7" customWidth="1"/>
    <col min="9964" max="9967" width="0" style="7" hidden="1" customWidth="1"/>
    <col min="9968" max="9968" width="19.5703125" style="7" customWidth="1"/>
    <col min="9969" max="9969" width="16.85546875" style="7" customWidth="1"/>
    <col min="9970" max="9970" width="19.5703125" style="7" customWidth="1"/>
    <col min="9971" max="10217" width="9.140625" style="7"/>
    <col min="10218" max="10218" width="64.5703125" style="7" customWidth="1"/>
    <col min="10219" max="10219" width="22.85546875" style="7" customWidth="1"/>
    <col min="10220" max="10223" width="0" style="7" hidden="1" customWidth="1"/>
    <col min="10224" max="10224" width="19.5703125" style="7" customWidth="1"/>
    <col min="10225" max="10225" width="16.85546875" style="7" customWidth="1"/>
    <col min="10226" max="10226" width="19.5703125" style="7" customWidth="1"/>
    <col min="10227" max="10473" width="9.140625" style="7"/>
    <col min="10474" max="10474" width="64.5703125" style="7" customWidth="1"/>
    <col min="10475" max="10475" width="22.85546875" style="7" customWidth="1"/>
    <col min="10476" max="10479" width="0" style="7" hidden="1" customWidth="1"/>
    <col min="10480" max="10480" width="19.5703125" style="7" customWidth="1"/>
    <col min="10481" max="10481" width="16.85546875" style="7" customWidth="1"/>
    <col min="10482" max="10482" width="19.5703125" style="7" customWidth="1"/>
    <col min="10483" max="10729" width="9.140625" style="7"/>
    <col min="10730" max="10730" width="64.5703125" style="7" customWidth="1"/>
    <col min="10731" max="10731" width="22.85546875" style="7" customWidth="1"/>
    <col min="10732" max="10735" width="0" style="7" hidden="1" customWidth="1"/>
    <col min="10736" max="10736" width="19.5703125" style="7" customWidth="1"/>
    <col min="10737" max="10737" width="16.85546875" style="7" customWidth="1"/>
    <col min="10738" max="10738" width="19.5703125" style="7" customWidth="1"/>
    <col min="10739" max="10985" width="9.140625" style="7"/>
    <col min="10986" max="10986" width="64.5703125" style="7" customWidth="1"/>
    <col min="10987" max="10987" width="22.85546875" style="7" customWidth="1"/>
    <col min="10988" max="10991" width="0" style="7" hidden="1" customWidth="1"/>
    <col min="10992" max="10992" width="19.5703125" style="7" customWidth="1"/>
    <col min="10993" max="10993" width="16.85546875" style="7" customWidth="1"/>
    <col min="10994" max="10994" width="19.5703125" style="7" customWidth="1"/>
    <col min="10995" max="11241" width="9.140625" style="7"/>
    <col min="11242" max="11242" width="64.5703125" style="7" customWidth="1"/>
    <col min="11243" max="11243" width="22.85546875" style="7" customWidth="1"/>
    <col min="11244" max="11247" width="0" style="7" hidden="1" customWidth="1"/>
    <col min="11248" max="11248" width="19.5703125" style="7" customWidth="1"/>
    <col min="11249" max="11249" width="16.85546875" style="7" customWidth="1"/>
    <col min="11250" max="11250" width="19.5703125" style="7" customWidth="1"/>
    <col min="11251" max="11497" width="9.140625" style="7"/>
    <col min="11498" max="11498" width="64.5703125" style="7" customWidth="1"/>
    <col min="11499" max="11499" width="22.85546875" style="7" customWidth="1"/>
    <col min="11500" max="11503" width="0" style="7" hidden="1" customWidth="1"/>
    <col min="11504" max="11504" width="19.5703125" style="7" customWidth="1"/>
    <col min="11505" max="11505" width="16.85546875" style="7" customWidth="1"/>
    <col min="11506" max="11506" width="19.5703125" style="7" customWidth="1"/>
    <col min="11507" max="11753" width="9.140625" style="7"/>
    <col min="11754" max="11754" width="64.5703125" style="7" customWidth="1"/>
    <col min="11755" max="11755" width="22.85546875" style="7" customWidth="1"/>
    <col min="11756" max="11759" width="0" style="7" hidden="1" customWidth="1"/>
    <col min="11760" max="11760" width="19.5703125" style="7" customWidth="1"/>
    <col min="11761" max="11761" width="16.85546875" style="7" customWidth="1"/>
    <col min="11762" max="11762" width="19.5703125" style="7" customWidth="1"/>
    <col min="11763" max="12009" width="9.140625" style="7"/>
    <col min="12010" max="12010" width="64.5703125" style="7" customWidth="1"/>
    <col min="12011" max="12011" width="22.85546875" style="7" customWidth="1"/>
    <col min="12012" max="12015" width="0" style="7" hidden="1" customWidth="1"/>
    <col min="12016" max="12016" width="19.5703125" style="7" customWidth="1"/>
    <col min="12017" max="12017" width="16.85546875" style="7" customWidth="1"/>
    <col min="12018" max="12018" width="19.5703125" style="7" customWidth="1"/>
    <col min="12019" max="12265" width="9.140625" style="7"/>
    <col min="12266" max="12266" width="64.5703125" style="7" customWidth="1"/>
    <col min="12267" max="12267" width="22.85546875" style="7" customWidth="1"/>
    <col min="12268" max="12271" width="0" style="7" hidden="1" customWidth="1"/>
    <col min="12272" max="12272" width="19.5703125" style="7" customWidth="1"/>
    <col min="12273" max="12273" width="16.85546875" style="7" customWidth="1"/>
    <col min="12274" max="12274" width="19.5703125" style="7" customWidth="1"/>
    <col min="12275" max="12521" width="9.140625" style="7"/>
    <col min="12522" max="12522" width="64.5703125" style="7" customWidth="1"/>
    <col min="12523" max="12523" width="22.85546875" style="7" customWidth="1"/>
    <col min="12524" max="12527" width="0" style="7" hidden="1" customWidth="1"/>
    <col min="12528" max="12528" width="19.5703125" style="7" customWidth="1"/>
    <col min="12529" max="12529" width="16.85546875" style="7" customWidth="1"/>
    <col min="12530" max="12530" width="19.5703125" style="7" customWidth="1"/>
    <col min="12531" max="12777" width="9.140625" style="7"/>
    <col min="12778" max="12778" width="64.5703125" style="7" customWidth="1"/>
    <col min="12779" max="12779" width="22.85546875" style="7" customWidth="1"/>
    <col min="12780" max="12783" width="0" style="7" hidden="1" customWidth="1"/>
    <col min="12784" max="12784" width="19.5703125" style="7" customWidth="1"/>
    <col min="12785" max="12785" width="16.85546875" style="7" customWidth="1"/>
    <col min="12786" max="12786" width="19.5703125" style="7" customWidth="1"/>
    <col min="12787" max="13033" width="9.140625" style="7"/>
    <col min="13034" max="13034" width="64.5703125" style="7" customWidth="1"/>
    <col min="13035" max="13035" width="22.85546875" style="7" customWidth="1"/>
    <col min="13036" max="13039" width="0" style="7" hidden="1" customWidth="1"/>
    <col min="13040" max="13040" width="19.5703125" style="7" customWidth="1"/>
    <col min="13041" max="13041" width="16.85546875" style="7" customWidth="1"/>
    <col min="13042" max="13042" width="19.5703125" style="7" customWidth="1"/>
    <col min="13043" max="13289" width="9.140625" style="7"/>
    <col min="13290" max="13290" width="64.5703125" style="7" customWidth="1"/>
    <col min="13291" max="13291" width="22.85546875" style="7" customWidth="1"/>
    <col min="13292" max="13295" width="0" style="7" hidden="1" customWidth="1"/>
    <col min="13296" max="13296" width="19.5703125" style="7" customWidth="1"/>
    <col min="13297" max="13297" width="16.85546875" style="7" customWidth="1"/>
    <col min="13298" max="13298" width="19.5703125" style="7" customWidth="1"/>
    <col min="13299" max="13545" width="9.140625" style="7"/>
    <col min="13546" max="13546" width="64.5703125" style="7" customWidth="1"/>
    <col min="13547" max="13547" width="22.85546875" style="7" customWidth="1"/>
    <col min="13548" max="13551" width="0" style="7" hidden="1" customWidth="1"/>
    <col min="13552" max="13552" width="19.5703125" style="7" customWidth="1"/>
    <col min="13553" max="13553" width="16.85546875" style="7" customWidth="1"/>
    <col min="13554" max="13554" width="19.5703125" style="7" customWidth="1"/>
    <col min="13555" max="13801" width="9.140625" style="7"/>
    <col min="13802" max="13802" width="64.5703125" style="7" customWidth="1"/>
    <col min="13803" max="13803" width="22.85546875" style="7" customWidth="1"/>
    <col min="13804" max="13807" width="0" style="7" hidden="1" customWidth="1"/>
    <col min="13808" max="13808" width="19.5703125" style="7" customWidth="1"/>
    <col min="13809" max="13809" width="16.85546875" style="7" customWidth="1"/>
    <col min="13810" max="13810" width="19.5703125" style="7" customWidth="1"/>
    <col min="13811" max="14057" width="9.140625" style="7"/>
    <col min="14058" max="14058" width="64.5703125" style="7" customWidth="1"/>
    <col min="14059" max="14059" width="22.85546875" style="7" customWidth="1"/>
    <col min="14060" max="14063" width="0" style="7" hidden="1" customWidth="1"/>
    <col min="14064" max="14064" width="19.5703125" style="7" customWidth="1"/>
    <col min="14065" max="14065" width="16.85546875" style="7" customWidth="1"/>
    <col min="14066" max="14066" width="19.5703125" style="7" customWidth="1"/>
    <col min="14067" max="14313" width="9.140625" style="7"/>
    <col min="14314" max="14314" width="64.5703125" style="7" customWidth="1"/>
    <col min="14315" max="14315" width="22.85546875" style="7" customWidth="1"/>
    <col min="14316" max="14319" width="0" style="7" hidden="1" customWidth="1"/>
    <col min="14320" max="14320" width="19.5703125" style="7" customWidth="1"/>
    <col min="14321" max="14321" width="16.85546875" style="7" customWidth="1"/>
    <col min="14322" max="14322" width="19.5703125" style="7" customWidth="1"/>
    <col min="14323" max="14569" width="9.140625" style="7"/>
    <col min="14570" max="14570" width="64.5703125" style="7" customWidth="1"/>
    <col min="14571" max="14571" width="22.85546875" style="7" customWidth="1"/>
    <col min="14572" max="14575" width="0" style="7" hidden="1" customWidth="1"/>
    <col min="14576" max="14576" width="19.5703125" style="7" customWidth="1"/>
    <col min="14577" max="14577" width="16.85546875" style="7" customWidth="1"/>
    <col min="14578" max="14578" width="19.5703125" style="7" customWidth="1"/>
    <col min="14579" max="14825" width="9.140625" style="7"/>
    <col min="14826" max="14826" width="64.5703125" style="7" customWidth="1"/>
    <col min="14827" max="14827" width="22.85546875" style="7" customWidth="1"/>
    <col min="14828" max="14831" width="0" style="7" hidden="1" customWidth="1"/>
    <col min="14832" max="14832" width="19.5703125" style="7" customWidth="1"/>
    <col min="14833" max="14833" width="16.85546875" style="7" customWidth="1"/>
    <col min="14834" max="14834" width="19.5703125" style="7" customWidth="1"/>
    <col min="14835" max="15081" width="9.140625" style="7"/>
    <col min="15082" max="15082" width="64.5703125" style="7" customWidth="1"/>
    <col min="15083" max="15083" width="22.85546875" style="7" customWidth="1"/>
    <col min="15084" max="15087" width="0" style="7" hidden="1" customWidth="1"/>
    <col min="15088" max="15088" width="19.5703125" style="7" customWidth="1"/>
    <col min="15089" max="15089" width="16.85546875" style="7" customWidth="1"/>
    <col min="15090" max="15090" width="19.5703125" style="7" customWidth="1"/>
    <col min="15091" max="15337" width="9.140625" style="7"/>
    <col min="15338" max="15338" width="64.5703125" style="7" customWidth="1"/>
    <col min="15339" max="15339" width="22.85546875" style="7" customWidth="1"/>
    <col min="15340" max="15343" width="0" style="7" hidden="1" customWidth="1"/>
    <col min="15344" max="15344" width="19.5703125" style="7" customWidth="1"/>
    <col min="15345" max="15345" width="16.85546875" style="7" customWidth="1"/>
    <col min="15346" max="15346" width="19.5703125" style="7" customWidth="1"/>
    <col min="15347" max="15593" width="9.140625" style="7"/>
    <col min="15594" max="15594" width="64.5703125" style="7" customWidth="1"/>
    <col min="15595" max="15595" width="22.85546875" style="7" customWidth="1"/>
    <col min="15596" max="15599" width="0" style="7" hidden="1" customWidth="1"/>
    <col min="15600" max="15600" width="19.5703125" style="7" customWidth="1"/>
    <col min="15601" max="15601" width="16.85546875" style="7" customWidth="1"/>
    <col min="15602" max="15602" width="19.5703125" style="7" customWidth="1"/>
    <col min="15603" max="15849" width="9.140625" style="7"/>
    <col min="15850" max="15850" width="64.5703125" style="7" customWidth="1"/>
    <col min="15851" max="15851" width="22.85546875" style="7" customWidth="1"/>
    <col min="15852" max="15855" width="0" style="7" hidden="1" customWidth="1"/>
    <col min="15856" max="15856" width="19.5703125" style="7" customWidth="1"/>
    <col min="15857" max="15857" width="16.85546875" style="7" customWidth="1"/>
    <col min="15858" max="15858" width="19.5703125" style="7" customWidth="1"/>
    <col min="15859" max="16105" width="9.140625" style="7"/>
    <col min="16106" max="16106" width="64.5703125" style="7" customWidth="1"/>
    <col min="16107" max="16107" width="22.85546875" style="7" customWidth="1"/>
    <col min="16108" max="16111" width="0" style="7" hidden="1" customWidth="1"/>
    <col min="16112" max="16112" width="19.5703125" style="7" customWidth="1"/>
    <col min="16113" max="16113" width="16.85546875" style="7" customWidth="1"/>
    <col min="16114" max="16114" width="19.5703125" style="7" customWidth="1"/>
    <col min="16115" max="16384" width="9.140625" style="7"/>
  </cols>
  <sheetData>
    <row r="1" spans="1:13" s="32" customFormat="1" ht="15.75" customHeight="1" x14ac:dyDescent="0.25">
      <c r="A1" s="41" t="s">
        <v>52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3" s="32" customFormat="1" ht="15.75" customHeight="1" x14ac:dyDescent="0.25">
      <c r="A2" s="41" t="s">
        <v>49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13" s="32" customFormat="1" ht="15.75" customHeight="1" x14ac:dyDescent="0.25">
      <c r="A3" s="41" t="s">
        <v>50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s="32" customFormat="1" ht="15.75" customHeight="1" x14ac:dyDescent="0.25">
      <c r="A4" s="41" t="s">
        <v>55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</row>
    <row r="5" spans="1:13" s="32" customFormat="1" ht="15.75" customHeight="1" x14ac:dyDescent="0.25">
      <c r="A5" s="41" t="s">
        <v>56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</row>
    <row r="6" spans="1:13" s="32" customFormat="1" x14ac:dyDescent="0.25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</row>
    <row r="7" spans="1:13" s="6" customFormat="1" ht="15.75" customHeight="1" x14ac:dyDescent="0.25">
      <c r="A7" s="41" t="s">
        <v>51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</row>
    <row r="8" spans="1:13" s="1" customFormat="1" ht="16.5" customHeight="1" x14ac:dyDescent="0.25">
      <c r="A8" s="41" t="s">
        <v>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3" s="1" customFormat="1" ht="16.5" customHeight="1" x14ac:dyDescent="0.25">
      <c r="A9" s="41" t="s">
        <v>41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</row>
    <row r="10" spans="1:13" s="1" customFormat="1" ht="16.5" customHeight="1" x14ac:dyDescent="0.25">
      <c r="A10" s="41" t="s">
        <v>36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</row>
    <row r="11" spans="1:13" ht="15.75" customHeight="1" x14ac:dyDescent="0.25">
      <c r="A11" s="41" t="s">
        <v>39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</row>
    <row r="12" spans="1:13" ht="15" customHeight="1" x14ac:dyDescent="0.25">
      <c r="A12" s="43"/>
      <c r="B12" s="43"/>
      <c r="C12" s="43"/>
      <c r="D12" s="7"/>
      <c r="E12" s="7"/>
      <c r="F12" s="7"/>
      <c r="G12" s="7"/>
      <c r="H12" s="7"/>
      <c r="I12" s="7"/>
    </row>
    <row r="13" spans="1:13" x14ac:dyDescent="0.25">
      <c r="A13" s="20"/>
      <c r="B13" s="20"/>
      <c r="C13" s="20"/>
      <c r="D13" s="20"/>
      <c r="E13" s="20"/>
      <c r="F13" s="20"/>
      <c r="G13" s="20"/>
      <c r="H13" s="20"/>
      <c r="I13" s="20"/>
    </row>
    <row r="14" spans="1:13" ht="37.15" customHeight="1" x14ac:dyDescent="0.25">
      <c r="A14" s="42" t="s">
        <v>40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</row>
    <row r="15" spans="1:13" ht="10.15" customHeight="1" x14ac:dyDescent="0.25">
      <c r="A15" s="2"/>
      <c r="B15" s="2"/>
      <c r="C15" s="14"/>
      <c r="D15" s="14"/>
      <c r="E15" s="14"/>
      <c r="F15" s="14"/>
      <c r="G15" s="14"/>
      <c r="H15" s="14"/>
      <c r="I15" s="14"/>
    </row>
    <row r="16" spans="1:13" ht="16.5" x14ac:dyDescent="0.25">
      <c r="A16" s="1"/>
      <c r="B16" s="8"/>
      <c r="C16" s="21"/>
      <c r="D16" s="21"/>
      <c r="E16" s="21"/>
      <c r="F16" s="21"/>
      <c r="G16" s="21"/>
      <c r="H16" s="21"/>
      <c r="I16" s="21"/>
      <c r="K16" s="21"/>
      <c r="M16" s="21" t="s">
        <v>38</v>
      </c>
    </row>
    <row r="17" spans="1:13" ht="46.5" customHeight="1" x14ac:dyDescent="0.25">
      <c r="A17" s="3" t="s">
        <v>32</v>
      </c>
      <c r="B17" s="3" t="s">
        <v>15</v>
      </c>
      <c r="C17" s="30" t="s">
        <v>1</v>
      </c>
      <c r="D17" s="31" t="s">
        <v>42</v>
      </c>
      <c r="E17" s="30" t="s">
        <v>1</v>
      </c>
      <c r="F17" s="31" t="s">
        <v>43</v>
      </c>
      <c r="G17" s="30" t="s">
        <v>1</v>
      </c>
      <c r="H17" s="31" t="s">
        <v>48</v>
      </c>
      <c r="I17" s="31" t="s">
        <v>1</v>
      </c>
      <c r="J17" s="31" t="s">
        <v>53</v>
      </c>
      <c r="K17" s="31" t="s">
        <v>1</v>
      </c>
      <c r="L17" s="31" t="s">
        <v>54</v>
      </c>
      <c r="M17" s="31" t="s">
        <v>1</v>
      </c>
    </row>
    <row r="18" spans="1:13" s="9" customFormat="1" ht="33" x14ac:dyDescent="0.25">
      <c r="A18" s="23" t="s">
        <v>2</v>
      </c>
      <c r="B18" s="4" t="s">
        <v>3</v>
      </c>
      <c r="C18" s="19">
        <f>C19+C23+C25+C28</f>
        <v>1239504.9000000001</v>
      </c>
      <c r="D18" s="19">
        <f t="shared" ref="D18:E18" si="0">D19+D23+D25+D28</f>
        <v>0</v>
      </c>
      <c r="E18" s="19">
        <f t="shared" si="0"/>
        <v>1239504.9000000001</v>
      </c>
      <c r="F18" s="19">
        <f t="shared" ref="F18:G18" si="1">F19+F23+F25+F28</f>
        <v>0</v>
      </c>
      <c r="G18" s="19">
        <f t="shared" si="1"/>
        <v>1239504.9000000001</v>
      </c>
      <c r="H18" s="19">
        <f t="shared" ref="H18:I18" si="2">H19+H23+H25+H28</f>
        <v>0</v>
      </c>
      <c r="I18" s="19">
        <f t="shared" si="2"/>
        <v>1239504.9000000001</v>
      </c>
      <c r="J18" s="19">
        <f t="shared" ref="J18:K18" si="3">J19+J23+J25+J28</f>
        <v>0</v>
      </c>
      <c r="K18" s="19">
        <f t="shared" si="3"/>
        <v>1239504.9000000001</v>
      </c>
      <c r="L18" s="19">
        <f>L19+L23+L25+L28</f>
        <v>-395567.10000000003</v>
      </c>
      <c r="M18" s="19">
        <f t="shared" ref="M18" si="4">M19+M23+M25+M28</f>
        <v>843937.8</v>
      </c>
    </row>
    <row r="19" spans="1:13" s="11" customFormat="1" ht="54.6" customHeight="1" x14ac:dyDescent="0.25">
      <c r="A19" s="24" t="s">
        <v>37</v>
      </c>
      <c r="B19" s="10" t="s">
        <v>4</v>
      </c>
      <c r="C19" s="16">
        <f>C20+C21+C22</f>
        <v>674731.6</v>
      </c>
      <c r="D19" s="16">
        <f t="shared" ref="D19:E19" si="5">D20+D21+D22</f>
        <v>0</v>
      </c>
      <c r="E19" s="16">
        <f t="shared" si="5"/>
        <v>674731.6</v>
      </c>
      <c r="F19" s="16">
        <f t="shared" ref="F19:G19" si="6">F20+F21+F22</f>
        <v>0</v>
      </c>
      <c r="G19" s="16">
        <f t="shared" si="6"/>
        <v>674731.6</v>
      </c>
      <c r="H19" s="16">
        <f t="shared" ref="H19:I19" si="7">H20+H21+H22</f>
        <v>0</v>
      </c>
      <c r="I19" s="16">
        <f t="shared" si="7"/>
        <v>674731.6</v>
      </c>
      <c r="J19" s="16">
        <f t="shared" ref="J19:K19" si="8">J20+J21+J22</f>
        <v>0</v>
      </c>
      <c r="K19" s="16">
        <f t="shared" si="8"/>
        <v>674731.6</v>
      </c>
      <c r="L19" s="39">
        <f t="shared" ref="L19:M19" si="9">L20+L21+L22</f>
        <v>-182576.63936</v>
      </c>
      <c r="M19" s="39">
        <f t="shared" si="9"/>
        <v>492154.96064</v>
      </c>
    </row>
    <row r="20" spans="1:13" ht="132" x14ac:dyDescent="0.25">
      <c r="A20" s="5" t="s">
        <v>16</v>
      </c>
      <c r="B20" s="26" t="s">
        <v>17</v>
      </c>
      <c r="C20" s="17">
        <v>609249.6</v>
      </c>
      <c r="D20" s="17">
        <v>0</v>
      </c>
      <c r="E20" s="17">
        <v>609249.6</v>
      </c>
      <c r="F20" s="17">
        <v>0</v>
      </c>
      <c r="G20" s="17">
        <v>609249.6</v>
      </c>
      <c r="H20" s="17">
        <v>0</v>
      </c>
      <c r="I20" s="17">
        <v>609249.6</v>
      </c>
      <c r="J20" s="17">
        <v>0</v>
      </c>
      <c r="K20" s="17">
        <v>609249.6</v>
      </c>
      <c r="L20" s="17">
        <v>-144363.6</v>
      </c>
      <c r="M20" s="17">
        <f>K20+L20</f>
        <v>464886</v>
      </c>
    </row>
    <row r="21" spans="1:13" ht="66" x14ac:dyDescent="0.25">
      <c r="A21" s="5" t="s">
        <v>18</v>
      </c>
      <c r="B21" s="26" t="s">
        <v>19</v>
      </c>
      <c r="C21" s="17">
        <v>16405.2</v>
      </c>
      <c r="D21" s="17">
        <v>0</v>
      </c>
      <c r="E21" s="17">
        <v>16405.2</v>
      </c>
      <c r="F21" s="17">
        <v>0</v>
      </c>
      <c r="G21" s="17">
        <v>16405.2</v>
      </c>
      <c r="H21" s="17">
        <v>0</v>
      </c>
      <c r="I21" s="17">
        <v>16405.2</v>
      </c>
      <c r="J21" s="17">
        <v>0</v>
      </c>
      <c r="K21" s="17">
        <v>16405.2</v>
      </c>
      <c r="L21" s="17">
        <v>-6845</v>
      </c>
      <c r="M21" s="17">
        <f>K21+L21</f>
        <v>9560.2000000000007</v>
      </c>
    </row>
    <row r="22" spans="1:13" ht="33" x14ac:dyDescent="0.25">
      <c r="A22" s="22" t="s">
        <v>20</v>
      </c>
      <c r="B22" s="27" t="s">
        <v>21</v>
      </c>
      <c r="C22" s="18">
        <v>49076.799999999996</v>
      </c>
      <c r="D22" s="18">
        <v>0</v>
      </c>
      <c r="E22" s="18">
        <v>49076.799999999996</v>
      </c>
      <c r="F22" s="18">
        <v>0</v>
      </c>
      <c r="G22" s="18">
        <v>49076.799999999996</v>
      </c>
      <c r="H22" s="18">
        <v>0</v>
      </c>
      <c r="I22" s="18">
        <v>49076.799999999996</v>
      </c>
      <c r="J22" s="18">
        <v>0</v>
      </c>
      <c r="K22" s="18">
        <v>49076.799999999996</v>
      </c>
      <c r="L22" s="38">
        <v>-31368.039359999999</v>
      </c>
      <c r="M22" s="38">
        <f>K22+L22</f>
        <v>17708.760639999997</v>
      </c>
    </row>
    <row r="23" spans="1:13" s="11" customFormat="1" ht="16.5" x14ac:dyDescent="0.25">
      <c r="A23" s="24" t="s">
        <v>34</v>
      </c>
      <c r="B23" s="10" t="s">
        <v>5</v>
      </c>
      <c r="C23" s="16">
        <f t="shared" ref="C23:M23" si="10">C24</f>
        <v>3555.9</v>
      </c>
      <c r="D23" s="16">
        <f t="shared" si="10"/>
        <v>0</v>
      </c>
      <c r="E23" s="16">
        <f t="shared" si="10"/>
        <v>3555.9</v>
      </c>
      <c r="F23" s="16">
        <f t="shared" si="10"/>
        <v>0</v>
      </c>
      <c r="G23" s="16">
        <f t="shared" si="10"/>
        <v>3555.9</v>
      </c>
      <c r="H23" s="16">
        <f t="shared" si="10"/>
        <v>0</v>
      </c>
      <c r="I23" s="16">
        <f t="shared" si="10"/>
        <v>3555.9</v>
      </c>
      <c r="J23" s="16">
        <f t="shared" si="10"/>
        <v>0</v>
      </c>
      <c r="K23" s="16">
        <f t="shared" si="10"/>
        <v>3555.9</v>
      </c>
      <c r="L23" s="39">
        <f t="shared" si="10"/>
        <v>-1722.8987500000001</v>
      </c>
      <c r="M23" s="39">
        <f t="shared" si="10"/>
        <v>1833.00125</v>
      </c>
    </row>
    <row r="24" spans="1:13" ht="33" x14ac:dyDescent="0.25">
      <c r="A24" s="5" t="s">
        <v>20</v>
      </c>
      <c r="B24" s="26" t="s">
        <v>21</v>
      </c>
      <c r="C24" s="17">
        <v>3555.9</v>
      </c>
      <c r="D24" s="17">
        <v>0</v>
      </c>
      <c r="E24" s="17">
        <v>3555.9</v>
      </c>
      <c r="F24" s="17">
        <v>0</v>
      </c>
      <c r="G24" s="17">
        <v>3555.9</v>
      </c>
      <c r="H24" s="17">
        <v>0</v>
      </c>
      <c r="I24" s="17">
        <v>3555.9</v>
      </c>
      <c r="J24" s="17">
        <v>0</v>
      </c>
      <c r="K24" s="17">
        <v>3555.9</v>
      </c>
      <c r="L24" s="40">
        <v>-1722.8987500000001</v>
      </c>
      <c r="M24" s="40">
        <f>K24+L24</f>
        <v>1833.00125</v>
      </c>
    </row>
    <row r="25" spans="1:13" s="11" customFormat="1" ht="33" x14ac:dyDescent="0.25">
      <c r="A25" s="24" t="s">
        <v>6</v>
      </c>
      <c r="B25" s="10" t="s">
        <v>7</v>
      </c>
      <c r="C25" s="16">
        <f t="shared" ref="C25:E25" si="11">C26+C27</f>
        <v>344093.30000000005</v>
      </c>
      <c r="D25" s="16">
        <f t="shared" si="11"/>
        <v>0</v>
      </c>
      <c r="E25" s="16">
        <f t="shared" si="11"/>
        <v>344093.30000000005</v>
      </c>
      <c r="F25" s="16">
        <f t="shared" ref="F25:G25" si="12">F26+F27</f>
        <v>0</v>
      </c>
      <c r="G25" s="16">
        <f t="shared" si="12"/>
        <v>344093.30000000005</v>
      </c>
      <c r="H25" s="16">
        <f t="shared" ref="H25:I25" si="13">H26+H27</f>
        <v>-22800</v>
      </c>
      <c r="I25" s="16">
        <f t="shared" si="13"/>
        <v>321293.30000000005</v>
      </c>
      <c r="J25" s="16">
        <f t="shared" ref="J25:K25" si="14">J26+J27</f>
        <v>0</v>
      </c>
      <c r="K25" s="16">
        <f t="shared" si="14"/>
        <v>321293.30000000005</v>
      </c>
      <c r="L25" s="39">
        <f t="shared" ref="L25:M25" si="15">L26+L27</f>
        <v>-161601.11241</v>
      </c>
      <c r="M25" s="39">
        <f t="shared" si="15"/>
        <v>159692.18759000002</v>
      </c>
    </row>
    <row r="26" spans="1:13" ht="33" x14ac:dyDescent="0.25">
      <c r="A26" s="5" t="s">
        <v>20</v>
      </c>
      <c r="B26" s="26" t="s">
        <v>21</v>
      </c>
      <c r="C26" s="17">
        <v>170130.1</v>
      </c>
      <c r="D26" s="17">
        <v>0</v>
      </c>
      <c r="E26" s="17">
        <v>170130.1</v>
      </c>
      <c r="F26" s="17">
        <v>0</v>
      </c>
      <c r="G26" s="17">
        <v>170130.1</v>
      </c>
      <c r="H26" s="17">
        <v>-22800</v>
      </c>
      <c r="I26" s="17">
        <f>G26+H26</f>
        <v>147330.1</v>
      </c>
      <c r="J26" s="17">
        <v>0</v>
      </c>
      <c r="K26" s="17">
        <f>I26+J26</f>
        <v>147330.1</v>
      </c>
      <c r="L26" s="40">
        <v>-46375.21241</v>
      </c>
      <c r="M26" s="40">
        <f>K26+L26</f>
        <v>100954.88759</v>
      </c>
    </row>
    <row r="27" spans="1:13" ht="82.5" x14ac:dyDescent="0.25">
      <c r="A27" s="5" t="s">
        <v>22</v>
      </c>
      <c r="B27" s="26" t="s">
        <v>23</v>
      </c>
      <c r="C27" s="17">
        <v>173963.2</v>
      </c>
      <c r="D27" s="17">
        <v>0</v>
      </c>
      <c r="E27" s="17">
        <v>173963.2</v>
      </c>
      <c r="F27" s="17">
        <v>0</v>
      </c>
      <c r="G27" s="17">
        <v>173963.2</v>
      </c>
      <c r="H27" s="17">
        <v>0</v>
      </c>
      <c r="I27" s="17">
        <v>173963.2</v>
      </c>
      <c r="J27" s="17">
        <v>0</v>
      </c>
      <c r="K27" s="17">
        <v>173963.2</v>
      </c>
      <c r="L27" s="17">
        <v>-115225.9</v>
      </c>
      <c r="M27" s="17">
        <f>K27+L27</f>
        <v>58737.300000000017</v>
      </c>
    </row>
    <row r="28" spans="1:13" s="11" customFormat="1" ht="33" x14ac:dyDescent="0.25">
      <c r="A28" s="24" t="s">
        <v>8</v>
      </c>
      <c r="B28" s="10" t="s">
        <v>9</v>
      </c>
      <c r="C28" s="16">
        <f t="shared" ref="C28:M28" si="16">C29</f>
        <v>217124.10000000003</v>
      </c>
      <c r="D28" s="16">
        <f t="shared" si="16"/>
        <v>0</v>
      </c>
      <c r="E28" s="16">
        <f t="shared" si="16"/>
        <v>217124.10000000003</v>
      </c>
      <c r="F28" s="16">
        <f t="shared" si="16"/>
        <v>0</v>
      </c>
      <c r="G28" s="16">
        <f t="shared" si="16"/>
        <v>217124.10000000003</v>
      </c>
      <c r="H28" s="16">
        <f t="shared" si="16"/>
        <v>22800</v>
      </c>
      <c r="I28" s="16">
        <f t="shared" si="16"/>
        <v>239924.10000000003</v>
      </c>
      <c r="J28" s="16">
        <f t="shared" si="16"/>
        <v>0</v>
      </c>
      <c r="K28" s="16">
        <f t="shared" si="16"/>
        <v>239924.10000000003</v>
      </c>
      <c r="L28" s="39">
        <f t="shared" si="16"/>
        <v>-49666.449480000003</v>
      </c>
      <c r="M28" s="39">
        <f t="shared" si="16"/>
        <v>190257.65052000002</v>
      </c>
    </row>
    <row r="29" spans="1:13" ht="33" x14ac:dyDescent="0.25">
      <c r="A29" s="5" t="s">
        <v>20</v>
      </c>
      <c r="B29" s="26" t="s">
        <v>21</v>
      </c>
      <c r="C29" s="17">
        <v>217124.10000000003</v>
      </c>
      <c r="D29" s="17">
        <v>0</v>
      </c>
      <c r="E29" s="17">
        <v>217124.10000000003</v>
      </c>
      <c r="F29" s="17">
        <v>0</v>
      </c>
      <c r="G29" s="17">
        <v>217124.10000000003</v>
      </c>
      <c r="H29" s="17">
        <v>22800</v>
      </c>
      <c r="I29" s="17">
        <f>G29+H29</f>
        <v>239924.10000000003</v>
      </c>
      <c r="J29" s="17">
        <v>0</v>
      </c>
      <c r="K29" s="17">
        <f>I29+J29</f>
        <v>239924.10000000003</v>
      </c>
      <c r="L29" s="40">
        <v>-49666.449480000003</v>
      </c>
      <c r="M29" s="40">
        <f>K29+L29</f>
        <v>190257.65052000002</v>
      </c>
    </row>
    <row r="30" spans="1:13" ht="34.5" customHeight="1" x14ac:dyDescent="0.25">
      <c r="A30" s="25" t="s">
        <v>10</v>
      </c>
      <c r="B30" s="4" t="s">
        <v>11</v>
      </c>
      <c r="C30" s="19">
        <f t="shared" ref="C30:E30" si="17">SUM(C31:C33)</f>
        <v>180654.6</v>
      </c>
      <c r="D30" s="19">
        <f t="shared" si="17"/>
        <v>-11519.099999999999</v>
      </c>
      <c r="E30" s="19">
        <f t="shared" si="17"/>
        <v>169135.5</v>
      </c>
      <c r="F30" s="19">
        <f t="shared" ref="F30:G30" si="18">SUM(F31:F33)</f>
        <v>0</v>
      </c>
      <c r="G30" s="19">
        <f t="shared" si="18"/>
        <v>169135.5</v>
      </c>
      <c r="H30" s="19">
        <f t="shared" ref="H30:I30" si="19">SUM(H31:H33)</f>
        <v>0</v>
      </c>
      <c r="I30" s="19">
        <f t="shared" si="19"/>
        <v>169135.5</v>
      </c>
      <c r="J30" s="19">
        <f t="shared" ref="J30:K30" si="20">SUM(J31:J33)</f>
        <v>-7160</v>
      </c>
      <c r="K30" s="19">
        <f t="shared" si="20"/>
        <v>161975.5</v>
      </c>
      <c r="L30" s="19">
        <f t="shared" ref="L30:M30" si="21">SUM(L31:L33)</f>
        <v>0</v>
      </c>
      <c r="M30" s="19">
        <f t="shared" si="21"/>
        <v>161975.5</v>
      </c>
    </row>
    <row r="31" spans="1:13" ht="16.5" x14ac:dyDescent="0.25">
      <c r="A31" s="5" t="s">
        <v>31</v>
      </c>
      <c r="B31" s="28" t="s">
        <v>24</v>
      </c>
      <c r="C31" s="17">
        <v>85211</v>
      </c>
      <c r="D31" s="17">
        <v>-11519.3</v>
      </c>
      <c r="E31" s="17">
        <f>C31+D31</f>
        <v>73691.7</v>
      </c>
      <c r="F31" s="17">
        <v>0</v>
      </c>
      <c r="G31" s="17">
        <f>E31+F31</f>
        <v>73691.7</v>
      </c>
      <c r="H31" s="17">
        <v>0</v>
      </c>
      <c r="I31" s="17">
        <f>G31+H31</f>
        <v>73691.7</v>
      </c>
      <c r="J31" s="17">
        <v>-368.4</v>
      </c>
      <c r="K31" s="17">
        <f>I31+J31</f>
        <v>73323.3</v>
      </c>
      <c r="L31" s="17">
        <v>0</v>
      </c>
      <c r="M31" s="17">
        <f>K31+L31</f>
        <v>73323.3</v>
      </c>
    </row>
    <row r="32" spans="1:13" ht="16.5" x14ac:dyDescent="0.25">
      <c r="A32" s="5" t="s">
        <v>33</v>
      </c>
      <c r="B32" s="28" t="s">
        <v>25</v>
      </c>
      <c r="C32" s="17">
        <v>90134.5</v>
      </c>
      <c r="D32" s="17">
        <v>0</v>
      </c>
      <c r="E32" s="17">
        <v>90134.5</v>
      </c>
      <c r="F32" s="17">
        <v>0</v>
      </c>
      <c r="G32" s="17">
        <v>90134.5</v>
      </c>
      <c r="H32" s="17">
        <v>0</v>
      </c>
      <c r="I32" s="17">
        <v>90134.5</v>
      </c>
      <c r="J32" s="17">
        <v>-5623.6</v>
      </c>
      <c r="K32" s="17">
        <f>I32+J32</f>
        <v>84510.9</v>
      </c>
      <c r="L32" s="17">
        <v>0</v>
      </c>
      <c r="M32" s="17">
        <f>K32+L32</f>
        <v>84510.9</v>
      </c>
    </row>
    <row r="33" spans="1:13" ht="16.5" x14ac:dyDescent="0.25">
      <c r="A33" s="5" t="s">
        <v>35</v>
      </c>
      <c r="B33" s="28" t="s">
        <v>26</v>
      </c>
      <c r="C33" s="17">
        <v>5309.1</v>
      </c>
      <c r="D33" s="17">
        <v>0.2</v>
      </c>
      <c r="E33" s="17">
        <f>C33+D33</f>
        <v>5309.3</v>
      </c>
      <c r="F33" s="17">
        <v>0</v>
      </c>
      <c r="G33" s="17">
        <f>E33+F33</f>
        <v>5309.3</v>
      </c>
      <c r="H33" s="17">
        <v>0</v>
      </c>
      <c r="I33" s="17">
        <f>G33+H33</f>
        <v>5309.3</v>
      </c>
      <c r="J33" s="17">
        <v>-1168</v>
      </c>
      <c r="K33" s="17">
        <f>I33+J33</f>
        <v>4141.3</v>
      </c>
      <c r="L33" s="17">
        <v>0</v>
      </c>
      <c r="M33" s="17">
        <f>K33+L33</f>
        <v>4141.3</v>
      </c>
    </row>
    <row r="34" spans="1:13" ht="33.75" customHeight="1" x14ac:dyDescent="0.25">
      <c r="A34" s="23" t="s">
        <v>12</v>
      </c>
      <c r="B34" s="12" t="s">
        <v>13</v>
      </c>
      <c r="C34" s="19">
        <f t="shared" ref="C34:E34" si="22">C35+C36</f>
        <v>297689.3</v>
      </c>
      <c r="D34" s="19">
        <f t="shared" si="22"/>
        <v>-34712.199999999997</v>
      </c>
      <c r="E34" s="19">
        <f t="shared" si="22"/>
        <v>262977.09999999998</v>
      </c>
      <c r="F34" s="19">
        <f t="shared" ref="F34:G34" si="23">F35+F36</f>
        <v>0</v>
      </c>
      <c r="G34" s="19">
        <f t="shared" si="23"/>
        <v>262977.09999999998</v>
      </c>
      <c r="H34" s="19">
        <f t="shared" ref="H34:I34" si="24">H35+H36</f>
        <v>0</v>
      </c>
      <c r="I34" s="19">
        <f t="shared" si="24"/>
        <v>262977.09999999998</v>
      </c>
      <c r="J34" s="19">
        <f t="shared" ref="J34:K34" si="25">J35+J36</f>
        <v>15149.600000000002</v>
      </c>
      <c r="K34" s="19">
        <f t="shared" si="25"/>
        <v>278126.7</v>
      </c>
      <c r="L34" s="19">
        <f t="shared" ref="L34:M34" si="26">L35+L36</f>
        <v>0</v>
      </c>
      <c r="M34" s="19">
        <f t="shared" si="26"/>
        <v>278126.7</v>
      </c>
    </row>
    <row r="35" spans="1:13" ht="38.450000000000003" customHeight="1" x14ac:dyDescent="0.25">
      <c r="A35" s="5" t="s">
        <v>27</v>
      </c>
      <c r="B35" s="28" t="s">
        <v>28</v>
      </c>
      <c r="C35" s="17">
        <v>86710.8</v>
      </c>
      <c r="D35" s="17">
        <v>-34712.199999999997</v>
      </c>
      <c r="E35" s="17">
        <f>C35+D35</f>
        <v>51998.600000000006</v>
      </c>
      <c r="F35" s="17">
        <v>0</v>
      </c>
      <c r="G35" s="17">
        <f>E35+F35</f>
        <v>51998.600000000006</v>
      </c>
      <c r="H35" s="17">
        <v>0</v>
      </c>
      <c r="I35" s="17">
        <f>G35+H35</f>
        <v>51998.600000000006</v>
      </c>
      <c r="J35" s="17">
        <v>38473.800000000003</v>
      </c>
      <c r="K35" s="17">
        <f>I35+J35</f>
        <v>90472.400000000009</v>
      </c>
      <c r="L35" s="17">
        <v>0</v>
      </c>
      <c r="M35" s="17">
        <f>K35+L35</f>
        <v>90472.400000000009</v>
      </c>
    </row>
    <row r="36" spans="1:13" ht="16.5" x14ac:dyDescent="0.25">
      <c r="A36" s="5" t="s">
        <v>29</v>
      </c>
      <c r="B36" s="29" t="s">
        <v>30</v>
      </c>
      <c r="C36" s="18">
        <v>210978.5</v>
      </c>
      <c r="D36" s="18">
        <v>0</v>
      </c>
      <c r="E36" s="18">
        <v>210978.5</v>
      </c>
      <c r="F36" s="18">
        <v>0</v>
      </c>
      <c r="G36" s="18">
        <v>210978.5</v>
      </c>
      <c r="H36" s="18">
        <v>0</v>
      </c>
      <c r="I36" s="18">
        <v>210978.5</v>
      </c>
      <c r="J36" s="18">
        <v>-23324.2</v>
      </c>
      <c r="K36" s="18">
        <f>I36+J36</f>
        <v>187654.3</v>
      </c>
      <c r="L36" s="18">
        <v>0</v>
      </c>
      <c r="M36" s="18">
        <f>K36+L36</f>
        <v>187654.3</v>
      </c>
    </row>
    <row r="37" spans="1:13" ht="49.5" x14ac:dyDescent="0.25">
      <c r="A37" s="34" t="s">
        <v>44</v>
      </c>
      <c r="B37" s="12" t="s">
        <v>45</v>
      </c>
      <c r="C37" s="36">
        <f>C38</f>
        <v>0</v>
      </c>
      <c r="D37" s="36">
        <f t="shared" ref="D37:M37" si="27">D38</f>
        <v>0</v>
      </c>
      <c r="E37" s="36">
        <f t="shared" si="27"/>
        <v>0</v>
      </c>
      <c r="F37" s="37">
        <f t="shared" si="27"/>
        <v>11027.68867</v>
      </c>
      <c r="G37" s="37">
        <f t="shared" si="27"/>
        <v>11027.68867</v>
      </c>
      <c r="H37" s="37">
        <f t="shared" si="27"/>
        <v>0</v>
      </c>
      <c r="I37" s="37">
        <f t="shared" si="27"/>
        <v>11027.68867</v>
      </c>
      <c r="J37" s="36">
        <f t="shared" si="27"/>
        <v>0</v>
      </c>
      <c r="K37" s="37">
        <f t="shared" si="27"/>
        <v>11027.68867</v>
      </c>
      <c r="L37" s="36">
        <f t="shared" si="27"/>
        <v>0</v>
      </c>
      <c r="M37" s="37">
        <f t="shared" si="27"/>
        <v>11027.68867</v>
      </c>
    </row>
    <row r="38" spans="1:13" ht="66" x14ac:dyDescent="0.25">
      <c r="A38" s="33" t="s">
        <v>46</v>
      </c>
      <c r="B38" s="29" t="s">
        <v>47</v>
      </c>
      <c r="C38" s="18">
        <v>0</v>
      </c>
      <c r="D38" s="18">
        <v>0</v>
      </c>
      <c r="E38" s="18">
        <v>0</v>
      </c>
      <c r="F38" s="38">
        <v>11027.68867</v>
      </c>
      <c r="G38" s="38">
        <f>E38+F38</f>
        <v>11027.68867</v>
      </c>
      <c r="H38" s="38">
        <v>0</v>
      </c>
      <c r="I38" s="38">
        <f>G38+H38</f>
        <v>11027.68867</v>
      </c>
      <c r="J38" s="18">
        <v>0</v>
      </c>
      <c r="K38" s="38">
        <f>I38+J38</f>
        <v>11027.68867</v>
      </c>
      <c r="L38" s="18">
        <v>0</v>
      </c>
      <c r="M38" s="38">
        <f>K38+L38</f>
        <v>11027.68867</v>
      </c>
    </row>
    <row r="39" spans="1:13" ht="30" customHeight="1" x14ac:dyDescent="0.25">
      <c r="A39" s="23" t="s">
        <v>14</v>
      </c>
      <c r="B39" s="26"/>
      <c r="C39" s="19">
        <f>C18+C30+C34+C37</f>
        <v>1717848.8000000003</v>
      </c>
      <c r="D39" s="19">
        <f t="shared" ref="D39:G39" si="28">D18+D30+D34+D37</f>
        <v>-46231.299999999996</v>
      </c>
      <c r="E39" s="19">
        <f t="shared" si="28"/>
        <v>1671617.5</v>
      </c>
      <c r="F39" s="35">
        <f t="shared" si="28"/>
        <v>11027.68867</v>
      </c>
      <c r="G39" s="35">
        <f t="shared" si="28"/>
        <v>1682645.1886700001</v>
      </c>
      <c r="H39" s="35">
        <f t="shared" ref="H39:I39" si="29">H18+H30+H34+H37</f>
        <v>0</v>
      </c>
      <c r="I39" s="35">
        <f t="shared" si="29"/>
        <v>1682645.1886700001</v>
      </c>
      <c r="J39" s="19">
        <f t="shared" ref="J39:K39" si="30">J18+J30+J34+J37</f>
        <v>7989.6000000000022</v>
      </c>
      <c r="K39" s="35">
        <f t="shared" si="30"/>
        <v>1690634.7886700002</v>
      </c>
      <c r="L39" s="19">
        <f>L18+L30+L34+L37</f>
        <v>-395567.10000000003</v>
      </c>
      <c r="M39" s="35">
        <f t="shared" ref="M39" si="31">M18+M30+M34+M37</f>
        <v>1295067.6886700001</v>
      </c>
    </row>
  </sheetData>
  <mergeCells count="13">
    <mergeCell ref="A14:M14"/>
    <mergeCell ref="A6:M6"/>
    <mergeCell ref="A7:M7"/>
    <mergeCell ref="A12:C12"/>
    <mergeCell ref="A8:M8"/>
    <mergeCell ref="A9:M9"/>
    <mergeCell ref="A10:M10"/>
    <mergeCell ref="A11:M11"/>
    <mergeCell ref="A1:M1"/>
    <mergeCell ref="A2:M2"/>
    <mergeCell ref="A3:M3"/>
    <mergeCell ref="A4:M4"/>
    <mergeCell ref="A5:M5"/>
  </mergeCells>
  <pageMargins left="0.78740157480314965" right="0.39370078740157483" top="0.59055118110236227" bottom="0.39370078740157483" header="0.15748031496062992" footer="0.23622047244094491"/>
  <pageSetup paperSize="9" scale="87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Timofeeva</dc:creator>
  <cp:lastModifiedBy>dumasv</cp:lastModifiedBy>
  <cp:lastPrinted>2024-10-31T09:50:05Z</cp:lastPrinted>
  <dcterms:created xsi:type="dcterms:W3CDTF">2021-10-19T12:27:24Z</dcterms:created>
  <dcterms:modified xsi:type="dcterms:W3CDTF">2024-11-02T08:09:44Z</dcterms:modified>
</cp:coreProperties>
</file>