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3130" windowHeight="13050"/>
  </bookViews>
  <sheets>
    <sheet name="Лист1" sheetId="1" r:id="rId1"/>
  </sheets>
  <definedNames>
    <definedName name="_xlnm._FilterDatabase" localSheetId="0" hidden="1">Лист1!$A$16:$D$16</definedName>
    <definedName name="_xlnm.Print_Area" localSheetId="0">Лист1!$A$1:$H$89</definedName>
  </definedNames>
  <calcPr calcId="145621"/>
</workbook>
</file>

<file path=xl/calcChain.xml><?xml version="1.0" encoding="utf-8"?>
<calcChain xmlns="http://schemas.openxmlformats.org/spreadsheetml/2006/main">
  <c r="H20" i="1" l="1"/>
  <c r="G20" i="1"/>
  <c r="F19" i="1" l="1"/>
  <c r="F18" i="1" s="1"/>
  <c r="F17" i="1" s="1"/>
  <c r="E19" i="1"/>
  <c r="E18" i="1" s="1"/>
  <c r="E17" i="1" s="1"/>
  <c r="F87" i="1" l="1"/>
  <c r="E87" i="1"/>
  <c r="F75" i="1"/>
  <c r="F74" i="1" s="1"/>
  <c r="F73" i="1" s="1"/>
  <c r="E75" i="1"/>
  <c r="E74" i="1" s="1"/>
  <c r="E73" i="1" s="1"/>
  <c r="H78" i="1"/>
  <c r="G78" i="1"/>
  <c r="G75" i="1" s="1"/>
  <c r="G74" i="1" s="1"/>
  <c r="F85" i="1" l="1"/>
  <c r="E85" i="1"/>
  <c r="H86" i="1"/>
  <c r="G86" i="1"/>
  <c r="F81" i="1"/>
  <c r="F80" i="1" s="1"/>
  <c r="F79" i="1" s="1"/>
  <c r="F72" i="1" s="1"/>
  <c r="F71" i="1" s="1"/>
  <c r="F89" i="1" s="1"/>
  <c r="E81" i="1"/>
  <c r="E80" i="1" s="1"/>
  <c r="E79" i="1" s="1"/>
  <c r="E72" i="1" s="1"/>
  <c r="E71" i="1" s="1"/>
  <c r="E89" i="1" s="1"/>
  <c r="H83" i="1"/>
  <c r="G83" i="1"/>
  <c r="H84" i="1"/>
  <c r="G84" i="1"/>
  <c r="H87" i="1" l="1"/>
  <c r="G87" i="1"/>
  <c r="H81" i="1"/>
  <c r="H80" i="1" s="1"/>
  <c r="G80" i="1"/>
  <c r="H75" i="1"/>
  <c r="H74" i="1" s="1"/>
  <c r="H73" i="1" s="1"/>
  <c r="G73" i="1"/>
  <c r="H69" i="1"/>
  <c r="H68" i="1" s="1"/>
  <c r="H67" i="1" s="1"/>
  <c r="G69" i="1"/>
  <c r="G68" i="1" s="1"/>
  <c r="G67" i="1" s="1"/>
  <c r="H62" i="1"/>
  <c r="H61" i="1" s="1"/>
  <c r="G62" i="1"/>
  <c r="G61" i="1" s="1"/>
  <c r="H59" i="1"/>
  <c r="H58" i="1" s="1"/>
  <c r="G59" i="1"/>
  <c r="G58" i="1" s="1"/>
  <c r="H53" i="1"/>
  <c r="H52" i="1" s="1"/>
  <c r="G53" i="1"/>
  <c r="G52" i="1" s="1"/>
  <c r="H50" i="1"/>
  <c r="G50" i="1"/>
  <c r="H46" i="1"/>
  <c r="H45" i="1" s="1"/>
  <c r="G46" i="1"/>
  <c r="G45" i="1" s="1"/>
  <c r="H43" i="1"/>
  <c r="G43" i="1"/>
  <c r="H41" i="1"/>
  <c r="G41" i="1"/>
  <c r="G40" i="1" s="1"/>
  <c r="H38" i="1"/>
  <c r="G38" i="1"/>
  <c r="G37" i="1" s="1"/>
  <c r="H35" i="1"/>
  <c r="H34" i="1" s="1"/>
  <c r="G35" i="1"/>
  <c r="G34" i="1" s="1"/>
  <c r="H32" i="1"/>
  <c r="G32" i="1"/>
  <c r="H30" i="1"/>
  <c r="G30" i="1"/>
  <c r="H28" i="1"/>
  <c r="H27" i="1" s="1"/>
  <c r="H26" i="1" s="1"/>
  <c r="G28" i="1"/>
  <c r="G27" i="1" s="1"/>
  <c r="G26" i="1" s="1"/>
  <c r="H19" i="1"/>
  <c r="G19" i="1"/>
  <c r="G18" i="1" s="1"/>
  <c r="H18" i="1"/>
  <c r="H40" i="1" l="1"/>
  <c r="H37" i="1" s="1"/>
  <c r="H17" i="1" s="1"/>
  <c r="H49" i="1"/>
  <c r="H48" i="1" s="1"/>
  <c r="G49" i="1"/>
  <c r="G48" i="1" s="1"/>
  <c r="G17" i="1" s="1"/>
  <c r="D87" i="1"/>
  <c r="D30" i="1" l="1"/>
  <c r="C30" i="1"/>
  <c r="C19" i="1" l="1"/>
  <c r="D19" i="1"/>
  <c r="D85" i="1"/>
  <c r="H85" i="1" s="1"/>
  <c r="H79" i="1" s="1"/>
  <c r="H72" i="1" s="1"/>
  <c r="H71" i="1" s="1"/>
  <c r="H89" i="1" s="1"/>
  <c r="C85" i="1"/>
  <c r="G85" i="1" s="1"/>
  <c r="G79" i="1" s="1"/>
  <c r="G72" i="1" s="1"/>
  <c r="G71" i="1" s="1"/>
  <c r="G89" i="1" s="1"/>
  <c r="C87" i="1" l="1"/>
  <c r="D53" i="1" l="1"/>
  <c r="C53" i="1"/>
  <c r="D81" i="1" l="1"/>
  <c r="D80" i="1" s="1"/>
  <c r="D79" i="1" s="1"/>
  <c r="D75" i="1"/>
  <c r="D74" i="1" s="1"/>
  <c r="D73" i="1" s="1"/>
  <c r="D69" i="1"/>
  <c r="D68" i="1" s="1"/>
  <c r="D67" i="1" s="1"/>
  <c r="D62" i="1"/>
  <c r="D61" i="1" s="1"/>
  <c r="D59" i="1"/>
  <c r="D58" i="1" s="1"/>
  <c r="D52" i="1"/>
  <c r="D50" i="1"/>
  <c r="D46" i="1"/>
  <c r="D45" i="1" s="1"/>
  <c r="D43" i="1"/>
  <c r="D41" i="1"/>
  <c r="D38" i="1"/>
  <c r="D35" i="1"/>
  <c r="D34" i="1" s="1"/>
  <c r="D32" i="1"/>
  <c r="D28" i="1"/>
  <c r="D18" i="1"/>
  <c r="C81" i="1"/>
  <c r="C80" i="1" s="1"/>
  <c r="C75" i="1"/>
  <c r="C74" i="1" s="1"/>
  <c r="C73" i="1" s="1"/>
  <c r="C69" i="1"/>
  <c r="C68" i="1" s="1"/>
  <c r="C67" i="1" s="1"/>
  <c r="C62" i="1"/>
  <c r="C61" i="1" s="1"/>
  <c r="C59" i="1"/>
  <c r="C58" i="1" s="1"/>
  <c r="C52" i="1"/>
  <c r="C50" i="1"/>
  <c r="C46" i="1"/>
  <c r="C45" i="1" s="1"/>
  <c r="C43" i="1"/>
  <c r="C41" i="1"/>
  <c r="C38" i="1"/>
  <c r="C35" i="1"/>
  <c r="C34" i="1" s="1"/>
  <c r="C32" i="1"/>
  <c r="C28" i="1"/>
  <c r="C18" i="1"/>
  <c r="C40" i="1" l="1"/>
  <c r="C37" i="1" s="1"/>
  <c r="C79" i="1"/>
  <c r="C27" i="1"/>
  <c r="D27" i="1"/>
  <c r="D26" i="1" s="1"/>
  <c r="C49" i="1"/>
  <c r="C48" i="1" s="1"/>
  <c r="D40" i="1"/>
  <c r="D37" i="1" s="1"/>
  <c r="D49" i="1"/>
  <c r="D48" i="1" s="1"/>
  <c r="C26" i="1" l="1"/>
  <c r="C17" i="1" s="1"/>
  <c r="D17" i="1"/>
  <c r="D72" i="1"/>
  <c r="D71" i="1" s="1"/>
  <c r="C72" i="1"/>
  <c r="C71" i="1" s="1"/>
  <c r="C89" i="1" l="1"/>
  <c r="D89" i="1"/>
</calcChain>
</file>

<file path=xl/sharedStrings.xml><?xml version="1.0" encoding="utf-8"?>
<sst xmlns="http://schemas.openxmlformats.org/spreadsheetml/2006/main" count="163" uniqueCount="157">
  <si>
    <t>(тыс. рублей)</t>
  </si>
  <si>
    <t>Код бюджетной классификации</t>
  </si>
  <si>
    <t>Наименование показателя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</si>
  <si>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</si>
  <si>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</si>
  <si>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</si>
  <si>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</si>
  <si>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</si>
  <si>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</si>
  <si>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</si>
  <si>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</si>
  <si>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</si>
  <si>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</si>
  <si>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</si>
  <si>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</si>
  <si>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</si>
  <si>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</si>
  <si>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</si>
  <si>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</si>
  <si>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</si>
  <si>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</si>
  <si>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</si>
  <si>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000 1 05 03000 01 0000 110</t>
  </si>
  <si>
    <t xml:space="preserve"> 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</si>
  <si>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</si>
  <si>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</si>
  <si>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</si>
  <si>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</si>
  <si>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</si>
  <si>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182 1 06 01010 03 0000 110</t>
  </si>
  <si>
    <t>Налог на имущество физических лиц, взимаемый по ставкам, применяемым к объектам налогообложения, расположенным в границах внутригородских муниципальных образований городов федерального значения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</si>
  <si>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</si>
  <si>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</si>
  <si>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</si>
  <si>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</si>
  <si>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182 1 06 06031 03 0000 110</t>
  </si>
  <si>
    <t>Земельный налог с организаций, обладающих земельным участком, расположенным в границах внутригородских муниципальных образований городов федерального значения</t>
  </si>
  <si>
    <t>000 1 06 06040 00 0000 110</t>
  </si>
  <si>
    <t>Земельный налог с физических лиц</t>
  </si>
  <si>
    <t>182 1 06 06041 03 0000 110</t>
  </si>
  <si>
    <t>Земельный налог с физических лиц, обладающих земельным участком, расположенным в границах внутригородских муниципальных образований городов федерального значения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</si>
  <si>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</si>
  <si>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</si>
  <si>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</si>
  <si>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</si>
  <si>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</si>
  <si>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</si>
  <si>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</si>
  <si>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</si>
  <si>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</si>
  <si>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</si>
  <si>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</si>
  <si>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</si>
  <si>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071 1 11 05011 02 0000 120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</si>
  <si>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городов федерального значения, а также средства от продажи права на заключение договоров аренды указанных земельных участков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</si>
  <si>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</si>
  <si>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</si>
  <si>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902 1 11 05073 03 0000 120</t>
  </si>
  <si>
    <t>Доходы от сдачи в аренду имущества, составляющего казну внутригородских муниципальных образований городов федерального значения (за исключением земельных участков)</t>
  </si>
  <si>
    <t>в том числе:</t>
  </si>
  <si>
    <t>902 1 11 05073 03 0001 120</t>
  </si>
  <si>
    <t>доходы от сдачи в аренду имущества, составляющего казну внутригородских муниципальных образований городов федерального значения (за исключением земельных участков) (прочее имущество)</t>
  </si>
  <si>
    <t>902 1 11 05073 03 0002 120</t>
  </si>
  <si>
    <t>доходы от сдачи в аренду имущества, составляющего казну внутригородских муниципальных образований городов федерального значения (за исключением земельных участков) (коммерческий наем)</t>
  </si>
  <si>
    <t>902 1 11 05073 03 0003 120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</si>
  <si>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</si>
  <si>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</si>
  <si>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</si>
  <si>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</si>
  <si>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902 1 11 09043 03 0000 120</t>
  </si>
  <si>
    <t>Прочие поступления от использования имущества, находящегося в собственности внутригородских муниципальных образований городов федерального значения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</si>
  <si>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</si>
  <si>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</si>
  <si>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</si>
  <si>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</si>
  <si>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048 1 12 01010 01 0000 120
</t>
  </si>
  <si>
    <t xml:space="preserve">Плата за выбросы загрязняющих веществ в атмосферный воздух стационарными объектами </t>
  </si>
  <si>
    <t xml:space="preserve">048 1 12 01030 01 0000 120
</t>
  </si>
  <si>
    <t>Плата за сбросы загрязняющих веществ в водные объекты</t>
  </si>
  <si>
    <t xml:space="preserve">048 1 12 01040 01 0000 120
</t>
  </si>
  <si>
    <t>Плата за размещение отходов производства и потребления</t>
  </si>
  <si>
    <t xml:space="preserve">048 1 12 01041 01 0000 120
</t>
  </si>
  <si>
    <t>Плата за размещение отходов производства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</si>
  <si>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</si>
  <si>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</si>
  <si>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</si>
  <si>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</si>
  <si>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000 1 14 02030 03 0000 410</t>
  </si>
  <si>
    <t>Доходы от реализации имущества, находящегося в собственности внутригородских муниципальных образований городов федерального значения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</si>
  <si>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902 1 14 02033 03 0000 410</t>
  </si>
  <si>
    <t>Доходы от реализации иного имущества, находящегося в муниципальной собственности внутригородских муниципальных образований городов федерального значения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</si>
  <si>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</si>
  <si>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</si>
  <si>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</si>
  <si>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</si>
  <si>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</si>
  <si>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</si>
  <si>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</si>
  <si>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 xml:space="preserve">Прочие субсидии </t>
  </si>
  <si>
    <t>000 2 02 29999 03 0000 150</t>
  </si>
  <si>
    <t xml:space="preserve">Прочие субсидии бюджетам внутригородских муниципальных образований городов федерального значения </t>
  </si>
  <si>
    <t xml:space="preserve">901 2 02 29999 03 0001 150 </t>
  </si>
  <si>
    <t>прочие субсидии бюджетам внутригородских муниципальных образований городов федерального значения (в сфере жилищно-коммунального хозяйства, благоустройства и дорожной деятельности)</t>
  </si>
  <si>
    <t xml:space="preserve">904 2 02 29999 03 0002 150 </t>
  </si>
  <si>
    <t>прочие субсидии бюджетам внутригородских муниципальных образований городов федерального значения (в сфере образования)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</si>
  <si>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</si>
  <si>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</si>
  <si>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</si>
  <si>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</si>
  <si>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000 2 02 30024 03 0000 150</t>
  </si>
  <si>
    <t>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</t>
  </si>
  <si>
    <t>904 2 02 30024 03 0006 150</t>
  </si>
  <si>
    <t>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образования в муниципальных образовательных организациях)</t>
  </si>
  <si>
    <t>904 2 02 30024 03 0007 150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</si>
  <si>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</si>
  <si>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</si>
  <si>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904 2 02 30029 03 0000 150</t>
  </si>
  <si>
    <t>Субвенции бюджетам внутригородских муниципальных образований городов федерального значения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</si>
  <si>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000 2 02 35118 00 0000 150</t>
  </si>
  <si>
    <t>901 2 02 35118 03 0000 150</t>
  </si>
  <si>
    <t>000 0 00 00000 00 0000 000</t>
  </si>
  <si>
    <t>ВСЕГО ДОХОДОВ</t>
  </si>
  <si>
    <t>182 1 01 02080 01 0000 110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</si>
  <si>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</si>
  <si>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</si>
  <si>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</si>
  <si>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внутригородских муниципальных образований городов федерального значения на осуществление первичного воинского учета органами местного самоуправления поселений, муниципальных и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</si>
  <si>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</si>
  <si>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к решению Совета депутатов городского округа</t>
  </si>
  <si>
    <t>доходы от сдачи в аренду имущества, составляющего казну внутригородских муниципальных образований городов федерального значения (за исключением земельных участков) (объекты уличного освещения)</t>
  </si>
  <si>
    <t>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 (на обеспечение обучающихся бесплатным питанием)</t>
  </si>
  <si>
    <t>2025 год</t>
  </si>
  <si>
    <t xml:space="preserve">182 1 01 02130 01 0000 110
</t>
  </si>
  <si>
    <t xml:space="preserve">182 1 01 02140 01 0000 110
</t>
  </si>
  <si>
    <t>2026 год</t>
  </si>
  <si>
    <t xml:space="preserve"> Поступление доходов в бюджет городского округа Троицк в городе Москве 
в плановом периоде 2025 и 2026 годов</t>
  </si>
  <si>
    <t>182 1 03 02230 01 0000 110</t>
  </si>
  <si>
    <t>182 1 03 02231 01 0000 110</t>
  </si>
  <si>
    <t>182 1 03 02240 01 0000 110</t>
  </si>
  <si>
    <t>182 1 03 02241 01 0000 110</t>
  </si>
  <si>
    <t>182 1 03 02250 01 0000 110</t>
  </si>
  <si>
    <t>182 1 03 02251 01 0000 110</t>
  </si>
  <si>
    <t>к решению Совета депутатов внутригородского</t>
  </si>
  <si>
    <t>муниципального образования - городского округа</t>
  </si>
  <si>
    <t>Решение СД от 10.2024 №</t>
  </si>
  <si>
    <t>Троицк от 07.12.2023 № 191/35 «О бюджете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</si>
  <si>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rFont val="Times New Roman"/>
        <family val="1"/>
        <charset val="204"/>
      </rPr>
      <t>статьями 227</t>
    </r>
    <r>
      <rPr>
        <sz val="12"/>
        <color theme="1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>227.1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rFont val="Times New Roman"/>
        <family val="1"/>
        <charset val="204"/>
      </rPr>
      <t>228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  </r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</si>
  <si>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</si>
  <si>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</si>
  <si>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</si>
  <si>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</si>
  <si>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                           Приложение 2</t>
  </si>
  <si>
    <t xml:space="preserve">                           Приложение 2</t>
  </si>
  <si>
    <t xml:space="preserve">Троицк в городе Москве от 31 октября 2024 года </t>
  </si>
  <si>
    <t>№ 48/3</t>
  </si>
  <si>
    <t>городского округа Троицк в городе Москве на</t>
  </si>
  <si>
    <t>2024 год и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</si>
</sst>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</font>
    <font>
      <i/>
      <sz val="12"/>
      <name val="Times New Roman"/>
      <family val="1"/>
      <charset val="204"/>
    </font>
    <font>
      <sz val="11"/>
      <color rgb="FF000000"/>
      <name val="Calibri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</borders>
  <cellStyleXfs count="3">
    <xf numFmtId="0" fontId="0" fillId="0" borderId="0"/>
    <xf numFmtId="0" fontId="7" fillId="0" borderId="0"/>
    <xf numFmtId="0" fontId="9" fillId="0" borderId="0" applyBorder="0"/>
  </cellStyleXfs>
  <cellXfs count="80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164" fontId="1" fillId="2" borderId="0" xfId="0" applyNumberFormat="1" applyFont="1" applyFill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49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49" fontId="8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49" fontId="8" fillId="2" borderId="1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justify" vertical="top" wrapText="1"/>
    </xf>
    <xf numFmtId="0" fontId="8" fillId="0" borderId="1" xfId="0" applyFont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 vertical="top"/>
    </xf>
    <xf numFmtId="3" fontId="3" fillId="2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3" xfId="2" applyFont="1" applyBorder="1" applyAlignment="1">
      <alignment horizontal="left" vertical="center" wrapText="1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justify" vertical="top" wrapText="1"/>
    </xf>
    <xf numFmtId="164" fontId="5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8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8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left"/>
    </xf>
    <xf numFmtId="164" fontId="10" fillId="2" borderId="1" xfId="0" applyNumberFormat="1" applyFont="1" applyFill="1" applyBorder="1" applyAlignment="1">
      <alignment horizontal="right"/>
    </xf>
    <xf numFmtId="0" fontId="1" fillId="0" borderId="1" xfId="2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vertical="top"/>
    </xf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 vertical="top" indent="47"/>
    </xf>
    <xf numFmtId="3" fontId="3" fillId="2" borderId="0" xfId="0" applyNumberFormat="1" applyFont="1" applyFill="1" applyAlignment="1">
      <alignment horizontal="left" vertical="top" indent="47"/>
    </xf>
    <xf numFmtId="0" fontId="1" fillId="0" borderId="0" xfId="0" applyFont="1" applyAlignment="1">
      <alignment horizontal="left" indent="47"/>
    </xf>
    <xf numFmtId="0" fontId="0" fillId="0" borderId="0" xfId="0" applyAlignment="1">
      <alignment horizontal="left" indent="47"/>
    </xf>
    <xf numFmtId="0" fontId="10" fillId="2" borderId="1" xfId="0" applyFont="1" applyFill="1" applyBorder="1" applyAlignment="1">
      <alignment horizontal="justify" wrapText="1"/>
    </xf>
    <xf numFmtId="3" fontId="1" fillId="0" borderId="0" xfId="0" applyNumberFormat="1" applyFont="1" applyAlignment="1">
      <alignment horizontal="left" vertical="top" wrapText="1" indent="57"/>
    </xf>
    <xf numFmtId="3" fontId="1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wrapText="1"/>
    </xf>
    <xf numFmtId="49" fontId="1" fillId="0" borderId="5" xfId="0" applyNumberFormat="1" applyFont="1" applyBorder="1" applyAlignment="1">
      <alignment horizontal="left" vertical="top"/>
    </xf>
    <xf numFmtId="164" fontId="1" fillId="2" borderId="6" xfId="0" applyNumberFormat="1" applyFont="1" applyFill="1" applyBorder="1" applyAlignment="1">
      <alignment horizontal="right" vertical="top"/>
    </xf>
    <xf numFmtId="0" fontId="6" fillId="0" borderId="7" xfId="0" applyFont="1" applyBorder="1" applyAlignment="1">
      <alignment horizontal="justify" vertical="top" wrapText="1"/>
    </xf>
    <xf numFmtId="0" fontId="1" fillId="0" borderId="8" xfId="1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center" wrapText="1"/>
    </xf>
  </cellXfs>
  <cellStyles count="3">
    <cellStyle name="Обычный" xfId="0" builtinId="0"/>
    <cellStyle name="Обычный 2" xfId="2"/>
    <cellStyle name="Обычный_202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Normal="70" zoomScaleSheetLayoutView="100" workbookViewId="0">
      <selection activeCell="B20" sqref="B20"/>
    </sheetView>
  </sheetViews>
  <sheetFormatPr defaultRowHeight="15.75" x14ac:dyDescent="0.25"/>
  <cols>
    <col min="1" max="1" width="31.140625" style="41" customWidth="1"/>
    <col min="2" max="2" width="71.5703125" style="41" customWidth="1"/>
    <col min="3" max="3" width="15.7109375" style="42" hidden="1" customWidth="1"/>
    <col min="4" max="4" width="15.5703125" style="8" hidden="1" customWidth="1"/>
    <col min="5" max="6" width="15" hidden="1" customWidth="1"/>
    <col min="7" max="8" width="15" customWidth="1"/>
  </cols>
  <sheetData>
    <row r="1" spans="1:8" x14ac:dyDescent="0.25">
      <c r="A1" s="72" t="s">
        <v>151</v>
      </c>
      <c r="B1" s="72"/>
      <c r="C1" s="72"/>
      <c r="D1" s="72"/>
      <c r="E1" s="72"/>
      <c r="F1" s="72"/>
      <c r="G1" s="72"/>
      <c r="H1" s="72"/>
    </row>
    <row r="2" spans="1:8" ht="15.6" customHeight="1" x14ac:dyDescent="0.25">
      <c r="A2" s="72" t="s">
        <v>142</v>
      </c>
      <c r="B2" s="72"/>
      <c r="C2" s="72"/>
      <c r="D2" s="72"/>
      <c r="E2" s="72"/>
      <c r="F2" s="72"/>
      <c r="G2" s="72"/>
      <c r="H2" s="72"/>
    </row>
    <row r="3" spans="1:8" ht="15.6" customHeight="1" x14ac:dyDescent="0.25">
      <c r="A3" s="72" t="s">
        <v>143</v>
      </c>
      <c r="B3" s="72"/>
      <c r="C3" s="72"/>
      <c r="D3" s="72"/>
      <c r="E3" s="72"/>
      <c r="F3" s="72"/>
      <c r="G3" s="72"/>
      <c r="H3" s="72"/>
    </row>
    <row r="4" spans="1:8" ht="15.6" customHeight="1" x14ac:dyDescent="0.25">
      <c r="A4" s="72" t="s">
        <v>153</v>
      </c>
      <c r="B4" s="72"/>
      <c r="C4" s="72"/>
      <c r="D4" s="72"/>
      <c r="E4" s="72"/>
      <c r="F4" s="72"/>
      <c r="G4" s="72"/>
      <c r="H4" s="72"/>
    </row>
    <row r="5" spans="1:8" ht="15.6" customHeight="1" x14ac:dyDescent="0.25">
      <c r="A5" s="72" t="s">
        <v>154</v>
      </c>
      <c r="B5" s="72"/>
      <c r="C5" s="72"/>
      <c r="D5" s="72"/>
      <c r="E5" s="72"/>
      <c r="F5" s="72"/>
      <c r="G5" s="72"/>
      <c r="H5" s="72"/>
    </row>
    <row r="6" spans="1:8" x14ac:dyDescent="0.25">
      <c r="A6" s="67"/>
      <c r="B6" s="67"/>
      <c r="C6" s="68"/>
      <c r="D6" s="69"/>
      <c r="E6" s="70"/>
      <c r="F6" s="70"/>
      <c r="G6" s="70"/>
      <c r="H6" s="70"/>
    </row>
    <row r="7" spans="1:8" x14ac:dyDescent="0.25">
      <c r="A7" s="72" t="s">
        <v>152</v>
      </c>
      <c r="B7" s="72"/>
      <c r="C7" s="72"/>
      <c r="D7" s="72"/>
      <c r="E7" s="72"/>
      <c r="F7" s="72"/>
      <c r="G7" s="72"/>
      <c r="H7" s="72"/>
    </row>
    <row r="8" spans="1:8" ht="15.6" customHeight="1" x14ac:dyDescent="0.25">
      <c r="A8" s="72" t="s">
        <v>128</v>
      </c>
      <c r="B8" s="72"/>
      <c r="C8" s="72"/>
      <c r="D8" s="72"/>
      <c r="E8" s="72"/>
      <c r="F8" s="72"/>
      <c r="G8" s="72"/>
      <c r="H8" s="72"/>
    </row>
    <row r="9" spans="1:8" ht="15.6" customHeight="1" x14ac:dyDescent="0.25">
      <c r="A9" s="72" t="s">
        <v>145</v>
      </c>
      <c r="B9" s="72"/>
      <c r="C9" s="72"/>
      <c r="D9" s="72"/>
      <c r="E9" s="72"/>
      <c r="F9" s="72"/>
      <c r="G9" s="72"/>
      <c r="H9" s="72"/>
    </row>
    <row r="10" spans="1:8" ht="15.6" customHeight="1" x14ac:dyDescent="0.25">
      <c r="A10" s="72" t="s">
        <v>155</v>
      </c>
      <c r="B10" s="72"/>
      <c r="C10" s="72"/>
      <c r="D10" s="72"/>
      <c r="E10" s="72"/>
      <c r="F10" s="72"/>
      <c r="G10" s="72"/>
      <c r="H10" s="72"/>
    </row>
    <row r="11" spans="1:8" ht="15.6" customHeight="1" x14ac:dyDescent="0.25">
      <c r="A11" s="72" t="s">
        <v>156</v>
      </c>
      <c r="B11" s="72"/>
      <c r="C11" s="72"/>
      <c r="D11" s="72"/>
      <c r="E11" s="72"/>
      <c r="F11" s="72"/>
      <c r="G11" s="72"/>
      <c r="H11" s="72"/>
    </row>
    <row r="12" spans="1:8" x14ac:dyDescent="0.25">
      <c r="A12" s="73"/>
      <c r="B12" s="73"/>
      <c r="C12" s="2"/>
      <c r="D12" s="1"/>
    </row>
    <row r="13" spans="1:8" ht="32.450000000000003" customHeight="1" x14ac:dyDescent="0.25">
      <c r="A13" s="74" t="s">
        <v>135</v>
      </c>
      <c r="B13" s="74"/>
      <c r="C13" s="74"/>
      <c r="D13" s="74"/>
      <c r="E13" s="74"/>
      <c r="F13" s="74"/>
      <c r="G13" s="74"/>
      <c r="H13" s="74"/>
    </row>
    <row r="14" spans="1:8" ht="16.5" x14ac:dyDescent="0.25">
      <c r="A14" s="43"/>
      <c r="B14" s="43"/>
      <c r="C14" s="43"/>
      <c r="D14" s="43"/>
    </row>
    <row r="15" spans="1:8" x14ac:dyDescent="0.25">
      <c r="A15" s="3"/>
      <c r="B15" s="4"/>
      <c r="D15" s="5"/>
      <c r="H15" s="5" t="s">
        <v>0</v>
      </c>
    </row>
    <row r="16" spans="1:8" ht="31.5" x14ac:dyDescent="0.25">
      <c r="A16" s="6" t="s">
        <v>1</v>
      </c>
      <c r="B16" s="7" t="s">
        <v>2</v>
      </c>
      <c r="C16" s="7" t="s">
        <v>131</v>
      </c>
      <c r="D16" s="7" t="s">
        <v>134</v>
      </c>
      <c r="E16" s="7" t="s">
        <v>144</v>
      </c>
      <c r="F16" s="7" t="s">
        <v>144</v>
      </c>
      <c r="G16" s="7" t="s">
        <v>131</v>
      </c>
      <c r="H16" s="7" t="s">
        <v>134</v>
      </c>
    </row>
    <row r="17" spans="1:8" x14ac:dyDescent="0.25">
      <c r="A17" s="9" t="s">
        <v>3</v>
      </c>
      <c r="B17" s="10" t="s">
        <v>4</v>
      </c>
      <c r="C17" s="48">
        <f>C18+C34+C37+C45+C48+C61+C67+C26</f>
        <v>2370699.1</v>
      </c>
      <c r="D17" s="48">
        <f>D18+D34+D37+D45+D48+D61+D67+D26</f>
        <v>2539198.7999999993</v>
      </c>
      <c r="E17" s="48">
        <f t="shared" ref="E17:F17" si="0">E18+E34+E37+E45+E48+E61+E67+E26</f>
        <v>-995731.7</v>
      </c>
      <c r="F17" s="48">
        <f t="shared" si="0"/>
        <v>-1019673.8</v>
      </c>
      <c r="G17" s="48">
        <f>G18+G34+G37+G45+G48+G61+G67+G26</f>
        <v>1374967.4000000001</v>
      </c>
      <c r="H17" s="48">
        <f>H18+H34+H37+H45+H48+H61+H67+H26</f>
        <v>1519524.9999999998</v>
      </c>
    </row>
    <row r="18" spans="1:8" x14ac:dyDescent="0.25">
      <c r="A18" s="9" t="s">
        <v>5</v>
      </c>
      <c r="B18" s="10" t="s">
        <v>6</v>
      </c>
      <c r="C18" s="48">
        <f t="shared" ref="C18:F18" si="1">C19</f>
        <v>2045137.6</v>
      </c>
      <c r="D18" s="48">
        <f t="shared" si="1"/>
        <v>2208748.5999999996</v>
      </c>
      <c r="E18" s="48">
        <f t="shared" si="1"/>
        <v>-995731.7</v>
      </c>
      <c r="F18" s="48">
        <f t="shared" si="1"/>
        <v>-1019673.8</v>
      </c>
      <c r="G18" s="48">
        <f t="shared" ref="G18:H18" si="2">G19</f>
        <v>1049405.9000000001</v>
      </c>
      <c r="H18" s="48">
        <f t="shared" si="2"/>
        <v>1189074.7999999998</v>
      </c>
    </row>
    <row r="19" spans="1:8" x14ac:dyDescent="0.25">
      <c r="A19" s="11" t="s">
        <v>7</v>
      </c>
      <c r="B19" s="77" t="s">
        <v>8</v>
      </c>
      <c r="C19" s="49">
        <f>C20+C21+C22+C23+C24+C25</f>
        <v>2045137.6</v>
      </c>
      <c r="D19" s="49">
        <f>D20+D21+D22+D23+D24+D25</f>
        <v>2208748.5999999996</v>
      </c>
      <c r="E19" s="49">
        <f t="shared" ref="E19:F19" si="3">E20+E21+E22+E23+E24+E25</f>
        <v>-995731.7</v>
      </c>
      <c r="F19" s="49">
        <f t="shared" si="3"/>
        <v>-1019673.8</v>
      </c>
      <c r="G19" s="49">
        <f>G20+G21+G22+G23+G24+G25</f>
        <v>1049405.9000000001</v>
      </c>
      <c r="H19" s="49">
        <f>H20+H21+H22+H23+H24+H25</f>
        <v>1189074.7999999998</v>
      </c>
    </row>
    <row r="20" spans="1:8" ht="110.25" x14ac:dyDescent="0.25">
      <c r="A20" s="75" t="s">
        <v>9</v>
      </c>
      <c r="B20" s="79" t="s">
        <v>146</v>
      </c>
      <c r="C20" s="76">
        <v>1517038.8</v>
      </c>
      <c r="D20" s="50">
        <v>1638401.9</v>
      </c>
      <c r="E20" s="63">
        <v>-995731.7</v>
      </c>
      <c r="F20" s="63">
        <v>-1019673.8</v>
      </c>
      <c r="G20" s="50">
        <f>C20+E20</f>
        <v>521307.10000000009</v>
      </c>
      <c r="H20" s="50">
        <f>D20+F20</f>
        <v>618728.09999999986</v>
      </c>
    </row>
    <row r="21" spans="1:8" ht="97.15" customHeight="1" x14ac:dyDescent="0.25">
      <c r="A21" s="13" t="s">
        <v>10</v>
      </c>
      <c r="B21" s="78" t="s">
        <v>11</v>
      </c>
      <c r="C21" s="50">
        <v>10929.7</v>
      </c>
      <c r="D21" s="50">
        <v>11804.1</v>
      </c>
      <c r="E21" s="65"/>
      <c r="F21" s="65"/>
      <c r="G21" s="50">
        <v>10929.7</v>
      </c>
      <c r="H21" s="50">
        <v>11804.1</v>
      </c>
    </row>
    <row r="22" spans="1:8" ht="78.75" x14ac:dyDescent="0.25">
      <c r="A22" s="44" t="s">
        <v>12</v>
      </c>
      <c r="B22" s="62" t="s">
        <v>147</v>
      </c>
      <c r="C22" s="50">
        <v>79337</v>
      </c>
      <c r="D22" s="50">
        <v>85683.9</v>
      </c>
      <c r="E22" s="65"/>
      <c r="F22" s="65"/>
      <c r="G22" s="50">
        <v>79337</v>
      </c>
      <c r="H22" s="50">
        <v>85683.9</v>
      </c>
    </row>
    <row r="23" spans="1:8" ht="132.6" customHeight="1" x14ac:dyDescent="0.25">
      <c r="A23" s="45" t="s">
        <v>122</v>
      </c>
      <c r="B23" s="62" t="s">
        <v>148</v>
      </c>
      <c r="C23" s="50">
        <v>96310.2</v>
      </c>
      <c r="D23" s="50">
        <v>104015</v>
      </c>
      <c r="E23" s="65"/>
      <c r="F23" s="65"/>
      <c r="G23" s="50">
        <v>96310.2</v>
      </c>
      <c r="H23" s="50">
        <v>104015</v>
      </c>
    </row>
    <row r="24" spans="1:8" ht="63" x14ac:dyDescent="0.25">
      <c r="A24" s="61" t="s">
        <v>132</v>
      </c>
      <c r="B24" s="62" t="s">
        <v>149</v>
      </c>
      <c r="C24" s="50">
        <v>102482.3</v>
      </c>
      <c r="D24" s="63">
        <v>110680.9</v>
      </c>
      <c r="E24" s="65"/>
      <c r="F24" s="65"/>
      <c r="G24" s="50">
        <v>102482.3</v>
      </c>
      <c r="H24" s="63">
        <v>110680.9</v>
      </c>
    </row>
    <row r="25" spans="1:8" ht="63" x14ac:dyDescent="0.25">
      <c r="A25" s="61" t="s">
        <v>133</v>
      </c>
      <c r="B25" s="62" t="s">
        <v>150</v>
      </c>
      <c r="C25" s="50">
        <v>239039.6</v>
      </c>
      <c r="D25" s="63">
        <v>258162.8</v>
      </c>
      <c r="E25" s="65"/>
      <c r="F25" s="65"/>
      <c r="G25" s="50">
        <v>239039.6</v>
      </c>
      <c r="H25" s="63">
        <v>258162.8</v>
      </c>
    </row>
    <row r="26" spans="1:8" ht="31.5" x14ac:dyDescent="0.25">
      <c r="A26" s="46" t="s">
        <v>13</v>
      </c>
      <c r="B26" s="47" t="s">
        <v>14</v>
      </c>
      <c r="C26" s="48">
        <f t="shared" ref="C26:D26" si="4">C27</f>
        <v>3774.4</v>
      </c>
      <c r="D26" s="48">
        <f t="shared" si="4"/>
        <v>3774.4</v>
      </c>
      <c r="E26" s="65"/>
      <c r="F26" s="65"/>
      <c r="G26" s="48">
        <f t="shared" ref="G26:H26" si="5">G27</f>
        <v>3774.4</v>
      </c>
      <c r="H26" s="48">
        <f t="shared" si="5"/>
        <v>3774.4</v>
      </c>
    </row>
    <row r="27" spans="1:8" ht="31.5" x14ac:dyDescent="0.25">
      <c r="A27" s="16" t="s">
        <v>15</v>
      </c>
      <c r="B27" s="12" t="s">
        <v>16</v>
      </c>
      <c r="C27" s="49">
        <f t="shared" ref="C27" si="6">C28+C30+C32</f>
        <v>3774.4</v>
      </c>
      <c r="D27" s="49">
        <f t="shared" ref="D27" si="7">D28+D30+D32</f>
        <v>3774.4</v>
      </c>
      <c r="E27" s="65"/>
      <c r="F27" s="65"/>
      <c r="G27" s="49">
        <f t="shared" ref="G27:H27" si="8">G28+G30+G32</f>
        <v>3774.4</v>
      </c>
      <c r="H27" s="49">
        <f t="shared" si="8"/>
        <v>3774.4</v>
      </c>
    </row>
    <row r="28" spans="1:8" ht="63" x14ac:dyDescent="0.25">
      <c r="A28" s="17" t="s">
        <v>136</v>
      </c>
      <c r="B28" s="18" t="s">
        <v>17</v>
      </c>
      <c r="C28" s="51">
        <f t="shared" ref="C28:D28" si="9">C29</f>
        <v>1706</v>
      </c>
      <c r="D28" s="51">
        <f t="shared" si="9"/>
        <v>1706</v>
      </c>
      <c r="E28" s="65"/>
      <c r="F28" s="65"/>
      <c r="G28" s="51">
        <f t="shared" ref="G28:H28" si="10">G29</f>
        <v>1706</v>
      </c>
      <c r="H28" s="51">
        <f t="shared" si="10"/>
        <v>1706</v>
      </c>
    </row>
    <row r="29" spans="1:8" ht="97.15" customHeight="1" x14ac:dyDescent="0.25">
      <c r="A29" s="13" t="s">
        <v>137</v>
      </c>
      <c r="B29" s="14" t="s">
        <v>127</v>
      </c>
      <c r="C29" s="52">
        <v>1706</v>
      </c>
      <c r="D29" s="52">
        <v>1706</v>
      </c>
      <c r="E29" s="65"/>
      <c r="F29" s="65"/>
      <c r="G29" s="52">
        <v>1706</v>
      </c>
      <c r="H29" s="52">
        <v>1706</v>
      </c>
    </row>
    <row r="30" spans="1:8" ht="78.75" x14ac:dyDescent="0.25">
      <c r="A30" s="19" t="s">
        <v>138</v>
      </c>
      <c r="B30" s="18" t="s">
        <v>18</v>
      </c>
      <c r="C30" s="53">
        <f t="shared" ref="C30" si="11">C31</f>
        <v>8.6</v>
      </c>
      <c r="D30" s="53">
        <f>D31</f>
        <v>8.6</v>
      </c>
      <c r="E30" s="65"/>
      <c r="F30" s="65"/>
      <c r="G30" s="53">
        <f t="shared" ref="G30" si="12">G31</f>
        <v>8.6</v>
      </c>
      <c r="H30" s="53">
        <f>H31</f>
        <v>8.6</v>
      </c>
    </row>
    <row r="31" spans="1:8" ht="112.15" customHeight="1" x14ac:dyDescent="0.25">
      <c r="A31" s="20" t="s">
        <v>139</v>
      </c>
      <c r="B31" s="14" t="s">
        <v>123</v>
      </c>
      <c r="C31" s="54">
        <v>8.6</v>
      </c>
      <c r="D31" s="54">
        <v>8.6</v>
      </c>
      <c r="E31" s="65"/>
      <c r="F31" s="65"/>
      <c r="G31" s="54">
        <v>8.6</v>
      </c>
      <c r="H31" s="54">
        <v>8.6</v>
      </c>
    </row>
    <row r="32" spans="1:8" ht="63" x14ac:dyDescent="0.25">
      <c r="A32" s="17" t="s">
        <v>140</v>
      </c>
      <c r="B32" s="18" t="s">
        <v>19</v>
      </c>
      <c r="C32" s="51">
        <f t="shared" ref="C32:D32" si="13">C33</f>
        <v>2059.8000000000002</v>
      </c>
      <c r="D32" s="51">
        <f t="shared" si="13"/>
        <v>2059.8000000000002</v>
      </c>
      <c r="E32" s="65"/>
      <c r="F32" s="65"/>
      <c r="G32" s="51">
        <f t="shared" ref="G32:H32" si="14">G33</f>
        <v>2059.8000000000002</v>
      </c>
      <c r="H32" s="51">
        <f t="shared" si="14"/>
        <v>2059.8000000000002</v>
      </c>
    </row>
    <row r="33" spans="1:8" ht="97.15" customHeight="1" x14ac:dyDescent="0.25">
      <c r="A33" s="13" t="s">
        <v>141</v>
      </c>
      <c r="B33" s="14" t="s">
        <v>124</v>
      </c>
      <c r="C33" s="52">
        <v>2059.8000000000002</v>
      </c>
      <c r="D33" s="52">
        <v>2059.8000000000002</v>
      </c>
      <c r="E33" s="65"/>
      <c r="F33" s="65"/>
      <c r="G33" s="52">
        <v>2059.8000000000002</v>
      </c>
      <c r="H33" s="52">
        <v>2059.8000000000002</v>
      </c>
    </row>
    <row r="34" spans="1:8" x14ac:dyDescent="0.25">
      <c r="A34" s="9" t="s">
        <v>20</v>
      </c>
      <c r="B34" s="10" t="s">
        <v>21</v>
      </c>
      <c r="C34" s="48">
        <f t="shared" ref="C34:D35" si="15">C35</f>
        <v>271.3</v>
      </c>
      <c r="D34" s="48">
        <f t="shared" si="15"/>
        <v>271.3</v>
      </c>
      <c r="E34" s="65"/>
      <c r="F34" s="65"/>
      <c r="G34" s="48">
        <f t="shared" ref="G34:H35" si="16">G35</f>
        <v>271.3</v>
      </c>
      <c r="H34" s="48">
        <f t="shared" si="16"/>
        <v>271.3</v>
      </c>
    </row>
    <row r="35" spans="1:8" x14ac:dyDescent="0.25">
      <c r="A35" s="21" t="s">
        <v>22</v>
      </c>
      <c r="B35" s="22" t="s">
        <v>23</v>
      </c>
      <c r="C35" s="51">
        <f t="shared" si="15"/>
        <v>271.3</v>
      </c>
      <c r="D35" s="51">
        <f t="shared" si="15"/>
        <v>271.3</v>
      </c>
      <c r="E35" s="65"/>
      <c r="F35" s="65"/>
      <c r="G35" s="51">
        <f t="shared" si="16"/>
        <v>271.3</v>
      </c>
      <c r="H35" s="51">
        <f t="shared" si="16"/>
        <v>271.3</v>
      </c>
    </row>
    <row r="36" spans="1:8" x14ac:dyDescent="0.25">
      <c r="A36" s="23" t="s">
        <v>24</v>
      </c>
      <c r="B36" s="24" t="s">
        <v>23</v>
      </c>
      <c r="C36" s="52">
        <v>271.3</v>
      </c>
      <c r="D36" s="52">
        <v>271.3</v>
      </c>
      <c r="E36" s="65"/>
      <c r="F36" s="65"/>
      <c r="G36" s="52">
        <v>271.3</v>
      </c>
      <c r="H36" s="52">
        <v>271.3</v>
      </c>
    </row>
    <row r="37" spans="1:8" x14ac:dyDescent="0.25">
      <c r="A37" s="9" t="s">
        <v>25</v>
      </c>
      <c r="B37" s="10" t="s">
        <v>26</v>
      </c>
      <c r="C37" s="48">
        <f t="shared" ref="C37" si="17">C38+C40</f>
        <v>212900</v>
      </c>
      <c r="D37" s="48">
        <f t="shared" ref="D37" si="18">D38+D40</f>
        <v>218300</v>
      </c>
      <c r="E37" s="65"/>
      <c r="F37" s="65"/>
      <c r="G37" s="48">
        <f t="shared" ref="G37:H37" si="19">G38+G40</f>
        <v>212900</v>
      </c>
      <c r="H37" s="48">
        <f t="shared" si="19"/>
        <v>218300</v>
      </c>
    </row>
    <row r="38" spans="1:8" x14ac:dyDescent="0.25">
      <c r="A38" s="11" t="s">
        <v>27</v>
      </c>
      <c r="B38" s="12" t="s">
        <v>28</v>
      </c>
      <c r="C38" s="49">
        <f t="shared" ref="C38:D38" si="20">C39</f>
        <v>70500</v>
      </c>
      <c r="D38" s="49">
        <f t="shared" si="20"/>
        <v>71700</v>
      </c>
      <c r="E38" s="65"/>
      <c r="F38" s="65"/>
      <c r="G38" s="49">
        <f t="shared" ref="G38:H38" si="21">G39</f>
        <v>70500</v>
      </c>
      <c r="H38" s="49">
        <f t="shared" si="21"/>
        <v>71700</v>
      </c>
    </row>
    <row r="39" spans="1:8" ht="63" x14ac:dyDescent="0.25">
      <c r="A39" s="13" t="s">
        <v>29</v>
      </c>
      <c r="B39" s="14" t="s">
        <v>30</v>
      </c>
      <c r="C39" s="50">
        <v>70500</v>
      </c>
      <c r="D39" s="50">
        <v>71700</v>
      </c>
      <c r="E39" s="65"/>
      <c r="F39" s="65"/>
      <c r="G39" s="50">
        <v>70500</v>
      </c>
      <c r="H39" s="50">
        <v>71700</v>
      </c>
    </row>
    <row r="40" spans="1:8" x14ac:dyDescent="0.25">
      <c r="A40" s="11" t="s">
        <v>31</v>
      </c>
      <c r="B40" s="12" t="s">
        <v>32</v>
      </c>
      <c r="C40" s="49">
        <f t="shared" ref="C40" si="22">C41+C43</f>
        <v>142400</v>
      </c>
      <c r="D40" s="49">
        <f t="shared" ref="D40" si="23">D41+D43</f>
        <v>146600</v>
      </c>
      <c r="E40" s="65"/>
      <c r="F40" s="65"/>
      <c r="G40" s="49">
        <f t="shared" ref="G40:H40" si="24">G41+G43</f>
        <v>142400</v>
      </c>
      <c r="H40" s="49">
        <f t="shared" si="24"/>
        <v>146600</v>
      </c>
    </row>
    <row r="41" spans="1:8" x14ac:dyDescent="0.25">
      <c r="A41" s="25" t="s">
        <v>33</v>
      </c>
      <c r="B41" s="18" t="s">
        <v>34</v>
      </c>
      <c r="C41" s="55">
        <f t="shared" ref="C41:D41" si="25">C42</f>
        <v>129600</v>
      </c>
      <c r="D41" s="55">
        <f t="shared" si="25"/>
        <v>133200</v>
      </c>
      <c r="E41" s="65"/>
      <c r="F41" s="65"/>
      <c r="G41" s="55">
        <f t="shared" ref="G41:H41" si="26">G42</f>
        <v>129600</v>
      </c>
      <c r="H41" s="55">
        <f t="shared" si="26"/>
        <v>133200</v>
      </c>
    </row>
    <row r="42" spans="1:8" ht="47.25" x14ac:dyDescent="0.25">
      <c r="A42" s="26" t="s">
        <v>35</v>
      </c>
      <c r="B42" s="14" t="s">
        <v>36</v>
      </c>
      <c r="C42" s="50">
        <v>129600</v>
      </c>
      <c r="D42" s="50">
        <v>133200</v>
      </c>
      <c r="E42" s="65"/>
      <c r="F42" s="65"/>
      <c r="G42" s="50">
        <v>129600</v>
      </c>
      <c r="H42" s="50">
        <v>133200</v>
      </c>
    </row>
    <row r="43" spans="1:8" x14ac:dyDescent="0.25">
      <c r="A43" s="25" t="s">
        <v>37</v>
      </c>
      <c r="B43" s="18" t="s">
        <v>38</v>
      </c>
      <c r="C43" s="55">
        <f t="shared" ref="C43:D43" si="27">C44</f>
        <v>12800</v>
      </c>
      <c r="D43" s="55">
        <f t="shared" si="27"/>
        <v>13400</v>
      </c>
      <c r="E43" s="65"/>
      <c r="F43" s="65"/>
      <c r="G43" s="55">
        <f t="shared" ref="G43:H43" si="28">G44</f>
        <v>12800</v>
      </c>
      <c r="H43" s="55">
        <f t="shared" si="28"/>
        <v>13400</v>
      </c>
    </row>
    <row r="44" spans="1:8" ht="47.25" x14ac:dyDescent="0.25">
      <c r="A44" s="26" t="s">
        <v>39</v>
      </c>
      <c r="B44" s="14" t="s">
        <v>40</v>
      </c>
      <c r="C44" s="50">
        <v>12800</v>
      </c>
      <c r="D44" s="50">
        <v>13400</v>
      </c>
      <c r="E44" s="65"/>
      <c r="F44" s="65"/>
      <c r="G44" s="50">
        <v>12800</v>
      </c>
      <c r="H44" s="50">
        <v>13400</v>
      </c>
    </row>
    <row r="45" spans="1:8" x14ac:dyDescent="0.25">
      <c r="A45" s="9" t="s">
        <v>41</v>
      </c>
      <c r="B45" s="10" t="s">
        <v>42</v>
      </c>
      <c r="C45" s="48">
        <f t="shared" ref="C45:D46" si="29">C46</f>
        <v>35400</v>
      </c>
      <c r="D45" s="48">
        <f t="shared" si="29"/>
        <v>35400</v>
      </c>
      <c r="E45" s="65"/>
      <c r="F45" s="65"/>
      <c r="G45" s="48">
        <f t="shared" ref="G45:H46" si="30">G46</f>
        <v>35400</v>
      </c>
      <c r="H45" s="48">
        <f t="shared" si="30"/>
        <v>35400</v>
      </c>
    </row>
    <row r="46" spans="1:8" ht="31.5" x14ac:dyDescent="0.25">
      <c r="A46" s="11" t="s">
        <v>43</v>
      </c>
      <c r="B46" s="12" t="s">
        <v>44</v>
      </c>
      <c r="C46" s="49">
        <f t="shared" si="29"/>
        <v>35400</v>
      </c>
      <c r="D46" s="49">
        <f t="shared" si="29"/>
        <v>35400</v>
      </c>
      <c r="E46" s="65"/>
      <c r="F46" s="65"/>
      <c r="G46" s="49">
        <f t="shared" si="30"/>
        <v>35400</v>
      </c>
      <c r="H46" s="49">
        <f t="shared" si="30"/>
        <v>35400</v>
      </c>
    </row>
    <row r="47" spans="1:8" ht="47.25" x14ac:dyDescent="0.25">
      <c r="A47" s="13" t="s">
        <v>45</v>
      </c>
      <c r="B47" s="14" t="s">
        <v>46</v>
      </c>
      <c r="C47" s="50">
        <v>35400</v>
      </c>
      <c r="D47" s="50">
        <v>35400</v>
      </c>
      <c r="E47" s="65"/>
      <c r="F47" s="65"/>
      <c r="G47" s="50">
        <v>35400</v>
      </c>
      <c r="H47" s="50">
        <v>35400</v>
      </c>
    </row>
    <row r="48" spans="1:8" ht="47.25" x14ac:dyDescent="0.25">
      <c r="A48" s="9" t="s">
        <v>47</v>
      </c>
      <c r="B48" s="10" t="s">
        <v>48</v>
      </c>
      <c r="C48" s="48">
        <f>C49+C58</f>
        <v>67895</v>
      </c>
      <c r="D48" s="48">
        <f>D49+D58</f>
        <v>68412</v>
      </c>
      <c r="E48" s="65"/>
      <c r="F48" s="65"/>
      <c r="G48" s="48">
        <f>G49+G58</f>
        <v>67895</v>
      </c>
      <c r="H48" s="48">
        <f>H49+H58</f>
        <v>68412</v>
      </c>
    </row>
    <row r="49" spans="1:8" ht="78.75" x14ac:dyDescent="0.25">
      <c r="A49" s="11" t="s">
        <v>49</v>
      </c>
      <c r="B49" s="12" t="s">
        <v>50</v>
      </c>
      <c r="C49" s="49">
        <f t="shared" ref="C49" si="31">C50+C52</f>
        <v>54939</v>
      </c>
      <c r="D49" s="49">
        <f t="shared" ref="D49" si="32">D50+D52</f>
        <v>54939</v>
      </c>
      <c r="E49" s="65"/>
      <c r="F49" s="65"/>
      <c r="G49" s="49">
        <f t="shared" ref="G49:H49" si="33">G50+G52</f>
        <v>54939</v>
      </c>
      <c r="H49" s="49">
        <f t="shared" si="33"/>
        <v>54939</v>
      </c>
    </row>
    <row r="50" spans="1:8" ht="63" x14ac:dyDescent="0.25">
      <c r="A50" s="17" t="s">
        <v>51</v>
      </c>
      <c r="B50" s="19" t="s">
        <v>52</v>
      </c>
      <c r="C50" s="55">
        <f t="shared" ref="C50:D50" si="34">C51</f>
        <v>26810</v>
      </c>
      <c r="D50" s="55">
        <f t="shared" si="34"/>
        <v>26810</v>
      </c>
      <c r="E50" s="65"/>
      <c r="F50" s="65"/>
      <c r="G50" s="55">
        <f t="shared" ref="G50:H50" si="35">G51</f>
        <v>26810</v>
      </c>
      <c r="H50" s="55">
        <f t="shared" si="35"/>
        <v>26810</v>
      </c>
    </row>
    <row r="51" spans="1:8" ht="78.75" x14ac:dyDescent="0.25">
      <c r="A51" s="27" t="s">
        <v>53</v>
      </c>
      <c r="B51" s="26" t="s">
        <v>54</v>
      </c>
      <c r="C51" s="50">
        <v>26810</v>
      </c>
      <c r="D51" s="50">
        <v>26810</v>
      </c>
      <c r="E51" s="65"/>
      <c r="F51" s="65"/>
      <c r="G51" s="50">
        <v>26810</v>
      </c>
      <c r="H51" s="50">
        <v>26810</v>
      </c>
    </row>
    <row r="52" spans="1:8" ht="34.15" customHeight="1" x14ac:dyDescent="0.25">
      <c r="A52" s="21" t="s">
        <v>55</v>
      </c>
      <c r="B52" s="18" t="s">
        <v>56</v>
      </c>
      <c r="C52" s="55">
        <f t="shared" ref="C52:D52" si="36">C53</f>
        <v>28129</v>
      </c>
      <c r="D52" s="55">
        <f t="shared" si="36"/>
        <v>28129</v>
      </c>
      <c r="E52" s="65"/>
      <c r="F52" s="65"/>
      <c r="G52" s="55">
        <f t="shared" ref="G52:H52" si="37">G53</f>
        <v>28129</v>
      </c>
      <c r="H52" s="55">
        <f t="shared" si="37"/>
        <v>28129</v>
      </c>
    </row>
    <row r="53" spans="1:8" ht="47.25" x14ac:dyDescent="0.25">
      <c r="A53" s="28" t="s">
        <v>57</v>
      </c>
      <c r="B53" s="14" t="s">
        <v>58</v>
      </c>
      <c r="C53" s="50">
        <f>C55+C56+C57</f>
        <v>28129</v>
      </c>
      <c r="D53" s="50">
        <f>D55+D56+D57</f>
        <v>28129</v>
      </c>
      <c r="E53" s="65"/>
      <c r="F53" s="65"/>
      <c r="G53" s="50">
        <f>G55+G56+G57</f>
        <v>28129</v>
      </c>
      <c r="H53" s="50">
        <f>H55+H56+H57</f>
        <v>28129</v>
      </c>
    </row>
    <row r="54" spans="1:8" x14ac:dyDescent="0.25">
      <c r="A54" s="13"/>
      <c r="B54" s="29" t="s">
        <v>59</v>
      </c>
      <c r="C54" s="50"/>
      <c r="D54" s="50"/>
      <c r="E54" s="65"/>
      <c r="F54" s="65"/>
      <c r="G54" s="50"/>
      <c r="H54" s="50"/>
    </row>
    <row r="55" spans="1:8" ht="47.25" x14ac:dyDescent="0.25">
      <c r="A55" s="28" t="s">
        <v>60</v>
      </c>
      <c r="B55" s="30" t="s">
        <v>61</v>
      </c>
      <c r="C55" s="50">
        <v>20242.8</v>
      </c>
      <c r="D55" s="50">
        <v>20242.8</v>
      </c>
      <c r="E55" s="65"/>
      <c r="F55" s="65"/>
      <c r="G55" s="50">
        <v>20242.8</v>
      </c>
      <c r="H55" s="50">
        <v>20242.8</v>
      </c>
    </row>
    <row r="56" spans="1:8" ht="47.25" x14ac:dyDescent="0.25">
      <c r="A56" s="28" t="s">
        <v>62</v>
      </c>
      <c r="B56" s="30" t="s">
        <v>63</v>
      </c>
      <c r="C56" s="50">
        <v>5801.8</v>
      </c>
      <c r="D56" s="50">
        <v>5801.8</v>
      </c>
      <c r="E56" s="65"/>
      <c r="F56" s="65"/>
      <c r="G56" s="50">
        <v>5801.8</v>
      </c>
      <c r="H56" s="50">
        <v>5801.8</v>
      </c>
    </row>
    <row r="57" spans="1:8" ht="63" x14ac:dyDescent="0.25">
      <c r="A57" s="28" t="s">
        <v>64</v>
      </c>
      <c r="B57" s="30" t="s">
        <v>129</v>
      </c>
      <c r="C57" s="50">
        <v>2084.4</v>
      </c>
      <c r="D57" s="50">
        <v>2084.4</v>
      </c>
      <c r="E57" s="65"/>
      <c r="F57" s="65"/>
      <c r="G57" s="50">
        <v>2084.4</v>
      </c>
      <c r="H57" s="50">
        <v>2084.4</v>
      </c>
    </row>
    <row r="58" spans="1:8" ht="78.75" x14ac:dyDescent="0.25">
      <c r="A58" s="11" t="s">
        <v>65</v>
      </c>
      <c r="B58" s="12" t="s">
        <v>66</v>
      </c>
      <c r="C58" s="49">
        <f t="shared" ref="C58:D59" si="38">C59</f>
        <v>12956</v>
      </c>
      <c r="D58" s="49">
        <f t="shared" si="38"/>
        <v>13473</v>
      </c>
      <c r="E58" s="65"/>
      <c r="F58" s="65"/>
      <c r="G58" s="49">
        <f t="shared" ref="G58:H59" si="39">G59</f>
        <v>12956</v>
      </c>
      <c r="H58" s="49">
        <f t="shared" si="39"/>
        <v>13473</v>
      </c>
    </row>
    <row r="59" spans="1:8" ht="78.75" x14ac:dyDescent="0.25">
      <c r="A59" s="17" t="s">
        <v>67</v>
      </c>
      <c r="B59" s="18" t="s">
        <v>68</v>
      </c>
      <c r="C59" s="55">
        <f t="shared" si="38"/>
        <v>12956</v>
      </c>
      <c r="D59" s="55">
        <f t="shared" si="38"/>
        <v>13473</v>
      </c>
      <c r="E59" s="65"/>
      <c r="F59" s="65"/>
      <c r="G59" s="55">
        <f t="shared" si="39"/>
        <v>12956</v>
      </c>
      <c r="H59" s="55">
        <f t="shared" si="39"/>
        <v>13473</v>
      </c>
    </row>
    <row r="60" spans="1:8" ht="94.5" x14ac:dyDescent="0.25">
      <c r="A60" s="27" t="s">
        <v>69</v>
      </c>
      <c r="B60" s="14" t="s">
        <v>70</v>
      </c>
      <c r="C60" s="52">
        <v>12956</v>
      </c>
      <c r="D60" s="52">
        <v>13473</v>
      </c>
      <c r="E60" s="65"/>
      <c r="F60" s="65"/>
      <c r="G60" s="52">
        <v>12956</v>
      </c>
      <c r="H60" s="52">
        <v>13473</v>
      </c>
    </row>
    <row r="61" spans="1:8" x14ac:dyDescent="0.25">
      <c r="A61" s="9" t="s">
        <v>71</v>
      </c>
      <c r="B61" s="10" t="s">
        <v>72</v>
      </c>
      <c r="C61" s="48">
        <f t="shared" ref="C61:D61" si="40">C62</f>
        <v>128</v>
      </c>
      <c r="D61" s="48">
        <f t="shared" si="40"/>
        <v>128</v>
      </c>
      <c r="E61" s="65"/>
      <c r="F61" s="65"/>
      <c r="G61" s="48">
        <f t="shared" ref="G61:H61" si="41">G62</f>
        <v>128</v>
      </c>
      <c r="H61" s="48">
        <f t="shared" si="41"/>
        <v>128</v>
      </c>
    </row>
    <row r="62" spans="1:8" x14ac:dyDescent="0.25">
      <c r="A62" s="31" t="s">
        <v>73</v>
      </c>
      <c r="B62" s="12" t="s">
        <v>74</v>
      </c>
      <c r="C62" s="56">
        <f t="shared" ref="C62" si="42">C63+C64+C65</f>
        <v>128</v>
      </c>
      <c r="D62" s="56">
        <f t="shared" ref="D62" si="43">D63+D64+D65</f>
        <v>128</v>
      </c>
      <c r="E62" s="65"/>
      <c r="F62" s="65"/>
      <c r="G62" s="56">
        <f t="shared" ref="G62:H62" si="44">G63+G64+G65</f>
        <v>128</v>
      </c>
      <c r="H62" s="56">
        <f t="shared" si="44"/>
        <v>128</v>
      </c>
    </row>
    <row r="63" spans="1:8" ht="31.5" x14ac:dyDescent="0.25">
      <c r="A63" s="32" t="s">
        <v>75</v>
      </c>
      <c r="B63" s="18" t="s">
        <v>76</v>
      </c>
      <c r="C63" s="52">
        <v>74</v>
      </c>
      <c r="D63" s="52">
        <v>74</v>
      </c>
      <c r="E63" s="65"/>
      <c r="F63" s="65"/>
      <c r="G63" s="52">
        <v>74</v>
      </c>
      <c r="H63" s="52">
        <v>74</v>
      </c>
    </row>
    <row r="64" spans="1:8" ht="19.899999999999999" customHeight="1" x14ac:dyDescent="0.25">
      <c r="A64" s="32" t="s">
        <v>77</v>
      </c>
      <c r="B64" s="18" t="s">
        <v>78</v>
      </c>
      <c r="C64" s="52">
        <v>54</v>
      </c>
      <c r="D64" s="52">
        <v>54</v>
      </c>
      <c r="E64" s="65"/>
      <c r="F64" s="65"/>
      <c r="G64" s="52">
        <v>54</v>
      </c>
      <c r="H64" s="52">
        <v>54</v>
      </c>
    </row>
    <row r="65" spans="1:8" ht="19.899999999999999" customHeight="1" x14ac:dyDescent="0.25">
      <c r="A65" s="32" t="s">
        <v>79</v>
      </c>
      <c r="B65" s="18" t="s">
        <v>80</v>
      </c>
      <c r="C65" s="51">
        <v>0</v>
      </c>
      <c r="D65" s="51">
        <v>0</v>
      </c>
      <c r="E65" s="65"/>
      <c r="F65" s="65"/>
      <c r="G65" s="51">
        <v>0</v>
      </c>
      <c r="H65" s="51">
        <v>0</v>
      </c>
    </row>
    <row r="66" spans="1:8" ht="19.899999999999999" customHeight="1" x14ac:dyDescent="0.25">
      <c r="A66" s="33" t="s">
        <v>81</v>
      </c>
      <c r="B66" s="14" t="s">
        <v>82</v>
      </c>
      <c r="C66" s="52">
        <v>0</v>
      </c>
      <c r="D66" s="52">
        <v>0</v>
      </c>
      <c r="E66" s="65"/>
      <c r="F66" s="65"/>
      <c r="G66" s="52">
        <v>0</v>
      </c>
      <c r="H66" s="52">
        <v>0</v>
      </c>
    </row>
    <row r="67" spans="1:8" ht="31.5" x14ac:dyDescent="0.25">
      <c r="A67" s="9" t="s">
        <v>83</v>
      </c>
      <c r="B67" s="10" t="s">
        <v>84</v>
      </c>
      <c r="C67" s="48">
        <f>C68</f>
        <v>5192.8</v>
      </c>
      <c r="D67" s="48">
        <f>D68</f>
        <v>4164.5</v>
      </c>
      <c r="E67" s="65"/>
      <c r="F67" s="65"/>
      <c r="G67" s="48">
        <f>G68</f>
        <v>5192.8</v>
      </c>
      <c r="H67" s="48">
        <f>H68</f>
        <v>4164.5</v>
      </c>
    </row>
    <row r="68" spans="1:8" ht="78.75" x14ac:dyDescent="0.25">
      <c r="A68" s="34" t="s">
        <v>85</v>
      </c>
      <c r="B68" s="12" t="s">
        <v>86</v>
      </c>
      <c r="C68" s="58">
        <f t="shared" ref="C68:D69" si="45">C69</f>
        <v>5192.8</v>
      </c>
      <c r="D68" s="58">
        <f t="shared" si="45"/>
        <v>4164.5</v>
      </c>
      <c r="E68" s="65"/>
      <c r="F68" s="65"/>
      <c r="G68" s="58">
        <f t="shared" ref="G68:H69" si="46">G69</f>
        <v>5192.8</v>
      </c>
      <c r="H68" s="58">
        <f t="shared" si="46"/>
        <v>4164.5</v>
      </c>
    </row>
    <row r="69" spans="1:8" ht="94.5" x14ac:dyDescent="0.25">
      <c r="A69" s="26" t="s">
        <v>87</v>
      </c>
      <c r="B69" s="14" t="s">
        <v>88</v>
      </c>
      <c r="C69" s="54">
        <f t="shared" si="45"/>
        <v>5192.8</v>
      </c>
      <c r="D69" s="54">
        <f t="shared" si="45"/>
        <v>4164.5</v>
      </c>
      <c r="E69" s="65"/>
      <c r="F69" s="65"/>
      <c r="G69" s="54">
        <f t="shared" si="46"/>
        <v>5192.8</v>
      </c>
      <c r="H69" s="54">
        <f t="shared" si="46"/>
        <v>4164.5</v>
      </c>
    </row>
    <row r="70" spans="1:8" ht="96" customHeight="1" x14ac:dyDescent="0.25">
      <c r="A70" s="26" t="s">
        <v>89</v>
      </c>
      <c r="B70" s="14" t="s">
        <v>90</v>
      </c>
      <c r="C70" s="54">
        <v>5192.8</v>
      </c>
      <c r="D70" s="54">
        <v>4164.5</v>
      </c>
      <c r="E70" s="65"/>
      <c r="F70" s="65"/>
      <c r="G70" s="54">
        <v>5192.8</v>
      </c>
      <c r="H70" s="54">
        <v>4164.5</v>
      </c>
    </row>
    <row r="71" spans="1:8" x14ac:dyDescent="0.25">
      <c r="A71" s="9" t="s">
        <v>91</v>
      </c>
      <c r="B71" s="35" t="s">
        <v>92</v>
      </c>
      <c r="C71" s="48">
        <f t="shared" ref="C71:F71" si="47">C72</f>
        <v>1847487.7999999998</v>
      </c>
      <c r="D71" s="48">
        <f t="shared" si="47"/>
        <v>1882775.5999999999</v>
      </c>
      <c r="E71" s="48">
        <f t="shared" si="47"/>
        <v>-1381450.3</v>
      </c>
      <c r="F71" s="48">
        <f t="shared" si="47"/>
        <v>-1416507.2999999998</v>
      </c>
      <c r="G71" s="48">
        <f>G72</f>
        <v>466037.5</v>
      </c>
      <c r="H71" s="48">
        <f t="shared" ref="H71" si="48">H72</f>
        <v>466268.3</v>
      </c>
    </row>
    <row r="72" spans="1:8" ht="31.5" x14ac:dyDescent="0.25">
      <c r="A72" s="17" t="s">
        <v>93</v>
      </c>
      <c r="B72" s="19" t="s">
        <v>94</v>
      </c>
      <c r="C72" s="55">
        <f>C79+C73</f>
        <v>1847487.7999999998</v>
      </c>
      <c r="D72" s="55">
        <f>D79+D73</f>
        <v>1882775.5999999999</v>
      </c>
      <c r="E72" s="55">
        <f t="shared" ref="E72:F72" si="49">E79+E73</f>
        <v>-1381450.3</v>
      </c>
      <c r="F72" s="55">
        <f t="shared" si="49"/>
        <v>-1416507.2999999998</v>
      </c>
      <c r="G72" s="55">
        <f>G79+G73</f>
        <v>466037.5</v>
      </c>
      <c r="H72" s="55">
        <f>H79+H73</f>
        <v>466268.3</v>
      </c>
    </row>
    <row r="73" spans="1:8" ht="34.9" customHeight="1" x14ac:dyDescent="0.25">
      <c r="A73" s="9" t="s">
        <v>95</v>
      </c>
      <c r="B73" s="35" t="s">
        <v>96</v>
      </c>
      <c r="C73" s="48">
        <f t="shared" ref="C73:F74" si="50">C74</f>
        <v>971116.5</v>
      </c>
      <c r="D73" s="48">
        <f t="shared" si="50"/>
        <v>990552.39999999991</v>
      </c>
      <c r="E73" s="48">
        <f t="shared" si="50"/>
        <v>-511271.2</v>
      </c>
      <c r="F73" s="48">
        <f t="shared" si="50"/>
        <v>-530707.1</v>
      </c>
      <c r="G73" s="48">
        <f t="shared" ref="G73:H74" si="51">G74</f>
        <v>459845.3</v>
      </c>
      <c r="H73" s="48">
        <f t="shared" si="51"/>
        <v>459845.3</v>
      </c>
    </row>
    <row r="74" spans="1:8" x14ac:dyDescent="0.25">
      <c r="A74" s="15" t="s">
        <v>97</v>
      </c>
      <c r="B74" s="10" t="s">
        <v>98</v>
      </c>
      <c r="C74" s="48">
        <f t="shared" si="50"/>
        <v>971116.5</v>
      </c>
      <c r="D74" s="48">
        <f t="shared" si="50"/>
        <v>990552.39999999991</v>
      </c>
      <c r="E74" s="48">
        <f t="shared" si="50"/>
        <v>-511271.2</v>
      </c>
      <c r="F74" s="48">
        <f t="shared" si="50"/>
        <v>-530707.1</v>
      </c>
      <c r="G74" s="48">
        <f>G75</f>
        <v>459845.3</v>
      </c>
      <c r="H74" s="48">
        <f t="shared" si="51"/>
        <v>459845.3</v>
      </c>
    </row>
    <row r="75" spans="1:8" ht="31.5" x14ac:dyDescent="0.25">
      <c r="A75" s="36" t="s">
        <v>99</v>
      </c>
      <c r="B75" s="18" t="s">
        <v>100</v>
      </c>
      <c r="C75" s="55">
        <f>SUM(C77:C78)</f>
        <v>971116.5</v>
      </c>
      <c r="D75" s="55">
        <f>SUM(D77:D78)</f>
        <v>990552.39999999991</v>
      </c>
      <c r="E75" s="55">
        <f t="shared" ref="E75:F75" si="52">SUM(E77:E78)</f>
        <v>-511271.2</v>
      </c>
      <c r="F75" s="55">
        <f t="shared" si="52"/>
        <v>-530707.1</v>
      </c>
      <c r="G75" s="55">
        <f>SUM(G77:G78)</f>
        <v>459845.3</v>
      </c>
      <c r="H75" s="55">
        <f>SUM(H77:H78)</f>
        <v>459845.3</v>
      </c>
    </row>
    <row r="76" spans="1:8" x14ac:dyDescent="0.25">
      <c r="A76" s="15"/>
      <c r="B76" s="14" t="s">
        <v>59</v>
      </c>
      <c r="C76" s="50"/>
      <c r="D76" s="50"/>
      <c r="E76" s="65"/>
      <c r="F76" s="65"/>
      <c r="G76" s="50"/>
      <c r="H76" s="50"/>
    </row>
    <row r="77" spans="1:8" ht="63" x14ac:dyDescent="0.25">
      <c r="A77" s="37" t="s">
        <v>101</v>
      </c>
      <c r="B77" s="24" t="s">
        <v>102</v>
      </c>
      <c r="C77" s="50">
        <v>459845.3</v>
      </c>
      <c r="D77" s="50">
        <v>459845.3</v>
      </c>
      <c r="E77" s="65"/>
      <c r="F77" s="65"/>
      <c r="G77" s="50">
        <v>459845.3</v>
      </c>
      <c r="H77" s="50">
        <v>459845.3</v>
      </c>
    </row>
    <row r="78" spans="1:8" ht="31.5" x14ac:dyDescent="0.25">
      <c r="A78" s="37" t="s">
        <v>103</v>
      </c>
      <c r="B78" s="24" t="s">
        <v>104</v>
      </c>
      <c r="C78" s="50">
        <v>511271.2</v>
      </c>
      <c r="D78" s="50">
        <v>530707.1</v>
      </c>
      <c r="E78" s="63">
        <v>-511271.2</v>
      </c>
      <c r="F78" s="63">
        <v>-530707.1</v>
      </c>
      <c r="G78" s="50">
        <f>C78+E78</f>
        <v>0</v>
      </c>
      <c r="H78" s="50">
        <f>D78+F78</f>
        <v>0</v>
      </c>
    </row>
    <row r="79" spans="1:8" ht="21.6" customHeight="1" x14ac:dyDescent="0.25">
      <c r="A79" s="9" t="s">
        <v>105</v>
      </c>
      <c r="B79" s="35" t="s">
        <v>106</v>
      </c>
      <c r="C79" s="48">
        <f t="shared" ref="C79" si="53">C80+C85+C87</f>
        <v>876371.29999999993</v>
      </c>
      <c r="D79" s="48">
        <f>D80+D85+D87</f>
        <v>892223.2</v>
      </c>
      <c r="E79" s="48">
        <f t="shared" ref="E79:F79" si="54">E80+E85+E87</f>
        <v>-870179.1</v>
      </c>
      <c r="F79" s="48">
        <f t="shared" si="54"/>
        <v>-885800.2</v>
      </c>
      <c r="G79" s="48">
        <f t="shared" ref="G79:H79" si="55">G80+G85+G87</f>
        <v>6192.2</v>
      </c>
      <c r="H79" s="48">
        <f t="shared" si="55"/>
        <v>6423</v>
      </c>
    </row>
    <row r="80" spans="1:8" ht="31.5" x14ac:dyDescent="0.25">
      <c r="A80" s="38" t="s">
        <v>107</v>
      </c>
      <c r="B80" s="10" t="s">
        <v>108</v>
      </c>
      <c r="C80" s="48">
        <f t="shared" ref="C80:D80" si="56">C81</f>
        <v>852178.9</v>
      </c>
      <c r="D80" s="48">
        <f t="shared" si="56"/>
        <v>867800</v>
      </c>
      <c r="E80" s="66">
        <f>E81</f>
        <v>-852178.9</v>
      </c>
      <c r="F80" s="66">
        <f>F81</f>
        <v>-867800</v>
      </c>
      <c r="G80" s="48">
        <f t="shared" ref="G80:H80" si="57">G81</f>
        <v>0</v>
      </c>
      <c r="H80" s="48">
        <f t="shared" si="57"/>
        <v>0</v>
      </c>
    </row>
    <row r="81" spans="1:8" ht="47.25" x14ac:dyDescent="0.25">
      <c r="A81" s="25" t="s">
        <v>109</v>
      </c>
      <c r="B81" s="18" t="s">
        <v>110</v>
      </c>
      <c r="C81" s="55">
        <f t="shared" ref="C81" si="58">C83+C84</f>
        <v>852178.9</v>
      </c>
      <c r="D81" s="55">
        <f t="shared" ref="D81" si="59">D83+D84</f>
        <v>867800</v>
      </c>
      <c r="E81" s="63">
        <f>E83+E84</f>
        <v>-852178.9</v>
      </c>
      <c r="F81" s="63">
        <f>F83+F84</f>
        <v>-867800</v>
      </c>
      <c r="G81" s="64"/>
      <c r="H81" s="55">
        <f t="shared" ref="H81" si="60">H83+H84</f>
        <v>0</v>
      </c>
    </row>
    <row r="82" spans="1:8" x14ac:dyDescent="0.25">
      <c r="A82" s="25"/>
      <c r="B82" s="14" t="s">
        <v>59</v>
      </c>
      <c r="C82" s="55"/>
      <c r="D82" s="55"/>
      <c r="E82" s="65"/>
      <c r="F82" s="65"/>
      <c r="G82" s="55"/>
      <c r="H82" s="55"/>
    </row>
    <row r="83" spans="1:8" ht="94.5" x14ac:dyDescent="0.25">
      <c r="A83" s="37" t="s">
        <v>111</v>
      </c>
      <c r="B83" s="24" t="s">
        <v>112</v>
      </c>
      <c r="C83" s="52">
        <v>650596.80000000005</v>
      </c>
      <c r="D83" s="52">
        <v>655283.69999999995</v>
      </c>
      <c r="E83" s="63">
        <v>-650596.80000000005</v>
      </c>
      <c r="F83" s="63">
        <v>-655283.69999999995</v>
      </c>
      <c r="G83" s="52">
        <f t="shared" ref="G83:H86" si="61">C83+E83</f>
        <v>0</v>
      </c>
      <c r="H83" s="52">
        <f t="shared" si="61"/>
        <v>0</v>
      </c>
    </row>
    <row r="84" spans="1:8" ht="63" x14ac:dyDescent="0.25">
      <c r="A84" s="37" t="s">
        <v>113</v>
      </c>
      <c r="B84" s="24" t="s">
        <v>130</v>
      </c>
      <c r="C84" s="52">
        <v>201582.1</v>
      </c>
      <c r="D84" s="52">
        <v>212516.3</v>
      </c>
      <c r="E84" s="63">
        <v>-201582.1</v>
      </c>
      <c r="F84" s="63">
        <v>-212516.3</v>
      </c>
      <c r="G84" s="52">
        <f t="shared" si="61"/>
        <v>0</v>
      </c>
      <c r="H84" s="52">
        <f t="shared" si="61"/>
        <v>0</v>
      </c>
    </row>
    <row r="85" spans="1:8" ht="64.900000000000006" customHeight="1" x14ac:dyDescent="0.25">
      <c r="A85" s="39" t="s">
        <v>114</v>
      </c>
      <c r="B85" s="40" t="s">
        <v>115</v>
      </c>
      <c r="C85" s="57">
        <f>C86</f>
        <v>18000.2</v>
      </c>
      <c r="D85" s="57">
        <f>D86</f>
        <v>18000.2</v>
      </c>
      <c r="E85" s="66">
        <f>E86</f>
        <v>-18000.2</v>
      </c>
      <c r="F85" s="66">
        <f>F86</f>
        <v>-18000.2</v>
      </c>
      <c r="G85" s="57">
        <f t="shared" si="61"/>
        <v>0</v>
      </c>
      <c r="H85" s="57">
        <f t="shared" si="61"/>
        <v>0</v>
      </c>
    </row>
    <row r="86" spans="1:8" ht="78.75" x14ac:dyDescent="0.25">
      <c r="A86" s="37" t="s">
        <v>116</v>
      </c>
      <c r="B86" s="24" t="s">
        <v>117</v>
      </c>
      <c r="C86" s="52">
        <v>18000.2</v>
      </c>
      <c r="D86" s="52">
        <v>18000.2</v>
      </c>
      <c r="E86" s="63">
        <v>-18000.2</v>
      </c>
      <c r="F86" s="63">
        <v>-18000.2</v>
      </c>
      <c r="G86" s="52">
        <f t="shared" si="61"/>
        <v>0</v>
      </c>
      <c r="H86" s="52">
        <f t="shared" si="61"/>
        <v>0</v>
      </c>
    </row>
    <row r="87" spans="1:8" ht="47.25" x14ac:dyDescent="0.25">
      <c r="A87" s="39" t="s">
        <v>118</v>
      </c>
      <c r="B87" s="40" t="s">
        <v>125</v>
      </c>
      <c r="C87" s="57">
        <f t="shared" ref="C87:E87" si="62">C88</f>
        <v>6192.2</v>
      </c>
      <c r="D87" s="57">
        <f>D88</f>
        <v>6423</v>
      </c>
      <c r="E87" s="57">
        <f t="shared" si="62"/>
        <v>0</v>
      </c>
      <c r="F87" s="57">
        <f>F88</f>
        <v>0</v>
      </c>
      <c r="G87" s="57">
        <f t="shared" ref="G87" si="63">G88</f>
        <v>6192.2</v>
      </c>
      <c r="H87" s="57">
        <f>H88</f>
        <v>6423</v>
      </c>
    </row>
    <row r="88" spans="1:8" ht="63" x14ac:dyDescent="0.25">
      <c r="A88" s="26" t="s">
        <v>119</v>
      </c>
      <c r="B88" s="20" t="s">
        <v>126</v>
      </c>
      <c r="C88" s="52">
        <v>6192.2</v>
      </c>
      <c r="D88" s="52">
        <v>6423</v>
      </c>
      <c r="E88" s="63">
        <v>0</v>
      </c>
      <c r="F88" s="63">
        <v>0</v>
      </c>
      <c r="G88" s="52">
        <v>6192.2</v>
      </c>
      <c r="H88" s="52">
        <v>6423</v>
      </c>
    </row>
    <row r="89" spans="1:8" ht="23.45" customHeight="1" x14ac:dyDescent="0.25">
      <c r="A89" s="59" t="s">
        <v>120</v>
      </c>
      <c r="B89" s="71" t="s">
        <v>121</v>
      </c>
      <c r="C89" s="60">
        <f t="shared" ref="C89:H89" si="64">C17+C71</f>
        <v>4218186.9000000004</v>
      </c>
      <c r="D89" s="60">
        <f t="shared" si="64"/>
        <v>4421974.3999999994</v>
      </c>
      <c r="E89" s="60">
        <f t="shared" si="64"/>
        <v>-2377182</v>
      </c>
      <c r="F89" s="60">
        <f t="shared" si="64"/>
        <v>-2436181.0999999996</v>
      </c>
      <c r="G89" s="60">
        <f t="shared" si="64"/>
        <v>1841004.9000000001</v>
      </c>
      <c r="H89" s="60">
        <f t="shared" si="64"/>
        <v>1985793.2999999998</v>
      </c>
    </row>
  </sheetData>
  <autoFilter ref="A16:D16"/>
  <mergeCells count="12">
    <mergeCell ref="A1:H1"/>
    <mergeCell ref="A2:H2"/>
    <mergeCell ref="A7:H7"/>
    <mergeCell ref="A8:H8"/>
    <mergeCell ref="A3:H3"/>
    <mergeCell ref="A4:H4"/>
    <mergeCell ref="A5:H5"/>
    <mergeCell ref="A9:H9"/>
    <mergeCell ref="A10:H10"/>
    <mergeCell ref="A11:H11"/>
    <mergeCell ref="A12:B12"/>
    <mergeCell ref="A13:H13"/>
  </mergeCells>
  <pageMargins left="0.59055118110236227" right="0.59055118110236227" top="0.78740157480314965" bottom="0.3937007874015748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2024-11-02T13:16:01Z</dcterms:modified>
</cp:coreProperties>
</file>