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20" yWindow="-120" windowWidth="15480" windowHeight="7965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Лист1!$A$16:$P$771</definedName>
    <definedName name="_xlnm.Print_Area" localSheetId="0">Лист1!$A$1:$V$771</definedName>
  </definedNames>
  <calcPr calcId="145621"/>
</workbook>
</file>

<file path=xl/calcChain.xml><?xml version="1.0" encoding="utf-8"?>
<calcChain xmlns="http://schemas.openxmlformats.org/spreadsheetml/2006/main">
  <c r="V54" i="1" l="1"/>
  <c r="U53" i="1"/>
  <c r="V56" i="1" l="1"/>
  <c r="V55" i="1" s="1"/>
  <c r="V53" i="1" s="1"/>
  <c r="V52" i="1"/>
  <c r="V51" i="1" s="1"/>
  <c r="U51" i="1"/>
  <c r="U50" i="1" s="1"/>
  <c r="V26" i="1"/>
  <c r="V25" i="1" s="1"/>
  <c r="V24" i="1" s="1"/>
  <c r="U25" i="1"/>
  <c r="U24" i="1" s="1"/>
  <c r="V50" i="1" l="1"/>
  <c r="U769" i="1"/>
  <c r="U768" i="1" s="1"/>
  <c r="U767" i="1" s="1"/>
  <c r="U765" i="1"/>
  <c r="U764" i="1" s="1"/>
  <c r="U763" i="1" s="1"/>
  <c r="U761" i="1"/>
  <c r="U760" i="1" s="1"/>
  <c r="U758" i="1"/>
  <c r="U757" i="1" s="1"/>
  <c r="U756" i="1" s="1"/>
  <c r="U755" i="1" s="1"/>
  <c r="U753" i="1"/>
  <c r="U752" i="1" s="1"/>
  <c r="U751" i="1" s="1"/>
  <c r="U748" i="1"/>
  <c r="U747" i="1" s="1"/>
  <c r="U746" i="1" s="1"/>
  <c r="U744" i="1"/>
  <c r="U743" i="1" s="1"/>
  <c r="U741" i="1"/>
  <c r="U740" i="1" s="1"/>
  <c r="U736" i="1"/>
  <c r="U735" i="1" s="1"/>
  <c r="U733" i="1"/>
  <c r="U732" i="1" s="1"/>
  <c r="U730" i="1"/>
  <c r="U729" i="1" s="1"/>
  <c r="U724" i="1"/>
  <c r="U723" i="1" s="1"/>
  <c r="U721" i="1"/>
  <c r="U720" i="1" s="1"/>
  <c r="U718" i="1"/>
  <c r="U717" i="1" s="1"/>
  <c r="U714" i="1"/>
  <c r="U713" i="1" s="1"/>
  <c r="U710" i="1"/>
  <c r="U709" i="1" s="1"/>
  <c r="U705" i="1"/>
  <c r="U704" i="1" s="1"/>
  <c r="U703" i="1" s="1"/>
  <c r="U701" i="1"/>
  <c r="U700" i="1" s="1"/>
  <c r="U699" i="1" s="1"/>
  <c r="U696" i="1"/>
  <c r="U695" i="1" s="1"/>
  <c r="U694" i="1" s="1"/>
  <c r="U693" i="1" s="1"/>
  <c r="U691" i="1"/>
  <c r="U690" i="1" s="1"/>
  <c r="U689" i="1" s="1"/>
  <c r="U687" i="1"/>
  <c r="U686" i="1" s="1"/>
  <c r="U685" i="1" s="1"/>
  <c r="U682" i="1"/>
  <c r="U681" i="1" s="1"/>
  <c r="U680" i="1" s="1"/>
  <c r="U679" i="1" s="1"/>
  <c r="U677" i="1"/>
  <c r="U676" i="1" s="1"/>
  <c r="U674" i="1"/>
  <c r="U673" i="1" s="1"/>
  <c r="U671" i="1"/>
  <c r="U670" i="1" s="1"/>
  <c r="U666" i="1"/>
  <c r="U665" i="1" s="1"/>
  <c r="U664" i="1" s="1"/>
  <c r="U662" i="1"/>
  <c r="U661" i="1" s="1"/>
  <c r="U660" i="1" s="1"/>
  <c r="U658" i="1"/>
  <c r="U657" i="1" s="1"/>
  <c r="U656" i="1" s="1"/>
  <c r="U654" i="1"/>
  <c r="U653" i="1" s="1"/>
  <c r="U652" i="1" s="1"/>
  <c r="U650" i="1"/>
  <c r="U649" i="1" s="1"/>
  <c r="U648" i="1" s="1"/>
  <c r="U642" i="1"/>
  <c r="U641" i="1" s="1"/>
  <c r="U640" i="1" s="1"/>
  <c r="U638" i="1"/>
  <c r="U637" i="1" s="1"/>
  <c r="U636" i="1" s="1"/>
  <c r="U635" i="1" s="1"/>
  <c r="U634" i="1" s="1"/>
  <c r="U633" i="1" s="1"/>
  <c r="U631" i="1"/>
  <c r="U630" i="1" s="1"/>
  <c r="U629" i="1" s="1"/>
  <c r="U628" i="1" s="1"/>
  <c r="U627" i="1"/>
  <c r="U625" i="1"/>
  <c r="U624" i="1" s="1"/>
  <c r="U622" i="1"/>
  <c r="U621" i="1" s="1"/>
  <c r="U619" i="1"/>
  <c r="U618" i="1"/>
  <c r="U617" i="1" s="1"/>
  <c r="U614" i="1"/>
  <c r="U613" i="1" s="1"/>
  <c r="U611" i="1"/>
  <c r="U610" i="1" s="1"/>
  <c r="U608" i="1"/>
  <c r="U607" i="1" s="1"/>
  <c r="U601" i="1"/>
  <c r="U600" i="1" s="1"/>
  <c r="U598" i="1"/>
  <c r="U597" i="1"/>
  <c r="U593" i="1"/>
  <c r="U591" i="1"/>
  <c r="U590" i="1" s="1"/>
  <c r="U589" i="1" s="1"/>
  <c r="U586" i="1"/>
  <c r="U585" i="1" s="1"/>
  <c r="U584" i="1" s="1"/>
  <c r="U583" i="1" s="1"/>
  <c r="U582" i="1" s="1"/>
  <c r="U579" i="1"/>
  <c r="U578" i="1" s="1"/>
  <c r="U577" i="1" s="1"/>
  <c r="U575" i="1"/>
  <c r="U574" i="1" s="1"/>
  <c r="U573" i="1"/>
  <c r="U571" i="1"/>
  <c r="U570" i="1"/>
  <c r="U568" i="1"/>
  <c r="U567" i="1" s="1"/>
  <c r="U563" i="1"/>
  <c r="U562" i="1" s="1"/>
  <c r="U559" i="1"/>
  <c r="U558" i="1" s="1"/>
  <c r="U557" i="1" s="1"/>
  <c r="U556" i="1" s="1"/>
  <c r="U554" i="1"/>
  <c r="U553" i="1" s="1"/>
  <c r="U551" i="1"/>
  <c r="U550" i="1" s="1"/>
  <c r="U546" i="1"/>
  <c r="U545" i="1" s="1"/>
  <c r="U543" i="1"/>
  <c r="U542" i="1" s="1"/>
  <c r="U538" i="1"/>
  <c r="U537" i="1" s="1"/>
  <c r="U535" i="1"/>
  <c r="U534" i="1" s="1"/>
  <c r="U527" i="1"/>
  <c r="U525" i="1"/>
  <c r="U523" i="1"/>
  <c r="U517" i="1"/>
  <c r="U515" i="1"/>
  <c r="U511" i="1"/>
  <c r="U510" i="1" s="1"/>
  <c r="U508" i="1"/>
  <c r="U506" i="1"/>
  <c r="U501" i="1"/>
  <c r="U500" i="1" s="1"/>
  <c r="U499" i="1" s="1"/>
  <c r="U498" i="1" s="1"/>
  <c r="U496" i="1"/>
  <c r="U494" i="1"/>
  <c r="U492" i="1"/>
  <c r="U486" i="1"/>
  <c r="U485" i="1" s="1"/>
  <c r="U484" i="1" s="1"/>
  <c r="U483" i="1" s="1"/>
  <c r="U482" i="1" s="1"/>
  <c r="U478" i="1"/>
  <c r="U477" i="1"/>
  <c r="U476" i="1" s="1"/>
  <c r="U475" i="1" s="1"/>
  <c r="U474" i="1" s="1"/>
  <c r="U473" i="1" s="1"/>
  <c r="U471" i="1"/>
  <c r="U470" i="1" s="1"/>
  <c r="U469" i="1"/>
  <c r="U468" i="1" s="1"/>
  <c r="U466" i="1"/>
  <c r="U465" i="1" s="1"/>
  <c r="U464" i="1" s="1"/>
  <c r="U462" i="1"/>
  <c r="U461" i="1" s="1"/>
  <c r="U460" i="1" s="1"/>
  <c r="U459" i="1" s="1"/>
  <c r="U457" i="1"/>
  <c r="U456" i="1" s="1"/>
  <c r="U455" i="1" s="1"/>
  <c r="U452" i="1"/>
  <c r="U451" i="1" s="1"/>
  <c r="U449" i="1"/>
  <c r="U448" i="1" s="1"/>
  <c r="U444" i="1"/>
  <c r="U443" i="1" s="1"/>
  <c r="U441" i="1"/>
  <c r="U440" i="1" s="1"/>
  <c r="U438" i="1"/>
  <c r="U437" i="1" s="1"/>
  <c r="U432" i="1"/>
  <c r="U431" i="1" s="1"/>
  <c r="U430" i="1"/>
  <c r="U429" i="1" s="1"/>
  <c r="U426" i="1"/>
  <c r="U425" i="1" s="1"/>
  <c r="U423" i="1"/>
  <c r="U422" i="1" s="1"/>
  <c r="U421" i="1" s="1"/>
  <c r="U420" i="1" s="1"/>
  <c r="U418" i="1"/>
  <c r="U417" i="1" s="1"/>
  <c r="U416" i="1" s="1"/>
  <c r="U415" i="1" s="1"/>
  <c r="U413" i="1"/>
  <c r="U412" i="1" s="1"/>
  <c r="U411" i="1" s="1"/>
  <c r="U409" i="1"/>
  <c r="U408" i="1" s="1"/>
  <c r="U407" i="1" s="1"/>
  <c r="U404" i="1"/>
  <c r="U403" i="1" s="1"/>
  <c r="U402" i="1" s="1"/>
  <c r="U401" i="1" s="1"/>
  <c r="U400" i="1" s="1"/>
  <c r="U398" i="1"/>
  <c r="U397" i="1"/>
  <c r="U396" i="1" s="1"/>
  <c r="U395" i="1" s="1"/>
  <c r="U393" i="1"/>
  <c r="U391" i="1"/>
  <c r="U390" i="1" s="1"/>
  <c r="U389" i="1" s="1"/>
  <c r="U388" i="1" s="1"/>
  <c r="U386" i="1"/>
  <c r="U385" i="1" s="1"/>
  <c r="U384" i="1" s="1"/>
  <c r="U382" i="1"/>
  <c r="U381" i="1" s="1"/>
  <c r="U380" i="1" s="1"/>
  <c r="U378" i="1"/>
  <c r="U377" i="1" s="1"/>
  <c r="U376" i="1" s="1"/>
  <c r="U374" i="1"/>
  <c r="U373" i="1" s="1"/>
  <c r="U372" i="1" s="1"/>
  <c r="U367" i="1"/>
  <c r="U366" i="1" s="1"/>
  <c r="U365" i="1" s="1"/>
  <c r="U364" i="1" s="1"/>
  <c r="U362" i="1"/>
  <c r="U361" i="1" s="1"/>
  <c r="U357" i="1"/>
  <c r="U356" i="1" s="1"/>
  <c r="U355" i="1" s="1"/>
  <c r="U353" i="1"/>
  <c r="U352" i="1" s="1"/>
  <c r="U351" i="1" s="1"/>
  <c r="U348" i="1"/>
  <c r="U347" i="1" s="1"/>
  <c r="U346" i="1" s="1"/>
  <c r="U345" i="1" s="1"/>
  <c r="U343" i="1"/>
  <c r="U342" i="1" s="1"/>
  <c r="U341" i="1" s="1"/>
  <c r="U338" i="1"/>
  <c r="U337" i="1" s="1"/>
  <c r="U336" i="1" s="1"/>
  <c r="U335" i="1" s="1"/>
  <c r="U333" i="1"/>
  <c r="U332" i="1" s="1"/>
  <c r="U331" i="1" s="1"/>
  <c r="U330" i="1" s="1"/>
  <c r="U328" i="1"/>
  <c r="U327" i="1" s="1"/>
  <c r="U326" i="1" s="1"/>
  <c r="U324" i="1"/>
  <c r="U323" i="1" s="1"/>
  <c r="U322" i="1" s="1"/>
  <c r="U320" i="1"/>
  <c r="U319" i="1" s="1"/>
  <c r="U318" i="1" s="1"/>
  <c r="U312" i="1"/>
  <c r="U311" i="1" s="1"/>
  <c r="U310" i="1" s="1"/>
  <c r="U309" i="1" s="1"/>
  <c r="U308" i="1" s="1"/>
  <c r="U307" i="1" s="1"/>
  <c r="U305" i="1"/>
  <c r="U304" i="1" s="1"/>
  <c r="U302" i="1"/>
  <c r="U301" i="1" s="1"/>
  <c r="U300" i="1" s="1"/>
  <c r="U298" i="1"/>
  <c r="U297" i="1" s="1"/>
  <c r="U294" i="1"/>
  <c r="U293" i="1" s="1"/>
  <c r="U291" i="1"/>
  <c r="U290" i="1" s="1"/>
  <c r="U286" i="1"/>
  <c r="U285" i="1" s="1"/>
  <c r="U284" i="1" s="1"/>
  <c r="U282" i="1"/>
  <c r="U281" i="1" s="1"/>
  <c r="U278" i="1"/>
  <c r="U277" i="1" s="1"/>
  <c r="U276" i="1" s="1"/>
  <c r="U274" i="1"/>
  <c r="U273" i="1" s="1"/>
  <c r="U270" i="1"/>
  <c r="U269" i="1" s="1"/>
  <c r="U267" i="1"/>
  <c r="U266" i="1" s="1"/>
  <c r="U263" i="1"/>
  <c r="U262" i="1" s="1"/>
  <c r="U261" i="1" s="1"/>
  <c r="U258" i="1"/>
  <c r="U257" i="1" s="1"/>
  <c r="U255" i="1"/>
  <c r="U254" i="1" s="1"/>
  <c r="U253" i="1" s="1"/>
  <c r="U250" i="1"/>
  <c r="U249" i="1" s="1"/>
  <c r="U248" i="1" s="1"/>
  <c r="U246" i="1"/>
  <c r="U245" i="1" s="1"/>
  <c r="U243" i="1"/>
  <c r="U242" i="1" s="1"/>
  <c r="U240" i="1"/>
  <c r="U239" i="1" s="1"/>
  <c r="U238" i="1" s="1"/>
  <c r="U236" i="1"/>
  <c r="U235" i="1" s="1"/>
  <c r="U234" i="1" s="1"/>
  <c r="U229" i="1"/>
  <c r="U228" i="1" s="1"/>
  <c r="U227" i="1" s="1"/>
  <c r="U226" i="1" s="1"/>
  <c r="U225" i="1" s="1"/>
  <c r="U223" i="1"/>
  <c r="U222" i="1" s="1"/>
  <c r="U220" i="1"/>
  <c r="U219" i="1"/>
  <c r="U217" i="1"/>
  <c r="U216" i="1" s="1"/>
  <c r="U213" i="1"/>
  <c r="U212" i="1" s="1"/>
  <c r="U211" i="1" s="1"/>
  <c r="U208" i="1"/>
  <c r="U207" i="1"/>
  <c r="U206" i="1" s="1"/>
  <c r="U202" i="1"/>
  <c r="U200" i="1"/>
  <c r="U198" i="1"/>
  <c r="U195" i="1"/>
  <c r="U194" i="1" s="1"/>
  <c r="U193" i="1" s="1"/>
  <c r="U191" i="1"/>
  <c r="U190" i="1" s="1"/>
  <c r="U185" i="1"/>
  <c r="U184" i="1" s="1"/>
  <c r="U182" i="1"/>
  <c r="U181" i="1" s="1"/>
  <c r="U180" i="1" s="1"/>
  <c r="U175" i="1"/>
  <c r="U174" i="1" s="1"/>
  <c r="U173" i="1" s="1"/>
  <c r="U172" i="1" s="1"/>
  <c r="U170" i="1"/>
  <c r="U169" i="1" s="1"/>
  <c r="U168" i="1" s="1"/>
  <c r="U167" i="1" s="1"/>
  <c r="U165" i="1"/>
  <c r="U164" i="1" s="1"/>
  <c r="U163" i="1" s="1"/>
  <c r="U161" i="1"/>
  <c r="U160" i="1" s="1"/>
  <c r="U157" i="1"/>
  <c r="U156" i="1" s="1"/>
  <c r="U154" i="1"/>
  <c r="U153" i="1" s="1"/>
  <c r="U150" i="1"/>
  <c r="U149" i="1" s="1"/>
  <c r="U148" i="1" s="1"/>
  <c r="U142" i="1"/>
  <c r="U141" i="1" s="1"/>
  <c r="U139" i="1"/>
  <c r="U138" i="1" s="1"/>
  <c r="U136" i="1"/>
  <c r="U135" i="1"/>
  <c r="U133" i="1"/>
  <c r="U132" i="1" s="1"/>
  <c r="U130" i="1"/>
  <c r="U129" i="1" s="1"/>
  <c r="U125" i="1"/>
  <c r="U124" i="1" s="1"/>
  <c r="U123" i="1" s="1"/>
  <c r="U122" i="1" s="1"/>
  <c r="U120" i="1"/>
  <c r="U119" i="1" s="1"/>
  <c r="U118" i="1" s="1"/>
  <c r="U117" i="1" s="1"/>
  <c r="U114" i="1"/>
  <c r="U113" i="1" s="1"/>
  <c r="U112" i="1" s="1"/>
  <c r="U111" i="1" s="1"/>
  <c r="U110" i="1" s="1"/>
  <c r="U109" i="1" s="1"/>
  <c r="U107" i="1"/>
  <c r="U105" i="1"/>
  <c r="U103" i="1"/>
  <c r="U98" i="1"/>
  <c r="U97" i="1" s="1"/>
  <c r="U95" i="1"/>
  <c r="U94" i="1" s="1"/>
  <c r="U92" i="1"/>
  <c r="U90" i="1"/>
  <c r="U88" i="1"/>
  <c r="U84" i="1"/>
  <c r="U83" i="1" s="1"/>
  <c r="U82" i="1" s="1"/>
  <c r="U79" i="1"/>
  <c r="U77" i="1"/>
  <c r="U76" i="1" s="1"/>
  <c r="U75" i="1" s="1"/>
  <c r="U74" i="1" s="1"/>
  <c r="U70" i="1"/>
  <c r="U69" i="1" s="1"/>
  <c r="U68" i="1" s="1"/>
  <c r="U67" i="1" s="1"/>
  <c r="U66" i="1" s="1"/>
  <c r="U64" i="1"/>
  <c r="U62" i="1"/>
  <c r="U48" i="1"/>
  <c r="U46" i="1"/>
  <c r="U44" i="1"/>
  <c r="U37" i="1"/>
  <c r="U36" i="1" s="1"/>
  <c r="U34" i="1"/>
  <c r="U32" i="1"/>
  <c r="U22" i="1"/>
  <c r="U21" i="1" s="1"/>
  <c r="U514" i="1" l="1"/>
  <c r="U513" i="1" s="1"/>
  <c r="U533" i="1"/>
  <c r="U61" i="1"/>
  <c r="U60" i="1" s="1"/>
  <c r="U59" i="1" s="1"/>
  <c r="U58" i="1" s="1"/>
  <c r="U57" i="1" s="1"/>
  <c r="U252" i="1"/>
  <c r="U152" i="1"/>
  <c r="U265" i="1"/>
  <c r="U522" i="1"/>
  <c r="U521" i="1" s="1"/>
  <c r="U520" i="1" s="1"/>
  <c r="U519" i="1" s="1"/>
  <c r="U549" i="1"/>
  <c r="U548" i="1" s="1"/>
  <c r="U566" i="1"/>
  <c r="U565" i="1" s="1"/>
  <c r="U606" i="1"/>
  <c r="U616" i="1"/>
  <c r="U605" i="1" s="1"/>
  <c r="U604" i="1" s="1"/>
  <c r="U603" i="1" s="1"/>
  <c r="U102" i="1"/>
  <c r="U101" i="1" s="1"/>
  <c r="U100" i="1" s="1"/>
  <c r="U87" i="1"/>
  <c r="U233" i="1"/>
  <c r="U20" i="1"/>
  <c r="U19" i="1" s="1"/>
  <c r="U18" i="1" s="1"/>
  <c r="U541" i="1"/>
  <c r="U540" i="1" s="1"/>
  <c r="U596" i="1"/>
  <c r="U595" i="1" s="1"/>
  <c r="U588" i="1" s="1"/>
  <c r="U581" i="1" s="1"/>
  <c r="U739" i="1"/>
  <c r="U738" i="1" s="1"/>
  <c r="U750" i="1"/>
  <c r="U684" i="1"/>
  <c r="U669" i="1"/>
  <c r="U668" i="1" s="1"/>
  <c r="U561" i="1"/>
  <c r="U505" i="1"/>
  <c r="U504" i="1" s="1"/>
  <c r="U503" i="1" s="1"/>
  <c r="U491" i="1"/>
  <c r="U490" i="1" s="1"/>
  <c r="U489" i="1" s="1"/>
  <c r="U488" i="1" s="1"/>
  <c r="U436" i="1"/>
  <c r="U406" i="1"/>
  <c r="U360" i="1"/>
  <c r="U359" i="1"/>
  <c r="U350" i="1" s="1"/>
  <c r="U179" i="1"/>
  <c r="U178" i="1" s="1"/>
  <c r="U177" i="1" s="1"/>
  <c r="U159" i="1"/>
  <c r="U147" i="1" s="1"/>
  <c r="U146" i="1" s="1"/>
  <c r="U86" i="1"/>
  <c r="U81" i="1" s="1"/>
  <c r="U73" i="1" s="1"/>
  <c r="U72" i="1" s="1"/>
  <c r="U43" i="1"/>
  <c r="U42" i="1" s="1"/>
  <c r="U41" i="1" s="1"/>
  <c r="U40" i="1" s="1"/>
  <c r="U39" i="1" s="1"/>
  <c r="U31" i="1"/>
  <c r="U30" i="1" s="1"/>
  <c r="U29" i="1" s="1"/>
  <c r="U28" i="1" s="1"/>
  <c r="U27" i="1" s="1"/>
  <c r="U371" i="1"/>
  <c r="U128" i="1"/>
  <c r="U127" i="1" s="1"/>
  <c r="U116" i="1" s="1"/>
  <c r="U215" i="1"/>
  <c r="U210" i="1" s="1"/>
  <c r="U205" i="1" s="1"/>
  <c r="U481" i="1"/>
  <c r="U480" i="1" s="1"/>
  <c r="U272" i="1"/>
  <c r="U340" i="1"/>
  <c r="U447" i="1"/>
  <c r="U446" i="1" s="1"/>
  <c r="U296" i="1"/>
  <c r="U289" i="1" s="1"/>
  <c r="U288" i="1" s="1"/>
  <c r="U317" i="1"/>
  <c r="U197" i="1"/>
  <c r="U189" i="1" s="1"/>
  <c r="U188" i="1" s="1"/>
  <c r="U187" i="1" s="1"/>
  <c r="U280" i="1"/>
  <c r="U532" i="1"/>
  <c r="U531" i="1" s="1"/>
  <c r="U530" i="1" s="1"/>
  <c r="U529" i="1" s="1"/>
  <c r="U454" i="1"/>
  <c r="U647" i="1"/>
  <c r="U708" i="1"/>
  <c r="U707" i="1"/>
  <c r="U698" i="1" s="1"/>
  <c r="U716" i="1"/>
  <c r="U712" i="1" s="1"/>
  <c r="U728" i="1"/>
  <c r="S47" i="1"/>
  <c r="U260" i="1" l="1"/>
  <c r="U232" i="1" s="1"/>
  <c r="U727" i="1"/>
  <c r="U726" i="1" s="1"/>
  <c r="U17" i="1"/>
  <c r="U370" i="1"/>
  <c r="U369" i="1" s="1"/>
  <c r="U145" i="1"/>
  <c r="U435" i="1"/>
  <c r="U434" i="1" s="1"/>
  <c r="U428" i="1" s="1"/>
  <c r="U316" i="1"/>
  <c r="U315" i="1" s="1"/>
  <c r="U231" i="1"/>
  <c r="U144" i="1"/>
  <c r="U646" i="1"/>
  <c r="U645" i="1" s="1"/>
  <c r="U644" i="1" s="1"/>
  <c r="U204" i="1"/>
  <c r="S256" i="1"/>
  <c r="U314" i="1" l="1"/>
  <c r="U771" i="1" s="1"/>
  <c r="R762" i="1"/>
  <c r="R761" i="1" s="1"/>
  <c r="R760" i="1" s="1"/>
  <c r="S761" i="1"/>
  <c r="S760" i="1" s="1"/>
  <c r="R749" i="1"/>
  <c r="T749" i="1" s="1"/>
  <c r="S748" i="1"/>
  <c r="S747" i="1" s="1"/>
  <c r="S746" i="1" s="1"/>
  <c r="T762" i="1" l="1"/>
  <c r="T748" i="1"/>
  <c r="T747" i="1" s="1"/>
  <c r="T746" i="1" s="1"/>
  <c r="V749" i="1"/>
  <c r="V748" i="1" s="1"/>
  <c r="V747" i="1" s="1"/>
  <c r="V746" i="1" s="1"/>
  <c r="R748" i="1"/>
  <c r="R747" i="1" s="1"/>
  <c r="R746" i="1" s="1"/>
  <c r="T761" i="1" l="1"/>
  <c r="T760" i="1" s="1"/>
  <c r="V762" i="1"/>
  <c r="V761" i="1" s="1"/>
  <c r="V760" i="1" s="1"/>
  <c r="S524" i="1"/>
  <c r="S523" i="1" s="1"/>
  <c r="T495" i="1"/>
  <c r="S494" i="1"/>
  <c r="T770" i="1"/>
  <c r="H770" i="1"/>
  <c r="J770" i="1" s="1"/>
  <c r="S769" i="1"/>
  <c r="S768" i="1" s="1"/>
  <c r="S767" i="1" s="1"/>
  <c r="R769" i="1"/>
  <c r="R768" i="1" s="1"/>
  <c r="R767" i="1" s="1"/>
  <c r="Q769" i="1"/>
  <c r="O769" i="1"/>
  <c r="O768" i="1" s="1"/>
  <c r="O767" i="1" s="1"/>
  <c r="M769" i="1"/>
  <c r="M768" i="1" s="1"/>
  <c r="M767" i="1" s="1"/>
  <c r="K769" i="1"/>
  <c r="K768" i="1" s="1"/>
  <c r="K767" i="1" s="1"/>
  <c r="I769" i="1"/>
  <c r="H769" i="1"/>
  <c r="H768" i="1" s="1"/>
  <c r="H767" i="1" s="1"/>
  <c r="G769" i="1"/>
  <c r="G768" i="1" s="1"/>
  <c r="G767" i="1" s="1"/>
  <c r="F769" i="1"/>
  <c r="F768" i="1" s="1"/>
  <c r="F767" i="1" s="1"/>
  <c r="Q768" i="1"/>
  <c r="Q767" i="1" s="1"/>
  <c r="I768" i="1"/>
  <c r="I767" i="1" s="1"/>
  <c r="T766" i="1"/>
  <c r="H766" i="1"/>
  <c r="H765" i="1" s="1"/>
  <c r="H764" i="1" s="1"/>
  <c r="H763" i="1" s="1"/>
  <c r="S765" i="1"/>
  <c r="S764" i="1" s="1"/>
  <c r="S763" i="1" s="1"/>
  <c r="R765" i="1"/>
  <c r="R764" i="1" s="1"/>
  <c r="R763" i="1" s="1"/>
  <c r="Q765" i="1"/>
  <c r="Q764" i="1" s="1"/>
  <c r="Q763" i="1" s="1"/>
  <c r="O765" i="1"/>
  <c r="O764" i="1" s="1"/>
  <c r="O763" i="1" s="1"/>
  <c r="M765" i="1"/>
  <c r="K765" i="1"/>
  <c r="K764" i="1" s="1"/>
  <c r="K763" i="1" s="1"/>
  <c r="I765" i="1"/>
  <c r="I764" i="1" s="1"/>
  <c r="I763" i="1" s="1"/>
  <c r="G765" i="1"/>
  <c r="G764" i="1" s="1"/>
  <c r="G763" i="1" s="1"/>
  <c r="F765" i="1"/>
  <c r="F764" i="1" s="1"/>
  <c r="F763" i="1" s="1"/>
  <c r="M764" i="1"/>
  <c r="M763" i="1" s="1"/>
  <c r="T759" i="1"/>
  <c r="H759" i="1"/>
  <c r="J759" i="1" s="1"/>
  <c r="S758" i="1"/>
  <c r="S757" i="1" s="1"/>
  <c r="S756" i="1" s="1"/>
  <c r="S755" i="1" s="1"/>
  <c r="R758" i="1"/>
  <c r="Q758" i="1"/>
  <c r="Q757" i="1" s="1"/>
  <c r="Q756" i="1" s="1"/>
  <c r="Q755" i="1" s="1"/>
  <c r="O758" i="1"/>
  <c r="O757" i="1" s="1"/>
  <c r="O756" i="1" s="1"/>
  <c r="O755" i="1" s="1"/>
  <c r="M758" i="1"/>
  <c r="M757" i="1" s="1"/>
  <c r="M756" i="1" s="1"/>
  <c r="M755" i="1" s="1"/>
  <c r="K758" i="1"/>
  <c r="K757" i="1" s="1"/>
  <c r="K756" i="1" s="1"/>
  <c r="K755" i="1" s="1"/>
  <c r="I758" i="1"/>
  <c r="I757" i="1" s="1"/>
  <c r="I756" i="1" s="1"/>
  <c r="I755" i="1" s="1"/>
  <c r="G758" i="1"/>
  <c r="G757" i="1" s="1"/>
  <c r="G756" i="1" s="1"/>
  <c r="G755" i="1" s="1"/>
  <c r="F758" i="1"/>
  <c r="F757" i="1" s="1"/>
  <c r="F756" i="1" s="1"/>
  <c r="F755" i="1" s="1"/>
  <c r="R757" i="1"/>
  <c r="R756" i="1" s="1"/>
  <c r="R755" i="1" s="1"/>
  <c r="T754" i="1"/>
  <c r="H754" i="1"/>
  <c r="H753" i="1" s="1"/>
  <c r="H752" i="1" s="1"/>
  <c r="H751" i="1" s="1"/>
  <c r="S753" i="1"/>
  <c r="S752" i="1" s="1"/>
  <c r="S751" i="1" s="1"/>
  <c r="S750" i="1" s="1"/>
  <c r="R753" i="1"/>
  <c r="R752" i="1" s="1"/>
  <c r="R751" i="1" s="1"/>
  <c r="Q753" i="1"/>
  <c r="Q752" i="1" s="1"/>
  <c r="Q751" i="1" s="1"/>
  <c r="O753" i="1"/>
  <c r="O752" i="1" s="1"/>
  <c r="O751" i="1" s="1"/>
  <c r="M753" i="1"/>
  <c r="M752" i="1" s="1"/>
  <c r="M751" i="1" s="1"/>
  <c r="M750" i="1" s="1"/>
  <c r="K753" i="1"/>
  <c r="K752" i="1" s="1"/>
  <c r="K751" i="1" s="1"/>
  <c r="I753" i="1"/>
  <c r="I752" i="1" s="1"/>
  <c r="I751" i="1" s="1"/>
  <c r="G753" i="1"/>
  <c r="G752" i="1" s="1"/>
  <c r="G751" i="1" s="1"/>
  <c r="F753" i="1"/>
  <c r="F752" i="1" s="1"/>
  <c r="F751" i="1" s="1"/>
  <c r="T745" i="1"/>
  <c r="H745" i="1"/>
  <c r="J745" i="1" s="1"/>
  <c r="S744" i="1"/>
  <c r="S743" i="1" s="1"/>
  <c r="R744" i="1"/>
  <c r="Q744" i="1"/>
  <c r="Q743" i="1" s="1"/>
  <c r="O744" i="1"/>
  <c r="O743" i="1" s="1"/>
  <c r="M744" i="1"/>
  <c r="M743" i="1" s="1"/>
  <c r="K744" i="1"/>
  <c r="K743" i="1" s="1"/>
  <c r="I744" i="1"/>
  <c r="I743" i="1" s="1"/>
  <c r="G744" i="1"/>
  <c r="G743" i="1" s="1"/>
  <c r="F744" i="1"/>
  <c r="F743" i="1" s="1"/>
  <c r="R743" i="1"/>
  <c r="T742" i="1"/>
  <c r="H742" i="1"/>
  <c r="J742" i="1" s="1"/>
  <c r="S741" i="1"/>
  <c r="S740" i="1" s="1"/>
  <c r="R741" i="1"/>
  <c r="Q741" i="1"/>
  <c r="Q740" i="1" s="1"/>
  <c r="O741" i="1"/>
  <c r="O740" i="1" s="1"/>
  <c r="M741" i="1"/>
  <c r="M740" i="1" s="1"/>
  <c r="K741" i="1"/>
  <c r="K740" i="1" s="1"/>
  <c r="I741" i="1"/>
  <c r="I740" i="1" s="1"/>
  <c r="G741" i="1"/>
  <c r="G740" i="1" s="1"/>
  <c r="F741" i="1"/>
  <c r="F740" i="1" s="1"/>
  <c r="R740" i="1"/>
  <c r="T737" i="1"/>
  <c r="H737" i="1"/>
  <c r="H736" i="1" s="1"/>
  <c r="H735" i="1" s="1"/>
  <c r="S736" i="1"/>
  <c r="S735" i="1" s="1"/>
  <c r="R736" i="1"/>
  <c r="Q736" i="1"/>
  <c r="Q735" i="1" s="1"/>
  <c r="O736" i="1"/>
  <c r="O735" i="1" s="1"/>
  <c r="M736" i="1"/>
  <c r="M735" i="1" s="1"/>
  <c r="K736" i="1"/>
  <c r="K735" i="1" s="1"/>
  <c r="I736" i="1"/>
  <c r="I735" i="1" s="1"/>
  <c r="G736" i="1"/>
  <c r="G735" i="1" s="1"/>
  <c r="F736" i="1"/>
  <c r="F735" i="1" s="1"/>
  <c r="R735" i="1"/>
  <c r="T734" i="1"/>
  <c r="G734" i="1"/>
  <c r="H734" i="1" s="1"/>
  <c r="H733" i="1" s="1"/>
  <c r="H732" i="1" s="1"/>
  <c r="S733" i="1"/>
  <c r="S732" i="1" s="1"/>
  <c r="R733" i="1"/>
  <c r="R732" i="1" s="1"/>
  <c r="Q733" i="1"/>
  <c r="Q732" i="1" s="1"/>
  <c r="O733" i="1"/>
  <c r="O732" i="1" s="1"/>
  <c r="M733" i="1"/>
  <c r="M732" i="1" s="1"/>
  <c r="K733" i="1"/>
  <c r="K732" i="1" s="1"/>
  <c r="I733" i="1"/>
  <c r="I732" i="1" s="1"/>
  <c r="F733" i="1"/>
  <c r="F732" i="1" s="1"/>
  <c r="T731" i="1"/>
  <c r="H731" i="1"/>
  <c r="J731" i="1" s="1"/>
  <c r="S730" i="1"/>
  <c r="S729" i="1" s="1"/>
  <c r="R730" i="1"/>
  <c r="R729" i="1" s="1"/>
  <c r="Q730" i="1"/>
  <c r="Q729" i="1" s="1"/>
  <c r="O730" i="1"/>
  <c r="O729" i="1" s="1"/>
  <c r="M730" i="1"/>
  <c r="M729" i="1" s="1"/>
  <c r="K730" i="1"/>
  <c r="K729" i="1" s="1"/>
  <c r="I730" i="1"/>
  <c r="I729" i="1" s="1"/>
  <c r="G730" i="1"/>
  <c r="G729" i="1" s="1"/>
  <c r="F730" i="1"/>
  <c r="F729" i="1" s="1"/>
  <c r="T725" i="1"/>
  <c r="H725" i="1"/>
  <c r="J725" i="1" s="1"/>
  <c r="S724" i="1"/>
  <c r="S723" i="1" s="1"/>
  <c r="R724" i="1"/>
  <c r="Q724" i="1"/>
  <c r="Q723" i="1" s="1"/>
  <c r="O724" i="1"/>
  <c r="O723" i="1" s="1"/>
  <c r="M724" i="1"/>
  <c r="M723" i="1" s="1"/>
  <c r="K724" i="1"/>
  <c r="K723" i="1" s="1"/>
  <c r="I724" i="1"/>
  <c r="I723" i="1" s="1"/>
  <c r="G724" i="1"/>
  <c r="G723" i="1" s="1"/>
  <c r="F724" i="1"/>
  <c r="F723" i="1" s="1"/>
  <c r="R723" i="1"/>
  <c r="T722" i="1"/>
  <c r="F722" i="1"/>
  <c r="H722" i="1" s="1"/>
  <c r="S721" i="1"/>
  <c r="S720" i="1" s="1"/>
  <c r="R721" i="1"/>
  <c r="R720" i="1" s="1"/>
  <c r="Q721" i="1"/>
  <c r="Q720" i="1" s="1"/>
  <c r="O721" i="1"/>
  <c r="O720" i="1" s="1"/>
  <c r="M721" i="1"/>
  <c r="M720" i="1" s="1"/>
  <c r="K721" i="1"/>
  <c r="K720" i="1" s="1"/>
  <c r="I721" i="1"/>
  <c r="I720" i="1" s="1"/>
  <c r="G721" i="1"/>
  <c r="G720" i="1" s="1"/>
  <c r="S719" i="1"/>
  <c r="T719" i="1" s="1"/>
  <c r="H719" i="1"/>
  <c r="H718" i="1" s="1"/>
  <c r="H717" i="1" s="1"/>
  <c r="H716" i="1" s="1"/>
  <c r="H712" i="1" s="1"/>
  <c r="R718" i="1"/>
  <c r="R717" i="1" s="1"/>
  <c r="R716" i="1" s="1"/>
  <c r="R712" i="1" s="1"/>
  <c r="Q718" i="1"/>
  <c r="Q717" i="1" s="1"/>
  <c r="Q716" i="1" s="1"/>
  <c r="Q712" i="1" s="1"/>
  <c r="O718" i="1"/>
  <c r="O717" i="1" s="1"/>
  <c r="O716" i="1" s="1"/>
  <c r="O712" i="1" s="1"/>
  <c r="M718" i="1"/>
  <c r="M717" i="1" s="1"/>
  <c r="M716" i="1" s="1"/>
  <c r="M712" i="1" s="1"/>
  <c r="K718" i="1"/>
  <c r="K717" i="1" s="1"/>
  <c r="K716" i="1" s="1"/>
  <c r="K712" i="1" s="1"/>
  <c r="I718" i="1"/>
  <c r="I717" i="1" s="1"/>
  <c r="I716" i="1" s="1"/>
  <c r="I712" i="1" s="1"/>
  <c r="G718" i="1"/>
  <c r="G717" i="1" s="1"/>
  <c r="G716" i="1" s="1"/>
  <c r="G712" i="1" s="1"/>
  <c r="F718" i="1"/>
  <c r="F717" i="1" s="1"/>
  <c r="F716" i="1" s="1"/>
  <c r="F712" i="1" s="1"/>
  <c r="T715" i="1"/>
  <c r="H715" i="1"/>
  <c r="J715" i="1" s="1"/>
  <c r="L715" i="1" s="1"/>
  <c r="S714" i="1"/>
  <c r="S713" i="1" s="1"/>
  <c r="R714" i="1"/>
  <c r="R713" i="1" s="1"/>
  <c r="Q714" i="1"/>
  <c r="Q713" i="1" s="1"/>
  <c r="O714" i="1"/>
  <c r="O713" i="1" s="1"/>
  <c r="M714" i="1"/>
  <c r="M713" i="1" s="1"/>
  <c r="K714" i="1"/>
  <c r="K713" i="1" s="1"/>
  <c r="I714" i="1"/>
  <c r="I713" i="1" s="1"/>
  <c r="H714" i="1"/>
  <c r="H713" i="1" s="1"/>
  <c r="G714" i="1"/>
  <c r="G713" i="1" s="1"/>
  <c r="F714" i="1"/>
  <c r="F713" i="1" s="1"/>
  <c r="S711" i="1"/>
  <c r="T711" i="1" s="1"/>
  <c r="H711" i="1"/>
  <c r="J711" i="1" s="1"/>
  <c r="L711" i="1" s="1"/>
  <c r="R710" i="1"/>
  <c r="R709" i="1" s="1"/>
  <c r="Q710" i="1"/>
  <c r="Q709" i="1" s="1"/>
  <c r="Q708" i="1" s="1"/>
  <c r="O710" i="1"/>
  <c r="O709" i="1" s="1"/>
  <c r="M710" i="1"/>
  <c r="M709" i="1" s="1"/>
  <c r="M708" i="1" s="1"/>
  <c r="K710" i="1"/>
  <c r="K709" i="1" s="1"/>
  <c r="I710" i="1"/>
  <c r="I709" i="1" s="1"/>
  <c r="G710" i="1"/>
  <c r="G709" i="1" s="1"/>
  <c r="F710" i="1"/>
  <c r="F709" i="1" s="1"/>
  <c r="F707" i="1" s="1"/>
  <c r="S706" i="1"/>
  <c r="T706" i="1" s="1"/>
  <c r="H706" i="1"/>
  <c r="R705" i="1"/>
  <c r="Q705" i="1"/>
  <c r="Q704" i="1" s="1"/>
  <c r="Q703" i="1" s="1"/>
  <c r="O705" i="1"/>
  <c r="O704" i="1" s="1"/>
  <c r="O703" i="1" s="1"/>
  <c r="M705" i="1"/>
  <c r="M704" i="1" s="1"/>
  <c r="M703" i="1" s="1"/>
  <c r="K705" i="1"/>
  <c r="K704" i="1" s="1"/>
  <c r="K703" i="1" s="1"/>
  <c r="I705" i="1"/>
  <c r="I704" i="1" s="1"/>
  <c r="I703" i="1" s="1"/>
  <c r="G705" i="1"/>
  <c r="G704" i="1" s="1"/>
  <c r="G703" i="1" s="1"/>
  <c r="F705" i="1"/>
  <c r="F704" i="1" s="1"/>
  <c r="F703" i="1" s="1"/>
  <c r="R704" i="1"/>
  <c r="R703" i="1" s="1"/>
  <c r="S702" i="1"/>
  <c r="S701" i="1" s="1"/>
  <c r="S700" i="1" s="1"/>
  <c r="S699" i="1" s="1"/>
  <c r="H702" i="1"/>
  <c r="R701" i="1"/>
  <c r="Q701" i="1"/>
  <c r="Q700" i="1" s="1"/>
  <c r="Q699" i="1" s="1"/>
  <c r="O701" i="1"/>
  <c r="O700" i="1" s="1"/>
  <c r="O699" i="1" s="1"/>
  <c r="M701" i="1"/>
  <c r="M700" i="1" s="1"/>
  <c r="M699" i="1" s="1"/>
  <c r="K701" i="1"/>
  <c r="K700" i="1" s="1"/>
  <c r="K699" i="1" s="1"/>
  <c r="I701" i="1"/>
  <c r="I700" i="1" s="1"/>
  <c r="I699" i="1" s="1"/>
  <c r="G701" i="1"/>
  <c r="G700" i="1" s="1"/>
  <c r="G699" i="1" s="1"/>
  <c r="F701" i="1"/>
  <c r="F700" i="1" s="1"/>
  <c r="F699" i="1" s="1"/>
  <c r="R700" i="1"/>
  <c r="R699" i="1" s="1"/>
  <c r="T697" i="1"/>
  <c r="F697" i="1"/>
  <c r="H697" i="1" s="1"/>
  <c r="S696" i="1"/>
  <c r="S695" i="1" s="1"/>
  <c r="S694" i="1" s="1"/>
  <c r="S693" i="1" s="1"/>
  <c r="R696" i="1"/>
  <c r="R695" i="1" s="1"/>
  <c r="R694" i="1" s="1"/>
  <c r="R693" i="1" s="1"/>
  <c r="Q696" i="1"/>
  <c r="Q695" i="1" s="1"/>
  <c r="Q694" i="1" s="1"/>
  <c r="Q693" i="1" s="1"/>
  <c r="O696" i="1"/>
  <c r="O695" i="1" s="1"/>
  <c r="O694" i="1" s="1"/>
  <c r="O693" i="1" s="1"/>
  <c r="M696" i="1"/>
  <c r="M695" i="1" s="1"/>
  <c r="M694" i="1" s="1"/>
  <c r="M693" i="1" s="1"/>
  <c r="K696" i="1"/>
  <c r="K695" i="1" s="1"/>
  <c r="K694" i="1" s="1"/>
  <c r="K693" i="1" s="1"/>
  <c r="I696" i="1"/>
  <c r="I695" i="1" s="1"/>
  <c r="I694" i="1" s="1"/>
  <c r="I693" i="1" s="1"/>
  <c r="G696" i="1"/>
  <c r="G695" i="1" s="1"/>
  <c r="G694" i="1" s="1"/>
  <c r="G693" i="1" s="1"/>
  <c r="T692" i="1"/>
  <c r="H692" i="1"/>
  <c r="J692" i="1" s="1"/>
  <c r="S691" i="1"/>
  <c r="S690" i="1" s="1"/>
  <c r="S689" i="1" s="1"/>
  <c r="R691" i="1"/>
  <c r="R690" i="1" s="1"/>
  <c r="Q691" i="1"/>
  <c r="Q690" i="1" s="1"/>
  <c r="Q689" i="1" s="1"/>
  <c r="O691" i="1"/>
  <c r="M691" i="1"/>
  <c r="M690" i="1" s="1"/>
  <c r="M689" i="1" s="1"/>
  <c r="K691" i="1"/>
  <c r="K690" i="1" s="1"/>
  <c r="K689" i="1" s="1"/>
  <c r="I691" i="1"/>
  <c r="I690" i="1" s="1"/>
  <c r="I689" i="1" s="1"/>
  <c r="H691" i="1"/>
  <c r="H690" i="1" s="1"/>
  <c r="H689" i="1" s="1"/>
  <c r="G691" i="1"/>
  <c r="G690" i="1" s="1"/>
  <c r="G689" i="1" s="1"/>
  <c r="F691" i="1"/>
  <c r="F690" i="1" s="1"/>
  <c r="F689" i="1" s="1"/>
  <c r="O690" i="1"/>
  <c r="O689" i="1" s="1"/>
  <c r="R689" i="1"/>
  <c r="T688" i="1"/>
  <c r="H688" i="1"/>
  <c r="H687" i="1" s="1"/>
  <c r="H686" i="1" s="1"/>
  <c r="H685" i="1" s="1"/>
  <c r="S687" i="1"/>
  <c r="S686" i="1" s="1"/>
  <c r="S685" i="1" s="1"/>
  <c r="R687" i="1"/>
  <c r="R686" i="1" s="1"/>
  <c r="R685" i="1" s="1"/>
  <c r="Q687" i="1"/>
  <c r="Q686" i="1" s="1"/>
  <c r="Q685" i="1" s="1"/>
  <c r="O687" i="1"/>
  <c r="O686" i="1" s="1"/>
  <c r="O685" i="1" s="1"/>
  <c r="M687" i="1"/>
  <c r="M686" i="1" s="1"/>
  <c r="M685" i="1" s="1"/>
  <c r="K687" i="1"/>
  <c r="K686" i="1" s="1"/>
  <c r="K685" i="1" s="1"/>
  <c r="I687" i="1"/>
  <c r="I686" i="1" s="1"/>
  <c r="I685" i="1" s="1"/>
  <c r="G687" i="1"/>
  <c r="G686" i="1" s="1"/>
  <c r="G685" i="1" s="1"/>
  <c r="F687" i="1"/>
  <c r="F686" i="1" s="1"/>
  <c r="F685" i="1" s="1"/>
  <c r="S683" i="1"/>
  <c r="H683" i="1"/>
  <c r="H682" i="1" s="1"/>
  <c r="H681" i="1" s="1"/>
  <c r="H680" i="1" s="1"/>
  <c r="H679" i="1" s="1"/>
  <c r="R682" i="1"/>
  <c r="R681" i="1" s="1"/>
  <c r="R680" i="1" s="1"/>
  <c r="R679" i="1" s="1"/>
  <c r="Q682" i="1"/>
  <c r="Q681" i="1" s="1"/>
  <c r="Q680" i="1" s="1"/>
  <c r="Q679" i="1" s="1"/>
  <c r="O682" i="1"/>
  <c r="O681" i="1" s="1"/>
  <c r="O680" i="1" s="1"/>
  <c r="O679" i="1" s="1"/>
  <c r="M682" i="1"/>
  <c r="M681" i="1" s="1"/>
  <c r="M680" i="1" s="1"/>
  <c r="M679" i="1" s="1"/>
  <c r="K682" i="1"/>
  <c r="K681" i="1" s="1"/>
  <c r="K680" i="1" s="1"/>
  <c r="K679" i="1" s="1"/>
  <c r="I682" i="1"/>
  <c r="I681" i="1" s="1"/>
  <c r="I680" i="1" s="1"/>
  <c r="I679" i="1" s="1"/>
  <c r="G682" i="1"/>
  <c r="G681" i="1" s="1"/>
  <c r="G680" i="1" s="1"/>
  <c r="G679" i="1" s="1"/>
  <c r="F682" i="1"/>
  <c r="F681" i="1" s="1"/>
  <c r="F680" i="1" s="1"/>
  <c r="F679" i="1" s="1"/>
  <c r="T678" i="1"/>
  <c r="K678" i="1"/>
  <c r="H678" i="1"/>
  <c r="S677" i="1"/>
  <c r="S676" i="1" s="1"/>
  <c r="R677" i="1"/>
  <c r="R676" i="1" s="1"/>
  <c r="Q677" i="1"/>
  <c r="Q676" i="1" s="1"/>
  <c r="O677" i="1"/>
  <c r="O676" i="1" s="1"/>
  <c r="M677" i="1"/>
  <c r="M676" i="1" s="1"/>
  <c r="K677" i="1"/>
  <c r="K676" i="1" s="1"/>
  <c r="I677" i="1"/>
  <c r="I676" i="1" s="1"/>
  <c r="G677" i="1"/>
  <c r="G676" i="1" s="1"/>
  <c r="F677" i="1"/>
  <c r="F676" i="1" s="1"/>
  <c r="T675" i="1"/>
  <c r="F675" i="1"/>
  <c r="H675" i="1" s="1"/>
  <c r="S674" i="1"/>
  <c r="R674" i="1"/>
  <c r="R673" i="1" s="1"/>
  <c r="Q674" i="1"/>
  <c r="Q673" i="1" s="1"/>
  <c r="O674" i="1"/>
  <c r="O673" i="1" s="1"/>
  <c r="M674" i="1"/>
  <c r="M673" i="1" s="1"/>
  <c r="K674" i="1"/>
  <c r="K673" i="1" s="1"/>
  <c r="I674" i="1"/>
  <c r="G674" i="1"/>
  <c r="G673" i="1" s="1"/>
  <c r="S673" i="1"/>
  <c r="I673" i="1"/>
  <c r="T672" i="1"/>
  <c r="H672" i="1"/>
  <c r="H671" i="1" s="1"/>
  <c r="H670" i="1" s="1"/>
  <c r="H669" i="1" s="1"/>
  <c r="H668" i="1" s="1"/>
  <c r="S671" i="1"/>
  <c r="S670" i="1" s="1"/>
  <c r="R671" i="1"/>
  <c r="R670" i="1" s="1"/>
  <c r="R669" i="1" s="1"/>
  <c r="R668" i="1" s="1"/>
  <c r="Q671" i="1"/>
  <c r="Q670" i="1" s="1"/>
  <c r="Q669" i="1" s="1"/>
  <c r="Q668" i="1" s="1"/>
  <c r="O671" i="1"/>
  <c r="O670" i="1" s="1"/>
  <c r="O669" i="1" s="1"/>
  <c r="O668" i="1" s="1"/>
  <c r="M671" i="1"/>
  <c r="M670" i="1" s="1"/>
  <c r="M669" i="1" s="1"/>
  <c r="M668" i="1" s="1"/>
  <c r="K671" i="1"/>
  <c r="K670" i="1" s="1"/>
  <c r="K669" i="1" s="1"/>
  <c r="K668" i="1" s="1"/>
  <c r="I671" i="1"/>
  <c r="I670" i="1" s="1"/>
  <c r="I669" i="1" s="1"/>
  <c r="I668" i="1" s="1"/>
  <c r="G671" i="1"/>
  <c r="G670" i="1" s="1"/>
  <c r="G669" i="1" s="1"/>
  <c r="G668" i="1" s="1"/>
  <c r="F671" i="1"/>
  <c r="F670" i="1" s="1"/>
  <c r="F669" i="1" s="1"/>
  <c r="F668" i="1" s="1"/>
  <c r="T667" i="1"/>
  <c r="H667" i="1"/>
  <c r="H666" i="1" s="1"/>
  <c r="H665" i="1" s="1"/>
  <c r="H664" i="1" s="1"/>
  <c r="S666" i="1"/>
  <c r="S665" i="1" s="1"/>
  <c r="S664" i="1" s="1"/>
  <c r="R666" i="1"/>
  <c r="R665" i="1" s="1"/>
  <c r="R664" i="1" s="1"/>
  <c r="Q666" i="1"/>
  <c r="Q665" i="1" s="1"/>
  <c r="Q664" i="1" s="1"/>
  <c r="O666" i="1"/>
  <c r="O665" i="1" s="1"/>
  <c r="O664" i="1" s="1"/>
  <c r="M666" i="1"/>
  <c r="M665" i="1" s="1"/>
  <c r="M664" i="1" s="1"/>
  <c r="K666" i="1"/>
  <c r="K665" i="1" s="1"/>
  <c r="K664" i="1" s="1"/>
  <c r="I666" i="1"/>
  <c r="I665" i="1" s="1"/>
  <c r="I664" i="1" s="1"/>
  <c r="G666" i="1"/>
  <c r="G665" i="1" s="1"/>
  <c r="G664" i="1" s="1"/>
  <c r="F666" i="1"/>
  <c r="F665" i="1" s="1"/>
  <c r="F664" i="1" s="1"/>
  <c r="S663" i="1"/>
  <c r="T663" i="1" s="1"/>
  <c r="H663" i="1"/>
  <c r="H662" i="1" s="1"/>
  <c r="H661" i="1" s="1"/>
  <c r="H660" i="1" s="1"/>
  <c r="R662" i="1"/>
  <c r="R661" i="1" s="1"/>
  <c r="R660" i="1" s="1"/>
  <c r="Q662" i="1"/>
  <c r="Q661" i="1" s="1"/>
  <c r="Q660" i="1" s="1"/>
  <c r="O662" i="1"/>
  <c r="O661" i="1" s="1"/>
  <c r="O660" i="1" s="1"/>
  <c r="M662" i="1"/>
  <c r="M661" i="1" s="1"/>
  <c r="M660" i="1" s="1"/>
  <c r="K662" i="1"/>
  <c r="K661" i="1" s="1"/>
  <c r="K660" i="1" s="1"/>
  <c r="I662" i="1"/>
  <c r="I661" i="1" s="1"/>
  <c r="I660" i="1" s="1"/>
  <c r="G662" i="1"/>
  <c r="G661" i="1" s="1"/>
  <c r="G660" i="1" s="1"/>
  <c r="F662" i="1"/>
  <c r="F661" i="1" s="1"/>
  <c r="F660" i="1" s="1"/>
  <c r="S659" i="1"/>
  <c r="S658" i="1" s="1"/>
  <c r="S657" i="1" s="1"/>
  <c r="S656" i="1" s="1"/>
  <c r="H659" i="1"/>
  <c r="H658" i="1" s="1"/>
  <c r="H657" i="1" s="1"/>
  <c r="H656" i="1" s="1"/>
  <c r="R658" i="1"/>
  <c r="R657" i="1" s="1"/>
  <c r="R656" i="1" s="1"/>
  <c r="Q658" i="1"/>
  <c r="Q657" i="1" s="1"/>
  <c r="Q656" i="1" s="1"/>
  <c r="O658" i="1"/>
  <c r="O657" i="1" s="1"/>
  <c r="O656" i="1" s="1"/>
  <c r="M658" i="1"/>
  <c r="M657" i="1" s="1"/>
  <c r="M656" i="1" s="1"/>
  <c r="K658" i="1"/>
  <c r="K657" i="1" s="1"/>
  <c r="K656" i="1" s="1"/>
  <c r="I658" i="1"/>
  <c r="I657" i="1" s="1"/>
  <c r="I656" i="1" s="1"/>
  <c r="G658" i="1"/>
  <c r="G657" i="1" s="1"/>
  <c r="G656" i="1" s="1"/>
  <c r="F658" i="1"/>
  <c r="F657" i="1" s="1"/>
  <c r="F656" i="1" s="1"/>
  <c r="T655" i="1"/>
  <c r="H655" i="1"/>
  <c r="H654" i="1" s="1"/>
  <c r="H653" i="1" s="1"/>
  <c r="H652" i="1" s="1"/>
  <c r="S654" i="1"/>
  <c r="S653" i="1" s="1"/>
  <c r="S652" i="1" s="1"/>
  <c r="R654" i="1"/>
  <c r="R653" i="1" s="1"/>
  <c r="R652" i="1" s="1"/>
  <c r="Q654" i="1"/>
  <c r="Q653" i="1" s="1"/>
  <c r="Q652" i="1" s="1"/>
  <c r="O654" i="1"/>
  <c r="O653" i="1" s="1"/>
  <c r="O652" i="1" s="1"/>
  <c r="M654" i="1"/>
  <c r="M653" i="1" s="1"/>
  <c r="M652" i="1" s="1"/>
  <c r="K654" i="1"/>
  <c r="K653" i="1" s="1"/>
  <c r="K652" i="1" s="1"/>
  <c r="I654" i="1"/>
  <c r="I653" i="1" s="1"/>
  <c r="I652" i="1" s="1"/>
  <c r="G654" i="1"/>
  <c r="G653" i="1" s="1"/>
  <c r="G652" i="1" s="1"/>
  <c r="F654" i="1"/>
  <c r="F653" i="1" s="1"/>
  <c r="F652" i="1" s="1"/>
  <c r="T651" i="1"/>
  <c r="H651" i="1"/>
  <c r="J651" i="1" s="1"/>
  <c r="S650" i="1"/>
  <c r="S649" i="1" s="1"/>
  <c r="S648" i="1" s="1"/>
  <c r="R650" i="1"/>
  <c r="R649" i="1" s="1"/>
  <c r="R648" i="1" s="1"/>
  <c r="Q650" i="1"/>
  <c r="Q649" i="1" s="1"/>
  <c r="Q648" i="1" s="1"/>
  <c r="O650" i="1"/>
  <c r="O649" i="1" s="1"/>
  <c r="O648" i="1" s="1"/>
  <c r="M650" i="1"/>
  <c r="M649" i="1" s="1"/>
  <c r="M648" i="1" s="1"/>
  <c r="K650" i="1"/>
  <c r="I650" i="1"/>
  <c r="I649" i="1" s="1"/>
  <c r="I648" i="1" s="1"/>
  <c r="G650" i="1"/>
  <c r="G649" i="1" s="1"/>
  <c r="G648" i="1" s="1"/>
  <c r="F650" i="1"/>
  <c r="F649" i="1" s="1"/>
  <c r="F648" i="1" s="1"/>
  <c r="K649" i="1"/>
  <c r="K648" i="1" s="1"/>
  <c r="S466" i="1"/>
  <c r="S465" i="1" s="1"/>
  <c r="S464" i="1" s="1"/>
  <c r="S462" i="1"/>
  <c r="S461" i="1" s="1"/>
  <c r="S460" i="1" s="1"/>
  <c r="S459" i="1" s="1"/>
  <c r="S457" i="1"/>
  <c r="S456" i="1" s="1"/>
  <c r="S455" i="1" s="1"/>
  <c r="S452" i="1"/>
  <c r="S451" i="1" s="1"/>
  <c r="S449" i="1"/>
  <c r="S448" i="1" s="1"/>
  <c r="S444" i="1"/>
  <c r="S443" i="1" s="1"/>
  <c r="S441" i="1"/>
  <c r="S440" i="1" s="1"/>
  <c r="S438" i="1"/>
  <c r="S437" i="1" s="1"/>
  <c r="S642" i="1"/>
  <c r="S641" i="1" s="1"/>
  <c r="S640" i="1" s="1"/>
  <c r="S638" i="1"/>
  <c r="S637" i="1" s="1"/>
  <c r="S631" i="1"/>
  <c r="S630" i="1" s="1"/>
  <c r="S629" i="1" s="1"/>
  <c r="S628" i="1" s="1"/>
  <c r="S627" i="1" s="1"/>
  <c r="S625" i="1"/>
  <c r="S624" i="1" s="1"/>
  <c r="S622" i="1"/>
  <c r="S621" i="1" s="1"/>
  <c r="S619" i="1"/>
  <c r="S618" i="1" s="1"/>
  <c r="S617" i="1" s="1"/>
  <c r="S614" i="1"/>
  <c r="S613" i="1" s="1"/>
  <c r="S611" i="1"/>
  <c r="S610" i="1" s="1"/>
  <c r="S608" i="1"/>
  <c r="S607" i="1" s="1"/>
  <c r="S601" i="1"/>
  <c r="S600" i="1" s="1"/>
  <c r="S598" i="1"/>
  <c r="S597" i="1" s="1"/>
  <c r="S593" i="1"/>
  <c r="S591" i="1"/>
  <c r="S586" i="1"/>
  <c r="S585" i="1" s="1"/>
  <c r="S584" i="1" s="1"/>
  <c r="S583" i="1" s="1"/>
  <c r="S582" i="1" s="1"/>
  <c r="S579" i="1"/>
  <c r="S578" i="1" s="1"/>
  <c r="S577" i="1" s="1"/>
  <c r="S575" i="1"/>
  <c r="S574" i="1" s="1"/>
  <c r="S573" i="1" s="1"/>
  <c r="S571" i="1"/>
  <c r="S570" i="1" s="1"/>
  <c r="S568" i="1"/>
  <c r="S567" i="1" s="1"/>
  <c r="S563" i="1"/>
  <c r="S562" i="1" s="1"/>
  <c r="S559" i="1"/>
  <c r="S558" i="1" s="1"/>
  <c r="S557" i="1" s="1"/>
  <c r="S556" i="1" s="1"/>
  <c r="S554" i="1"/>
  <c r="S553" i="1" s="1"/>
  <c r="S551" i="1"/>
  <c r="S550" i="1" s="1"/>
  <c r="S546" i="1"/>
  <c r="S545" i="1" s="1"/>
  <c r="S543" i="1"/>
  <c r="S542" i="1" s="1"/>
  <c r="S538" i="1"/>
  <c r="S537" i="1" s="1"/>
  <c r="S535" i="1"/>
  <c r="S534" i="1" s="1"/>
  <c r="S527" i="1"/>
  <c r="S525" i="1"/>
  <c r="S517" i="1"/>
  <c r="S515" i="1"/>
  <c r="S511" i="1"/>
  <c r="S510" i="1" s="1"/>
  <c r="S508" i="1"/>
  <c r="S506" i="1"/>
  <c r="S501" i="1"/>
  <c r="S500" i="1" s="1"/>
  <c r="S499" i="1" s="1"/>
  <c r="S498" i="1" s="1"/>
  <c r="S496" i="1"/>
  <c r="S492" i="1"/>
  <c r="S486" i="1"/>
  <c r="S485" i="1" s="1"/>
  <c r="S484" i="1" s="1"/>
  <c r="S483" i="1" s="1"/>
  <c r="S482" i="1" s="1"/>
  <c r="S478" i="1"/>
  <c r="S477" i="1" s="1"/>
  <c r="S476" i="1" s="1"/>
  <c r="S475" i="1" s="1"/>
  <c r="S474" i="1" s="1"/>
  <c r="S473" i="1" s="1"/>
  <c r="S471" i="1"/>
  <c r="S470" i="1" s="1"/>
  <c r="S469" i="1" s="1"/>
  <c r="S468" i="1" s="1"/>
  <c r="S432" i="1"/>
  <c r="S431" i="1" s="1"/>
  <c r="S430" i="1" s="1"/>
  <c r="S429" i="1" s="1"/>
  <c r="S426" i="1"/>
  <c r="S425" i="1" s="1"/>
  <c r="S423" i="1"/>
  <c r="S422" i="1" s="1"/>
  <c r="S418" i="1"/>
  <c r="S417" i="1" s="1"/>
  <c r="S416" i="1" s="1"/>
  <c r="S415" i="1" s="1"/>
  <c r="S413" i="1"/>
  <c r="S412" i="1" s="1"/>
  <c r="S411" i="1" s="1"/>
  <c r="S409" i="1"/>
  <c r="S408" i="1" s="1"/>
  <c r="S407" i="1" s="1"/>
  <c r="S404" i="1"/>
  <c r="S403" i="1" s="1"/>
  <c r="S402" i="1" s="1"/>
  <c r="S401" i="1" s="1"/>
  <c r="S400" i="1" s="1"/>
  <c r="S398" i="1"/>
  <c r="S397" i="1" s="1"/>
  <c r="S396" i="1" s="1"/>
  <c r="S395" i="1" s="1"/>
  <c r="S393" i="1"/>
  <c r="S391" i="1"/>
  <c r="S386" i="1"/>
  <c r="S385" i="1" s="1"/>
  <c r="S384" i="1" s="1"/>
  <c r="S382" i="1"/>
  <c r="S381" i="1" s="1"/>
  <c r="S380" i="1" s="1"/>
  <c r="S378" i="1"/>
  <c r="S377" i="1" s="1"/>
  <c r="S376" i="1" s="1"/>
  <c r="S374" i="1"/>
  <c r="S373" i="1" s="1"/>
  <c r="S372" i="1" s="1"/>
  <c r="S367" i="1"/>
  <c r="S366" i="1" s="1"/>
  <c r="S365" i="1" s="1"/>
  <c r="S364" i="1" s="1"/>
  <c r="S362" i="1"/>
  <c r="S361" i="1" s="1"/>
  <c r="S357" i="1"/>
  <c r="S356" i="1" s="1"/>
  <c r="S355" i="1" s="1"/>
  <c r="S353" i="1"/>
  <c r="S352" i="1" s="1"/>
  <c r="S351" i="1" s="1"/>
  <c r="S348" i="1"/>
  <c r="S347" i="1" s="1"/>
  <c r="S346" i="1" s="1"/>
  <c r="S345" i="1" s="1"/>
  <c r="S343" i="1"/>
  <c r="S342" i="1" s="1"/>
  <c r="S341" i="1" s="1"/>
  <c r="S338" i="1"/>
  <c r="S337" i="1" s="1"/>
  <c r="S336" i="1" s="1"/>
  <c r="S335" i="1" s="1"/>
  <c r="S333" i="1"/>
  <c r="S332" i="1" s="1"/>
  <c r="S331" i="1" s="1"/>
  <c r="S330" i="1" s="1"/>
  <c r="S328" i="1"/>
  <c r="S327" i="1" s="1"/>
  <c r="S326" i="1" s="1"/>
  <c r="S324" i="1"/>
  <c r="S323" i="1" s="1"/>
  <c r="S322" i="1" s="1"/>
  <c r="S320" i="1"/>
  <c r="S319" i="1" s="1"/>
  <c r="S318" i="1" s="1"/>
  <c r="S312" i="1"/>
  <c r="S311" i="1" s="1"/>
  <c r="S310" i="1" s="1"/>
  <c r="S309" i="1" s="1"/>
  <c r="S308" i="1" s="1"/>
  <c r="S307" i="1" s="1"/>
  <c r="S305" i="1"/>
  <c r="S304" i="1" s="1"/>
  <c r="S302" i="1"/>
  <c r="S301" i="1" s="1"/>
  <c r="S300" i="1" s="1"/>
  <c r="S298" i="1"/>
  <c r="S297" i="1" s="1"/>
  <c r="S294" i="1"/>
  <c r="S293" i="1" s="1"/>
  <c r="S291" i="1"/>
  <c r="S290" i="1" s="1"/>
  <c r="S286" i="1"/>
  <c r="S285" i="1" s="1"/>
  <c r="S284" i="1" s="1"/>
  <c r="S282" i="1"/>
  <c r="S281" i="1" s="1"/>
  <c r="S278" i="1"/>
  <c r="S277" i="1" s="1"/>
  <c r="S276" i="1" s="1"/>
  <c r="S274" i="1"/>
  <c r="S273" i="1" s="1"/>
  <c r="S270" i="1"/>
  <c r="S269" i="1" s="1"/>
  <c r="S267" i="1"/>
  <c r="S266" i="1" s="1"/>
  <c r="S263" i="1"/>
  <c r="S262" i="1" s="1"/>
  <c r="S261" i="1" s="1"/>
  <c r="S258" i="1"/>
  <c r="S257" i="1" s="1"/>
  <c r="S255" i="1"/>
  <c r="S254" i="1" s="1"/>
  <c r="S253" i="1" s="1"/>
  <c r="S250" i="1"/>
  <c r="S249" i="1" s="1"/>
  <c r="S248" i="1" s="1"/>
  <c r="S246" i="1"/>
  <c r="S245" i="1" s="1"/>
  <c r="S243" i="1"/>
  <c r="S242" i="1" s="1"/>
  <c r="S240" i="1"/>
  <c r="S239" i="1" s="1"/>
  <c r="S238" i="1" s="1"/>
  <c r="S236" i="1"/>
  <c r="S235" i="1" s="1"/>
  <c r="S234" i="1" s="1"/>
  <c r="S229" i="1"/>
  <c r="S228" i="1" s="1"/>
  <c r="S223" i="1"/>
  <c r="S222" i="1" s="1"/>
  <c r="S220" i="1"/>
  <c r="S219" i="1" s="1"/>
  <c r="S217" i="1"/>
  <c r="S216" i="1" s="1"/>
  <c r="S213" i="1"/>
  <c r="S212" i="1" s="1"/>
  <c r="S211" i="1" s="1"/>
  <c r="S208" i="1"/>
  <c r="S207" i="1" s="1"/>
  <c r="S206" i="1" s="1"/>
  <c r="S202" i="1"/>
  <c r="S200" i="1"/>
  <c r="S198" i="1"/>
  <c r="S195" i="1"/>
  <c r="S194" i="1" s="1"/>
  <c r="S193" i="1" s="1"/>
  <c r="S191" i="1"/>
  <c r="S190" i="1" s="1"/>
  <c r="S185" i="1"/>
  <c r="S184" i="1" s="1"/>
  <c r="S182" i="1"/>
  <c r="S181" i="1" s="1"/>
  <c r="S180" i="1" s="1"/>
  <c r="S175" i="1"/>
  <c r="S174" i="1" s="1"/>
  <c r="S173" i="1" s="1"/>
  <c r="S172" i="1" s="1"/>
  <c r="S170" i="1"/>
  <c r="S169" i="1" s="1"/>
  <c r="S168" i="1" s="1"/>
  <c r="S167" i="1" s="1"/>
  <c r="S165" i="1"/>
  <c r="S164" i="1" s="1"/>
  <c r="S163" i="1" s="1"/>
  <c r="S161" i="1"/>
  <c r="S160" i="1" s="1"/>
  <c r="S157" i="1"/>
  <c r="S156" i="1" s="1"/>
  <c r="S154" i="1"/>
  <c r="S153" i="1" s="1"/>
  <c r="S150" i="1"/>
  <c r="S149" i="1" s="1"/>
  <c r="S148" i="1" s="1"/>
  <c r="S142" i="1"/>
  <c r="S141" i="1" s="1"/>
  <c r="S139" i="1"/>
  <c r="S138" i="1" s="1"/>
  <c r="S136" i="1"/>
  <c r="S135" i="1" s="1"/>
  <c r="S133" i="1"/>
  <c r="S132" i="1" s="1"/>
  <c r="S130" i="1"/>
  <c r="S129" i="1" s="1"/>
  <c r="S125" i="1"/>
  <c r="S124" i="1" s="1"/>
  <c r="S123" i="1" s="1"/>
  <c r="S122" i="1" s="1"/>
  <c r="S120" i="1"/>
  <c r="S119" i="1" s="1"/>
  <c r="S118" i="1" s="1"/>
  <c r="S117" i="1" s="1"/>
  <c r="S114" i="1"/>
  <c r="S113" i="1" s="1"/>
  <c r="S112" i="1" s="1"/>
  <c r="S111" i="1" s="1"/>
  <c r="S110" i="1" s="1"/>
  <c r="S109" i="1" s="1"/>
  <c r="S107" i="1"/>
  <c r="S105" i="1"/>
  <c r="S103" i="1"/>
  <c r="S98" i="1"/>
  <c r="S97" i="1" s="1"/>
  <c r="S95" i="1"/>
  <c r="S94" i="1" s="1"/>
  <c r="S92" i="1"/>
  <c r="S90" i="1"/>
  <c r="S88" i="1"/>
  <c r="S84" i="1"/>
  <c r="S83" i="1" s="1"/>
  <c r="S82" i="1" s="1"/>
  <c r="S79" i="1"/>
  <c r="S77" i="1"/>
  <c r="S70" i="1"/>
  <c r="S69" i="1" s="1"/>
  <c r="S68" i="1" s="1"/>
  <c r="S67" i="1" s="1"/>
  <c r="S66" i="1" s="1"/>
  <c r="S64" i="1"/>
  <c r="S62" i="1"/>
  <c r="S48" i="1"/>
  <c r="S46" i="1"/>
  <c r="S44" i="1"/>
  <c r="S37" i="1"/>
  <c r="S36" i="1" s="1"/>
  <c r="S34" i="1"/>
  <c r="S32" i="1"/>
  <c r="S22" i="1"/>
  <c r="S21" i="1" s="1"/>
  <c r="S20" i="1" s="1"/>
  <c r="S19" i="1" s="1"/>
  <c r="S18" i="1" s="1"/>
  <c r="T666" i="1" l="1"/>
  <c r="T665" i="1" s="1"/>
  <c r="T664" i="1" s="1"/>
  <c r="V667" i="1"/>
  <c r="V666" i="1" s="1"/>
  <c r="V665" i="1" s="1"/>
  <c r="V664" i="1" s="1"/>
  <c r="T753" i="1"/>
  <c r="T752" i="1" s="1"/>
  <c r="T751" i="1" s="1"/>
  <c r="V754" i="1"/>
  <c r="V753" i="1" s="1"/>
  <c r="V752" i="1" s="1"/>
  <c r="V751" i="1" s="1"/>
  <c r="T765" i="1"/>
  <c r="T764" i="1" s="1"/>
  <c r="T763" i="1" s="1"/>
  <c r="V766" i="1"/>
  <c r="V765" i="1" s="1"/>
  <c r="V764" i="1" s="1"/>
  <c r="V763" i="1" s="1"/>
  <c r="T494" i="1"/>
  <c r="V495" i="1"/>
  <c r="V494" i="1" s="1"/>
  <c r="T654" i="1"/>
  <c r="T653" i="1" s="1"/>
  <c r="T652" i="1" s="1"/>
  <c r="V655" i="1"/>
  <c r="V654" i="1" s="1"/>
  <c r="V653" i="1" s="1"/>
  <c r="V652" i="1" s="1"/>
  <c r="T662" i="1"/>
  <c r="T661" i="1" s="1"/>
  <c r="T660" i="1" s="1"/>
  <c r="V663" i="1"/>
  <c r="V662" i="1" s="1"/>
  <c r="V661" i="1" s="1"/>
  <c r="V660" i="1" s="1"/>
  <c r="T687" i="1"/>
  <c r="T686" i="1" s="1"/>
  <c r="T685" i="1" s="1"/>
  <c r="V688" i="1"/>
  <c r="V687" i="1" s="1"/>
  <c r="V686" i="1" s="1"/>
  <c r="V685" i="1" s="1"/>
  <c r="T691" i="1"/>
  <c r="T690" i="1" s="1"/>
  <c r="T689" i="1" s="1"/>
  <c r="V692" i="1"/>
  <c r="V691" i="1" s="1"/>
  <c r="V690" i="1" s="1"/>
  <c r="V689" i="1" s="1"/>
  <c r="T705" i="1"/>
  <c r="T704" i="1" s="1"/>
  <c r="T703" i="1" s="1"/>
  <c r="V706" i="1"/>
  <c r="V705" i="1" s="1"/>
  <c r="V704" i="1" s="1"/>
  <c r="V703" i="1" s="1"/>
  <c r="H710" i="1"/>
  <c r="H709" i="1" s="1"/>
  <c r="H707" i="1" s="1"/>
  <c r="T710" i="1"/>
  <c r="T709" i="1" s="1"/>
  <c r="T707" i="1" s="1"/>
  <c r="V711" i="1"/>
  <c r="V710" i="1" s="1"/>
  <c r="V709" i="1" s="1"/>
  <c r="T718" i="1"/>
  <c r="T717" i="1" s="1"/>
  <c r="V719" i="1"/>
  <c r="V718" i="1" s="1"/>
  <c r="V717" i="1" s="1"/>
  <c r="T733" i="1"/>
  <c r="T732" i="1" s="1"/>
  <c r="V734" i="1"/>
  <c r="V733" i="1" s="1"/>
  <c r="V732" i="1" s="1"/>
  <c r="T736" i="1"/>
  <c r="T735" i="1" s="1"/>
  <c r="V737" i="1"/>
  <c r="V736" i="1" s="1"/>
  <c r="V735" i="1" s="1"/>
  <c r="T741" i="1"/>
  <c r="T740" i="1" s="1"/>
  <c r="V742" i="1"/>
  <c r="V741" i="1" s="1"/>
  <c r="V740" i="1" s="1"/>
  <c r="T744" i="1"/>
  <c r="T743" i="1" s="1"/>
  <c r="V745" i="1"/>
  <c r="V744" i="1" s="1"/>
  <c r="V743" i="1" s="1"/>
  <c r="V739" i="1" s="1"/>
  <c r="V738" i="1" s="1"/>
  <c r="T674" i="1"/>
  <c r="T673" i="1" s="1"/>
  <c r="V675" i="1"/>
  <c r="V674" i="1" s="1"/>
  <c r="V673" i="1" s="1"/>
  <c r="T677" i="1"/>
  <c r="T676" i="1" s="1"/>
  <c r="V678" i="1"/>
  <c r="V677" i="1" s="1"/>
  <c r="V676" i="1" s="1"/>
  <c r="T650" i="1"/>
  <c r="T649" i="1" s="1"/>
  <c r="T648" i="1" s="1"/>
  <c r="V651" i="1"/>
  <c r="V650" i="1" s="1"/>
  <c r="V649" i="1" s="1"/>
  <c r="V648" i="1" s="1"/>
  <c r="T714" i="1"/>
  <c r="T713" i="1" s="1"/>
  <c r="V715" i="1"/>
  <c r="V714" i="1" s="1"/>
  <c r="V713" i="1" s="1"/>
  <c r="T769" i="1"/>
  <c r="T768" i="1" s="1"/>
  <c r="T767" i="1" s="1"/>
  <c r="V770" i="1"/>
  <c r="V769" i="1" s="1"/>
  <c r="V768" i="1" s="1"/>
  <c r="V767" i="1" s="1"/>
  <c r="T758" i="1"/>
  <c r="T757" i="1" s="1"/>
  <c r="T756" i="1" s="1"/>
  <c r="T755" i="1" s="1"/>
  <c r="V759" i="1"/>
  <c r="V758" i="1" s="1"/>
  <c r="V757" i="1" s="1"/>
  <c r="V756" i="1" s="1"/>
  <c r="V755" i="1" s="1"/>
  <c r="T671" i="1"/>
  <c r="T670" i="1" s="1"/>
  <c r="V672" i="1"/>
  <c r="V671" i="1" s="1"/>
  <c r="V670" i="1" s="1"/>
  <c r="T696" i="1"/>
  <c r="T695" i="1" s="1"/>
  <c r="T694" i="1" s="1"/>
  <c r="T693" i="1" s="1"/>
  <c r="V697" i="1"/>
  <c r="V696" i="1" s="1"/>
  <c r="V695" i="1" s="1"/>
  <c r="V694" i="1" s="1"/>
  <c r="V693" i="1" s="1"/>
  <c r="S718" i="1"/>
  <c r="S717" i="1" s="1"/>
  <c r="T721" i="1"/>
  <c r="T720" i="1" s="1"/>
  <c r="V722" i="1"/>
  <c r="V721" i="1" s="1"/>
  <c r="V720" i="1" s="1"/>
  <c r="T724" i="1"/>
  <c r="T723" i="1" s="1"/>
  <c r="V725" i="1"/>
  <c r="V724" i="1" s="1"/>
  <c r="V723" i="1" s="1"/>
  <c r="T730" i="1"/>
  <c r="T729" i="1" s="1"/>
  <c r="V731" i="1"/>
  <c r="V730" i="1" s="1"/>
  <c r="V729" i="1" s="1"/>
  <c r="V728" i="1" s="1"/>
  <c r="S61" i="1"/>
  <c r="S60" i="1" s="1"/>
  <c r="S59" i="1" s="1"/>
  <c r="S58" i="1" s="1"/>
  <c r="S57" i="1" s="1"/>
  <c r="S491" i="1"/>
  <c r="S490" i="1" s="1"/>
  <c r="S489" i="1" s="1"/>
  <c r="S488" i="1" s="1"/>
  <c r="S197" i="1"/>
  <c r="S590" i="1"/>
  <c r="S589" i="1" s="1"/>
  <c r="J766" i="1"/>
  <c r="K750" i="1"/>
  <c r="R750" i="1"/>
  <c r="S87" i="1"/>
  <c r="S86" i="1" s="1"/>
  <c r="S81" i="1" s="1"/>
  <c r="S390" i="1"/>
  <c r="S389" i="1" s="1"/>
  <c r="S388" i="1" s="1"/>
  <c r="J663" i="1"/>
  <c r="F696" i="1"/>
  <c r="F695" i="1" s="1"/>
  <c r="F694" i="1" s="1"/>
  <c r="F693" i="1" s="1"/>
  <c r="S705" i="1"/>
  <c r="S704" i="1" s="1"/>
  <c r="S703" i="1" s="1"/>
  <c r="I750" i="1"/>
  <c r="Q750" i="1"/>
  <c r="S514" i="1"/>
  <c r="S513" i="1" s="1"/>
  <c r="S662" i="1"/>
  <c r="S661" i="1" s="1"/>
  <c r="S660" i="1" s="1"/>
  <c r="F698" i="1"/>
  <c r="F647" i="1"/>
  <c r="O728" i="1"/>
  <c r="R739" i="1"/>
  <c r="R738" i="1" s="1"/>
  <c r="K728" i="1"/>
  <c r="K684" i="1"/>
  <c r="F708" i="1"/>
  <c r="T684" i="1"/>
  <c r="T708" i="1"/>
  <c r="I728" i="1"/>
  <c r="S669" i="1"/>
  <c r="S668" i="1" s="1"/>
  <c r="I647" i="1"/>
  <c r="G684" i="1"/>
  <c r="Q707" i="1"/>
  <c r="Q698" i="1" s="1"/>
  <c r="S76" i="1"/>
  <c r="S75" i="1" s="1"/>
  <c r="S74" i="1" s="1"/>
  <c r="J697" i="1"/>
  <c r="H696" i="1"/>
  <c r="H695" i="1" s="1"/>
  <c r="H694" i="1" s="1"/>
  <c r="H693" i="1" s="1"/>
  <c r="H684" i="1" s="1"/>
  <c r="L731" i="1"/>
  <c r="L730" i="1" s="1"/>
  <c r="L729" i="1" s="1"/>
  <c r="J730" i="1"/>
  <c r="J729" i="1" s="1"/>
  <c r="J722" i="1"/>
  <c r="J721" i="1" s="1"/>
  <c r="J720" i="1" s="1"/>
  <c r="H721" i="1"/>
  <c r="H720" i="1" s="1"/>
  <c r="S31" i="1"/>
  <c r="S30" i="1" s="1"/>
  <c r="S29" i="1" s="1"/>
  <c r="S28" i="1" s="1"/>
  <c r="S27" i="1" s="1"/>
  <c r="S684" i="1"/>
  <c r="K708" i="1"/>
  <c r="K707" i="1"/>
  <c r="K698" i="1" s="1"/>
  <c r="M647" i="1"/>
  <c r="Q647" i="1"/>
  <c r="M684" i="1"/>
  <c r="K647" i="1"/>
  <c r="J672" i="1"/>
  <c r="L672" i="1" s="1"/>
  <c r="N672" i="1" s="1"/>
  <c r="F684" i="1"/>
  <c r="J710" i="1"/>
  <c r="J709" i="1" s="1"/>
  <c r="J707" i="1" s="1"/>
  <c r="J714" i="1"/>
  <c r="J713" i="1" s="1"/>
  <c r="F721" i="1"/>
  <c r="F720" i="1" s="1"/>
  <c r="Q728" i="1"/>
  <c r="H730" i="1"/>
  <c r="H729" i="1" s="1"/>
  <c r="H728" i="1" s="1"/>
  <c r="G733" i="1"/>
  <c r="G732" i="1" s="1"/>
  <c r="G728" i="1" s="1"/>
  <c r="M739" i="1"/>
  <c r="M738" i="1" s="1"/>
  <c r="S739" i="1"/>
  <c r="S738" i="1" s="1"/>
  <c r="T669" i="1"/>
  <c r="T668" i="1" s="1"/>
  <c r="I684" i="1"/>
  <c r="S716" i="1"/>
  <c r="S712" i="1" s="1"/>
  <c r="S505" i="1"/>
  <c r="S504" i="1" s="1"/>
  <c r="S503" i="1" s="1"/>
  <c r="S522" i="1"/>
  <c r="S521" i="1" s="1"/>
  <c r="S520" i="1" s="1"/>
  <c r="S519" i="1" s="1"/>
  <c r="H650" i="1"/>
  <c r="H649" i="1" s="1"/>
  <c r="H648" i="1" s="1"/>
  <c r="H647" i="1" s="1"/>
  <c r="J659" i="1"/>
  <c r="J667" i="1"/>
  <c r="J683" i="1"/>
  <c r="J688" i="1"/>
  <c r="O684" i="1"/>
  <c r="T702" i="1"/>
  <c r="M707" i="1"/>
  <c r="M698" i="1" s="1"/>
  <c r="M728" i="1"/>
  <c r="F728" i="1"/>
  <c r="F739" i="1"/>
  <c r="F738" i="1" s="1"/>
  <c r="I739" i="1"/>
  <c r="I738" i="1" s="1"/>
  <c r="Q739" i="1"/>
  <c r="Q738" i="1" s="1"/>
  <c r="T739" i="1"/>
  <c r="T738" i="1" s="1"/>
  <c r="G750" i="1"/>
  <c r="O750" i="1"/>
  <c r="J769" i="1"/>
  <c r="J768" i="1" s="1"/>
  <c r="J767" i="1" s="1"/>
  <c r="L770" i="1"/>
  <c r="N731" i="1"/>
  <c r="R728" i="1"/>
  <c r="T728" i="1"/>
  <c r="K739" i="1"/>
  <c r="K738" i="1" s="1"/>
  <c r="F750" i="1"/>
  <c r="J741" i="1"/>
  <c r="J740" i="1" s="1"/>
  <c r="L742" i="1"/>
  <c r="S728" i="1"/>
  <c r="G739" i="1"/>
  <c r="G738" i="1" s="1"/>
  <c r="O739" i="1"/>
  <c r="O738" i="1" s="1"/>
  <c r="O727" i="1" s="1"/>
  <c r="O726" i="1" s="1"/>
  <c r="J744" i="1"/>
  <c r="J743" i="1" s="1"/>
  <c r="L745" i="1"/>
  <c r="J758" i="1"/>
  <c r="J757" i="1" s="1"/>
  <c r="J756" i="1" s="1"/>
  <c r="J755" i="1" s="1"/>
  <c r="L759" i="1"/>
  <c r="J734" i="1"/>
  <c r="J737" i="1"/>
  <c r="H741" i="1"/>
  <c r="H740" i="1" s="1"/>
  <c r="H744" i="1"/>
  <c r="H743" i="1" s="1"/>
  <c r="J754" i="1"/>
  <c r="H758" i="1"/>
  <c r="H757" i="1" s="1"/>
  <c r="H756" i="1" s="1"/>
  <c r="H755" i="1" s="1"/>
  <c r="H750" i="1" s="1"/>
  <c r="R647" i="1"/>
  <c r="J655" i="1"/>
  <c r="T659" i="1"/>
  <c r="F674" i="1"/>
  <c r="F673" i="1" s="1"/>
  <c r="H674" i="1"/>
  <c r="H673" i="1" s="1"/>
  <c r="J675" i="1"/>
  <c r="G708" i="1"/>
  <c r="G707" i="1"/>
  <c r="G698" i="1" s="1"/>
  <c r="O708" i="1"/>
  <c r="O707" i="1"/>
  <c r="O698" i="1" s="1"/>
  <c r="G647" i="1"/>
  <c r="O647" i="1"/>
  <c r="L651" i="1"/>
  <c r="J650" i="1"/>
  <c r="J649" i="1" s="1"/>
  <c r="J648" i="1" s="1"/>
  <c r="T683" i="1"/>
  <c r="S682" i="1"/>
  <c r="S681" i="1" s="1"/>
  <c r="S680" i="1" s="1"/>
  <c r="S679" i="1" s="1"/>
  <c r="R684" i="1"/>
  <c r="H708" i="1"/>
  <c r="J678" i="1"/>
  <c r="H677" i="1"/>
  <c r="H676" i="1" s="1"/>
  <c r="R707" i="1"/>
  <c r="R698" i="1" s="1"/>
  <c r="R708" i="1"/>
  <c r="N715" i="1"/>
  <c r="L714" i="1"/>
  <c r="L713" i="1" s="1"/>
  <c r="J724" i="1"/>
  <c r="J723" i="1" s="1"/>
  <c r="L725" i="1"/>
  <c r="I708" i="1"/>
  <c r="I707" i="1"/>
  <c r="I698" i="1" s="1"/>
  <c r="L671" i="1"/>
  <c r="L670" i="1" s="1"/>
  <c r="L669" i="1" s="1"/>
  <c r="L668" i="1" s="1"/>
  <c r="Q684" i="1"/>
  <c r="L692" i="1"/>
  <c r="J691" i="1"/>
  <c r="J690" i="1" s="1"/>
  <c r="J689" i="1" s="1"/>
  <c r="J706" i="1"/>
  <c r="H705" i="1"/>
  <c r="H704" i="1" s="1"/>
  <c r="H703" i="1" s="1"/>
  <c r="N711" i="1"/>
  <c r="L710" i="1"/>
  <c r="L709" i="1" s="1"/>
  <c r="J702" i="1"/>
  <c r="H701" i="1"/>
  <c r="H700" i="1" s="1"/>
  <c r="H699" i="1" s="1"/>
  <c r="T716" i="1"/>
  <c r="T712" i="1" s="1"/>
  <c r="J719" i="1"/>
  <c r="H724" i="1"/>
  <c r="H723" i="1" s="1"/>
  <c r="S710" i="1"/>
  <c r="S709" i="1" s="1"/>
  <c r="S566" i="1"/>
  <c r="S565" i="1" s="1"/>
  <c r="S561" i="1" s="1"/>
  <c r="S447" i="1"/>
  <c r="S446" i="1" s="1"/>
  <c r="S421" i="1"/>
  <c r="S420" i="1" s="1"/>
  <c r="S252" i="1"/>
  <c r="S454" i="1"/>
  <c r="S360" i="1"/>
  <c r="S359" i="1"/>
  <c r="S350" i="1" s="1"/>
  <c r="S128" i="1"/>
  <c r="S127" i="1" s="1"/>
  <c r="S116" i="1" s="1"/>
  <c r="S152" i="1"/>
  <c r="S189" i="1"/>
  <c r="S188" i="1" s="1"/>
  <c r="S187" i="1" s="1"/>
  <c r="S272" i="1"/>
  <c r="S179" i="1"/>
  <c r="S178" i="1" s="1"/>
  <c r="S177" i="1" s="1"/>
  <c r="S596" i="1"/>
  <c r="S595" i="1" s="1"/>
  <c r="S265" i="1"/>
  <c r="S340" i="1"/>
  <c r="S406" i="1"/>
  <c r="S549" i="1"/>
  <c r="S548" i="1" s="1"/>
  <c r="S636" i="1"/>
  <c r="S635" i="1" s="1"/>
  <c r="S634" i="1" s="1"/>
  <c r="S633" i="1" s="1"/>
  <c r="S616" i="1"/>
  <c r="S606" i="1"/>
  <c r="S541" i="1"/>
  <c r="S540" i="1" s="1"/>
  <c r="S533" i="1"/>
  <c r="S436" i="1"/>
  <c r="S102" i="1"/>
  <c r="S101" i="1" s="1"/>
  <c r="S100" i="1" s="1"/>
  <c r="S43" i="1"/>
  <c r="S42" i="1" s="1"/>
  <c r="S41" i="1" s="1"/>
  <c r="S40" i="1" s="1"/>
  <c r="S39" i="1" s="1"/>
  <c r="S159" i="1"/>
  <c r="S227" i="1"/>
  <c r="S233" i="1"/>
  <c r="S317" i="1"/>
  <c r="S371" i="1"/>
  <c r="S280" i="1"/>
  <c r="S296" i="1"/>
  <c r="S289" i="1" s="1"/>
  <c r="S288" i="1" s="1"/>
  <c r="S215" i="1"/>
  <c r="S210" i="1" s="1"/>
  <c r="S205" i="1" s="1"/>
  <c r="X643" i="1"/>
  <c r="AA643" i="1" s="1"/>
  <c r="X639" i="1"/>
  <c r="AA639" i="1" s="1"/>
  <c r="X632" i="1"/>
  <c r="AA632" i="1" s="1"/>
  <c r="X626" i="1"/>
  <c r="AA626" i="1" s="1"/>
  <c r="X623" i="1"/>
  <c r="AA623" i="1" s="1"/>
  <c r="X620" i="1"/>
  <c r="AA620" i="1" s="1"/>
  <c r="X615" i="1"/>
  <c r="AA615" i="1" s="1"/>
  <c r="X612" i="1"/>
  <c r="AA612" i="1" s="1"/>
  <c r="X609" i="1"/>
  <c r="AA609" i="1" s="1"/>
  <c r="X602" i="1"/>
  <c r="AA602" i="1" s="1"/>
  <c r="X599" i="1"/>
  <c r="AA599" i="1" s="1"/>
  <c r="X594" i="1"/>
  <c r="AA594" i="1" s="1"/>
  <c r="X592" i="1"/>
  <c r="AA592" i="1" s="1"/>
  <c r="X587" i="1"/>
  <c r="AA587" i="1" s="1"/>
  <c r="X580" i="1"/>
  <c r="AA580" i="1" s="1"/>
  <c r="X576" i="1"/>
  <c r="AA576" i="1" s="1"/>
  <c r="X572" i="1"/>
  <c r="AA572" i="1" s="1"/>
  <c r="X569" i="1"/>
  <c r="AA569" i="1" s="1"/>
  <c r="X564" i="1"/>
  <c r="AA564" i="1" s="1"/>
  <c r="X560" i="1"/>
  <c r="AA560" i="1" s="1"/>
  <c r="X555" i="1"/>
  <c r="AA555" i="1" s="1"/>
  <c r="X552" i="1"/>
  <c r="AA552" i="1" s="1"/>
  <c r="X547" i="1"/>
  <c r="AA547" i="1" s="1"/>
  <c r="X544" i="1"/>
  <c r="AA544" i="1" s="1"/>
  <c r="X539" i="1"/>
  <c r="AA539" i="1" s="1"/>
  <c r="X536" i="1"/>
  <c r="AA536" i="1" s="1"/>
  <c r="X528" i="1"/>
  <c r="AA528" i="1" s="1"/>
  <c r="X526" i="1"/>
  <c r="AA526" i="1" s="1"/>
  <c r="X524" i="1"/>
  <c r="AA524" i="1" s="1"/>
  <c r="X518" i="1"/>
  <c r="AA518" i="1" s="1"/>
  <c r="X516" i="1"/>
  <c r="AA516" i="1" s="1"/>
  <c r="X512" i="1"/>
  <c r="AA512" i="1" s="1"/>
  <c r="X509" i="1"/>
  <c r="AA509" i="1" s="1"/>
  <c r="X507" i="1"/>
  <c r="AA507" i="1" s="1"/>
  <c r="X502" i="1"/>
  <c r="AA502" i="1" s="1"/>
  <c r="X497" i="1"/>
  <c r="AA497" i="1" s="1"/>
  <c r="X493" i="1"/>
  <c r="AA493" i="1" s="1"/>
  <c r="X487" i="1"/>
  <c r="AA487" i="1" s="1"/>
  <c r="X479" i="1"/>
  <c r="AA479" i="1" s="1"/>
  <c r="X472" i="1"/>
  <c r="AA472" i="1" s="1"/>
  <c r="X467" i="1"/>
  <c r="AA467" i="1" s="1"/>
  <c r="X463" i="1"/>
  <c r="AA463" i="1" s="1"/>
  <c r="X458" i="1"/>
  <c r="AA458" i="1" s="1"/>
  <c r="X453" i="1"/>
  <c r="AA453" i="1" s="1"/>
  <c r="X450" i="1"/>
  <c r="AA450" i="1" s="1"/>
  <c r="X445" i="1"/>
  <c r="AA445" i="1" s="1"/>
  <c r="X442" i="1"/>
  <c r="AA442" i="1" s="1"/>
  <c r="X439" i="1"/>
  <c r="AA439" i="1" s="1"/>
  <c r="X433" i="1"/>
  <c r="AA433" i="1" s="1"/>
  <c r="X427" i="1"/>
  <c r="AA427" i="1" s="1"/>
  <c r="X424" i="1"/>
  <c r="AA424" i="1" s="1"/>
  <c r="X419" i="1"/>
  <c r="AA419" i="1" s="1"/>
  <c r="X414" i="1"/>
  <c r="AA414" i="1" s="1"/>
  <c r="X410" i="1"/>
  <c r="AA410" i="1" s="1"/>
  <c r="X405" i="1"/>
  <c r="AA405" i="1" s="1"/>
  <c r="X399" i="1"/>
  <c r="AA399" i="1" s="1"/>
  <c r="X394" i="1"/>
  <c r="AA394" i="1" s="1"/>
  <c r="X392" i="1"/>
  <c r="AA392" i="1" s="1"/>
  <c r="X387" i="1"/>
  <c r="AA387" i="1" s="1"/>
  <c r="X383" i="1"/>
  <c r="AA383" i="1" s="1"/>
  <c r="X379" i="1"/>
  <c r="AA379" i="1" s="1"/>
  <c r="X375" i="1"/>
  <c r="AA375" i="1" s="1"/>
  <c r="X368" i="1"/>
  <c r="AA368" i="1" s="1"/>
  <c r="X363" i="1"/>
  <c r="AA363" i="1" s="1"/>
  <c r="X358" i="1"/>
  <c r="AA358" i="1" s="1"/>
  <c r="X354" i="1"/>
  <c r="AA354" i="1" s="1"/>
  <c r="X349" i="1"/>
  <c r="AA349" i="1" s="1"/>
  <c r="X344" i="1"/>
  <c r="AA344" i="1" s="1"/>
  <c r="X339" i="1"/>
  <c r="AA339" i="1" s="1"/>
  <c r="X334" i="1"/>
  <c r="AA334" i="1" s="1"/>
  <c r="X329" i="1"/>
  <c r="AA329" i="1" s="1"/>
  <c r="X325" i="1"/>
  <c r="AA325" i="1" s="1"/>
  <c r="X321" i="1"/>
  <c r="AA321" i="1" s="1"/>
  <c r="X313" i="1"/>
  <c r="AA313" i="1" s="1"/>
  <c r="X306" i="1"/>
  <c r="AA306" i="1" s="1"/>
  <c r="X303" i="1"/>
  <c r="AA303" i="1" s="1"/>
  <c r="X299" i="1"/>
  <c r="AA299" i="1" s="1"/>
  <c r="X295" i="1"/>
  <c r="AA295" i="1" s="1"/>
  <c r="X292" i="1"/>
  <c r="AA292" i="1" s="1"/>
  <c r="X287" i="1"/>
  <c r="AA287" i="1" s="1"/>
  <c r="X283" i="1"/>
  <c r="AA283" i="1" s="1"/>
  <c r="X279" i="1"/>
  <c r="AA279" i="1" s="1"/>
  <c r="X275" i="1"/>
  <c r="AA275" i="1" s="1"/>
  <c r="X271" i="1"/>
  <c r="AA271" i="1" s="1"/>
  <c r="X268" i="1"/>
  <c r="AA268" i="1" s="1"/>
  <c r="X264" i="1"/>
  <c r="AA264" i="1" s="1"/>
  <c r="X259" i="1"/>
  <c r="AA259" i="1" s="1"/>
  <c r="X256" i="1"/>
  <c r="AA256" i="1" s="1"/>
  <c r="X251" i="1"/>
  <c r="AA251" i="1" s="1"/>
  <c r="X247" i="1"/>
  <c r="AA247" i="1" s="1"/>
  <c r="X244" i="1"/>
  <c r="AA244" i="1" s="1"/>
  <c r="X241" i="1"/>
  <c r="AA241" i="1" s="1"/>
  <c r="X237" i="1"/>
  <c r="AA237" i="1" s="1"/>
  <c r="X230" i="1"/>
  <c r="AA230" i="1" s="1"/>
  <c r="X224" i="1"/>
  <c r="AA224" i="1" s="1"/>
  <c r="X221" i="1"/>
  <c r="AA221" i="1" s="1"/>
  <c r="X218" i="1"/>
  <c r="AA218" i="1" s="1"/>
  <c r="X214" i="1"/>
  <c r="AA214" i="1" s="1"/>
  <c r="X209" i="1"/>
  <c r="AA209" i="1" s="1"/>
  <c r="X203" i="1"/>
  <c r="AA203" i="1" s="1"/>
  <c r="X201" i="1"/>
  <c r="AA201" i="1" s="1"/>
  <c r="X199" i="1"/>
  <c r="AA199" i="1" s="1"/>
  <c r="X196" i="1"/>
  <c r="AA196" i="1" s="1"/>
  <c r="X192" i="1"/>
  <c r="AA192" i="1" s="1"/>
  <c r="X186" i="1"/>
  <c r="AA186" i="1" s="1"/>
  <c r="X183" i="1"/>
  <c r="AA183" i="1" s="1"/>
  <c r="X176" i="1"/>
  <c r="AA176" i="1" s="1"/>
  <c r="X171" i="1"/>
  <c r="AA171" i="1" s="1"/>
  <c r="X166" i="1"/>
  <c r="AA166" i="1" s="1"/>
  <c r="X162" i="1"/>
  <c r="AA162" i="1" s="1"/>
  <c r="X158" i="1"/>
  <c r="AA158" i="1" s="1"/>
  <c r="X155" i="1"/>
  <c r="AA155" i="1" s="1"/>
  <c r="X151" i="1"/>
  <c r="AA151" i="1" s="1"/>
  <c r="X143" i="1"/>
  <c r="AA143" i="1" s="1"/>
  <c r="X140" i="1"/>
  <c r="AA140" i="1" s="1"/>
  <c r="X137" i="1"/>
  <c r="AA137" i="1" s="1"/>
  <c r="X134" i="1"/>
  <c r="AA134" i="1" s="1"/>
  <c r="X131" i="1"/>
  <c r="AA131" i="1" s="1"/>
  <c r="X126" i="1"/>
  <c r="AA126" i="1" s="1"/>
  <c r="X121" i="1"/>
  <c r="AA121" i="1" s="1"/>
  <c r="X115" i="1"/>
  <c r="AA115" i="1" s="1"/>
  <c r="X108" i="1"/>
  <c r="AA108" i="1" s="1"/>
  <c r="X106" i="1"/>
  <c r="AA106" i="1" s="1"/>
  <c r="X104" i="1"/>
  <c r="AA104" i="1" s="1"/>
  <c r="X99" i="1"/>
  <c r="AA99" i="1" s="1"/>
  <c r="X96" i="1"/>
  <c r="AA96" i="1" s="1"/>
  <c r="X93" i="1"/>
  <c r="AA93" i="1" s="1"/>
  <c r="X91" i="1"/>
  <c r="AA91" i="1" s="1"/>
  <c r="X89" i="1"/>
  <c r="AA89" i="1" s="1"/>
  <c r="X85" i="1"/>
  <c r="AA85" i="1" s="1"/>
  <c r="X80" i="1"/>
  <c r="AA80" i="1" s="1"/>
  <c r="X78" i="1"/>
  <c r="AA78" i="1" s="1"/>
  <c r="X71" i="1"/>
  <c r="AA71" i="1" s="1"/>
  <c r="Y65" i="1"/>
  <c r="X65" i="1"/>
  <c r="AA65" i="1" s="1"/>
  <c r="W65" i="1"/>
  <c r="Y64" i="1"/>
  <c r="X64" i="1"/>
  <c r="W64" i="1"/>
  <c r="Y63" i="1"/>
  <c r="X63" i="1"/>
  <c r="AA63" i="1" s="1"/>
  <c r="W63" i="1"/>
  <c r="Y62" i="1"/>
  <c r="X62" i="1"/>
  <c r="W62" i="1"/>
  <c r="X49" i="1"/>
  <c r="AA49" i="1" s="1"/>
  <c r="X47" i="1"/>
  <c r="AA47" i="1" s="1"/>
  <c r="X45" i="1"/>
  <c r="AA45" i="1" s="1"/>
  <c r="Y38" i="1"/>
  <c r="X38" i="1"/>
  <c r="AA38" i="1" s="1"/>
  <c r="W38" i="1"/>
  <c r="Y37" i="1"/>
  <c r="X37" i="1"/>
  <c r="W37" i="1"/>
  <c r="Y35" i="1"/>
  <c r="X35" i="1"/>
  <c r="AA35" i="1" s="1"/>
  <c r="W35" i="1"/>
  <c r="Y34" i="1"/>
  <c r="X34" i="1"/>
  <c r="W34" i="1"/>
  <c r="Y33" i="1"/>
  <c r="X33" i="1"/>
  <c r="AA33" i="1" s="1"/>
  <c r="W33" i="1"/>
  <c r="Y32" i="1"/>
  <c r="X32" i="1"/>
  <c r="W32" i="1"/>
  <c r="X23" i="1"/>
  <c r="AA23" i="1" s="1"/>
  <c r="Q642" i="1"/>
  <c r="Q641" i="1" s="1"/>
  <c r="Q640" i="1" s="1"/>
  <c r="Q638" i="1"/>
  <c r="Q637" i="1" s="1"/>
  <c r="Q631" i="1"/>
  <c r="Q630" i="1" s="1"/>
  <c r="Q629" i="1" s="1"/>
  <c r="Q628" i="1" s="1"/>
  <c r="Q627" i="1" s="1"/>
  <c r="Q625" i="1"/>
  <c r="Q624" i="1" s="1"/>
  <c r="Q622" i="1"/>
  <c r="Q621" i="1" s="1"/>
  <c r="Q619" i="1"/>
  <c r="Q618" i="1" s="1"/>
  <c r="Q617" i="1" s="1"/>
  <c r="Q614" i="1"/>
  <c r="Q613" i="1" s="1"/>
  <c r="Q611" i="1"/>
  <c r="Q610" i="1" s="1"/>
  <c r="Q608" i="1"/>
  <c r="Q607" i="1" s="1"/>
  <c r="Q601" i="1"/>
  <c r="Q600" i="1" s="1"/>
  <c r="Q598" i="1"/>
  <c r="Q597" i="1" s="1"/>
  <c r="Q593" i="1"/>
  <c r="Q591" i="1"/>
  <c r="Q586" i="1"/>
  <c r="Q585" i="1" s="1"/>
  <c r="Q584" i="1" s="1"/>
  <c r="Q583" i="1" s="1"/>
  <c r="Q582" i="1" s="1"/>
  <c r="Q579" i="1"/>
  <c r="Q578" i="1" s="1"/>
  <c r="Q577" i="1" s="1"/>
  <c r="Q575" i="1"/>
  <c r="Q574" i="1" s="1"/>
  <c r="Q573" i="1" s="1"/>
  <c r="Q571" i="1"/>
  <c r="Q570" i="1" s="1"/>
  <c r="Q568" i="1"/>
  <c r="Q567" i="1" s="1"/>
  <c r="Q563" i="1"/>
  <c r="Q562" i="1" s="1"/>
  <c r="Q559" i="1"/>
  <c r="Q558" i="1" s="1"/>
  <c r="Q557" i="1" s="1"/>
  <c r="Q556" i="1" s="1"/>
  <c r="Q554" i="1"/>
  <c r="Q553" i="1" s="1"/>
  <c r="Q551" i="1"/>
  <c r="Q550" i="1" s="1"/>
  <c r="Q546" i="1"/>
  <c r="Q545" i="1" s="1"/>
  <c r="Q543" i="1"/>
  <c r="Q542" i="1" s="1"/>
  <c r="Q538" i="1"/>
  <c r="Q537" i="1" s="1"/>
  <c r="Q535" i="1"/>
  <c r="Q534" i="1" s="1"/>
  <c r="Q527" i="1"/>
  <c r="Q525" i="1"/>
  <c r="Q523" i="1"/>
  <c r="Q517" i="1"/>
  <c r="Q515" i="1"/>
  <c r="Q511" i="1"/>
  <c r="Q510" i="1" s="1"/>
  <c r="Q508" i="1"/>
  <c r="Q506" i="1"/>
  <c r="Q501" i="1"/>
  <c r="Q500" i="1" s="1"/>
  <c r="Q499" i="1" s="1"/>
  <c r="Q498" i="1" s="1"/>
  <c r="Q496" i="1"/>
  <c r="Q492" i="1"/>
  <c r="Q486" i="1"/>
  <c r="Q485" i="1" s="1"/>
  <c r="Q484" i="1" s="1"/>
  <c r="Q483" i="1" s="1"/>
  <c r="Q482" i="1" s="1"/>
  <c r="Q478" i="1"/>
  <c r="Q477" i="1" s="1"/>
  <c r="Q476" i="1" s="1"/>
  <c r="Q475" i="1" s="1"/>
  <c r="Q474" i="1" s="1"/>
  <c r="Q473" i="1" s="1"/>
  <c r="Q471" i="1"/>
  <c r="Q470" i="1" s="1"/>
  <c r="Q469" i="1" s="1"/>
  <c r="Q468" i="1" s="1"/>
  <c r="Q466" i="1"/>
  <c r="Q465" i="1" s="1"/>
  <c r="Q464" i="1" s="1"/>
  <c r="Q462" i="1"/>
  <c r="Q461" i="1" s="1"/>
  <c r="Q460" i="1" s="1"/>
  <c r="Q459" i="1" s="1"/>
  <c r="Q457" i="1"/>
  <c r="Q456" i="1" s="1"/>
  <c r="Q455" i="1" s="1"/>
  <c r="Q452" i="1"/>
  <c r="Q451" i="1" s="1"/>
  <c r="Q449" i="1"/>
  <c r="Q444" i="1"/>
  <c r="Q443" i="1" s="1"/>
  <c r="Q441" i="1"/>
  <c r="Q440" i="1" s="1"/>
  <c r="Q438" i="1"/>
  <c r="Q437" i="1" s="1"/>
  <c r="Q432" i="1"/>
  <c r="Q431" i="1" s="1"/>
  <c r="Q430" i="1" s="1"/>
  <c r="Q429" i="1" s="1"/>
  <c r="Q426" i="1"/>
  <c r="Q423" i="1"/>
  <c r="Q418" i="1"/>
  <c r="Q417" i="1" s="1"/>
  <c r="Q416" i="1" s="1"/>
  <c r="Q415" i="1" s="1"/>
  <c r="Q413" i="1"/>
  <c r="Q412" i="1" s="1"/>
  <c r="Q411" i="1" s="1"/>
  <c r="Q409" i="1"/>
  <c r="Q408" i="1" s="1"/>
  <c r="Q407" i="1" s="1"/>
  <c r="Q404" i="1"/>
  <c r="Q403" i="1" s="1"/>
  <c r="Q402" i="1" s="1"/>
  <c r="Q401" i="1" s="1"/>
  <c r="Q400" i="1" s="1"/>
  <c r="Q398" i="1"/>
  <c r="Q397" i="1" s="1"/>
  <c r="Q396" i="1" s="1"/>
  <c r="Q395" i="1" s="1"/>
  <c r="Q393" i="1"/>
  <c r="Q391" i="1"/>
  <c r="Q386" i="1"/>
  <c r="Q382" i="1"/>
  <c r="Q381" i="1" s="1"/>
  <c r="Q380" i="1" s="1"/>
  <c r="Q378" i="1"/>
  <c r="Q377" i="1" s="1"/>
  <c r="Q376" i="1" s="1"/>
  <c r="Q374" i="1"/>
  <c r="Q373" i="1" s="1"/>
  <c r="Q372" i="1" s="1"/>
  <c r="Q367" i="1"/>
  <c r="Q366" i="1" s="1"/>
  <c r="Q365" i="1" s="1"/>
  <c r="Q364" i="1" s="1"/>
  <c r="Q362" i="1"/>
  <c r="Q361" i="1" s="1"/>
  <c r="Q357" i="1"/>
  <c r="Q356" i="1" s="1"/>
  <c r="Q355" i="1" s="1"/>
  <c r="Q353" i="1"/>
  <c r="Q348" i="1"/>
  <c r="Q347" i="1" s="1"/>
  <c r="Q346" i="1" s="1"/>
  <c r="Q345" i="1" s="1"/>
  <c r="Q343" i="1"/>
  <c r="Q342" i="1" s="1"/>
  <c r="Q341" i="1" s="1"/>
  <c r="Q338" i="1"/>
  <c r="Q333" i="1"/>
  <c r="Q332" i="1" s="1"/>
  <c r="Q331" i="1" s="1"/>
  <c r="Q330" i="1" s="1"/>
  <c r="Q328" i="1"/>
  <c r="Q324" i="1"/>
  <c r="Q323" i="1" s="1"/>
  <c r="Q322" i="1" s="1"/>
  <c r="Q320" i="1"/>
  <c r="Q319" i="1" s="1"/>
  <c r="Q318" i="1" s="1"/>
  <c r="Q312" i="1"/>
  <c r="Q311" i="1" s="1"/>
  <c r="Q310" i="1" s="1"/>
  <c r="Q309" i="1" s="1"/>
  <c r="Q308" i="1" s="1"/>
  <c r="Q307" i="1" s="1"/>
  <c r="Q305" i="1"/>
  <c r="Q304" i="1" s="1"/>
  <c r="Q302" i="1"/>
  <c r="Q301" i="1" s="1"/>
  <c r="Q300" i="1" s="1"/>
  <c r="Q298" i="1"/>
  <c r="Q297" i="1" s="1"/>
  <c r="Q294" i="1"/>
  <c r="Q293" i="1" s="1"/>
  <c r="Q291" i="1"/>
  <c r="Q290" i="1" s="1"/>
  <c r="Q286" i="1"/>
  <c r="Q285" i="1" s="1"/>
  <c r="Q284" i="1" s="1"/>
  <c r="Q282" i="1"/>
  <c r="Q281" i="1" s="1"/>
  <c r="Q278" i="1"/>
  <c r="Q277" i="1" s="1"/>
  <c r="Q276" i="1" s="1"/>
  <c r="Q274" i="1"/>
  <c r="Q273" i="1" s="1"/>
  <c r="Q270" i="1"/>
  <c r="Q269" i="1" s="1"/>
  <c r="Q267" i="1"/>
  <c r="Q266" i="1" s="1"/>
  <c r="Q263" i="1"/>
  <c r="Q262" i="1" s="1"/>
  <c r="Q261" i="1" s="1"/>
  <c r="Q258" i="1"/>
  <c r="Q257" i="1" s="1"/>
  <c r="Q255" i="1"/>
  <c r="Q254" i="1" s="1"/>
  <c r="Q253" i="1" s="1"/>
  <c r="Q250" i="1"/>
  <c r="Q249" i="1" s="1"/>
  <c r="Q248" i="1" s="1"/>
  <c r="Q246" i="1"/>
  <c r="Q245" i="1" s="1"/>
  <c r="Q243" i="1"/>
  <c r="Q242" i="1" s="1"/>
  <c r="Q240" i="1"/>
  <c r="Q239" i="1" s="1"/>
  <c r="Q238" i="1" s="1"/>
  <c r="Q236" i="1"/>
  <c r="Q235" i="1" s="1"/>
  <c r="Q234" i="1" s="1"/>
  <c r="Q229" i="1"/>
  <c r="Q228" i="1" s="1"/>
  <c r="Q227" i="1" s="1"/>
  <c r="Q226" i="1" s="1"/>
  <c r="Q225" i="1" s="1"/>
  <c r="Q223" i="1"/>
  <c r="Q222" i="1" s="1"/>
  <c r="Q220" i="1"/>
  <c r="Q219" i="1" s="1"/>
  <c r="Q217" i="1"/>
  <c r="Q216" i="1" s="1"/>
  <c r="Q213" i="1"/>
  <c r="Q212" i="1" s="1"/>
  <c r="Q211" i="1" s="1"/>
  <c r="Q208" i="1"/>
  <c r="Q207" i="1" s="1"/>
  <c r="Q206" i="1" s="1"/>
  <c r="Q202" i="1"/>
  <c r="Q200" i="1"/>
  <c r="Q198" i="1"/>
  <c r="Q195" i="1"/>
  <c r="Q194" i="1" s="1"/>
  <c r="Q193" i="1" s="1"/>
  <c r="Q191" i="1"/>
  <c r="Q190" i="1" s="1"/>
  <c r="Q185" i="1"/>
  <c r="Q184" i="1" s="1"/>
  <c r="Q182" i="1"/>
  <c r="Q181" i="1" s="1"/>
  <c r="Q180" i="1" s="1"/>
  <c r="Q175" i="1"/>
  <c r="Q174" i="1" s="1"/>
  <c r="Q173" i="1" s="1"/>
  <c r="Q172" i="1" s="1"/>
  <c r="Q170" i="1"/>
  <c r="Q169" i="1" s="1"/>
  <c r="Q168" i="1" s="1"/>
  <c r="Q167" i="1" s="1"/>
  <c r="Q165" i="1"/>
  <c r="Q164" i="1" s="1"/>
  <c r="Q163" i="1" s="1"/>
  <c r="Q161" i="1"/>
  <c r="Q160" i="1" s="1"/>
  <c r="Q157" i="1"/>
  <c r="Q156" i="1" s="1"/>
  <c r="Q154" i="1"/>
  <c r="Q153" i="1" s="1"/>
  <c r="Q150" i="1"/>
  <c r="Q149" i="1" s="1"/>
  <c r="Q148" i="1" s="1"/>
  <c r="Q142" i="1"/>
  <c r="Q141" i="1" s="1"/>
  <c r="Q139" i="1"/>
  <c r="Q138" i="1" s="1"/>
  <c r="Q136" i="1"/>
  <c r="Q135" i="1" s="1"/>
  <c r="Q133" i="1"/>
  <c r="Q132" i="1" s="1"/>
  <c r="Q130" i="1"/>
  <c r="Q129" i="1" s="1"/>
  <c r="Q125" i="1"/>
  <c r="Q124" i="1" s="1"/>
  <c r="Q123" i="1" s="1"/>
  <c r="Q122" i="1" s="1"/>
  <c r="Q120" i="1"/>
  <c r="Q119" i="1" s="1"/>
  <c r="Q118" i="1" s="1"/>
  <c r="Q117" i="1" s="1"/>
  <c r="Q114" i="1"/>
  <c r="Q113" i="1" s="1"/>
  <c r="Q112" i="1" s="1"/>
  <c r="Q111" i="1" s="1"/>
  <c r="Q110" i="1" s="1"/>
  <c r="Q109" i="1" s="1"/>
  <c r="Q107" i="1"/>
  <c r="Q105" i="1"/>
  <c r="Q103" i="1"/>
  <c r="Q98" i="1"/>
  <c r="Q97" i="1" s="1"/>
  <c r="Q95" i="1"/>
  <c r="Q94" i="1" s="1"/>
  <c r="Q92" i="1"/>
  <c r="Q90" i="1"/>
  <c r="Q88" i="1"/>
  <c r="Q84" i="1"/>
  <c r="Q83" i="1" s="1"/>
  <c r="Q82" i="1" s="1"/>
  <c r="Q79" i="1"/>
  <c r="Q77" i="1"/>
  <c r="Q70" i="1"/>
  <c r="Q69" i="1" s="1"/>
  <c r="Q68" i="1" s="1"/>
  <c r="Q67" i="1" s="1"/>
  <c r="Q66" i="1" s="1"/>
  <c r="Q64" i="1"/>
  <c r="Q62" i="1"/>
  <c r="Q48" i="1"/>
  <c r="Q46" i="1"/>
  <c r="Q44" i="1"/>
  <c r="Q37" i="1"/>
  <c r="Q36" i="1" s="1"/>
  <c r="Q34" i="1"/>
  <c r="Q32" i="1"/>
  <c r="Q22" i="1"/>
  <c r="Q21" i="1" s="1"/>
  <c r="Q20" i="1" s="1"/>
  <c r="Q19" i="1" s="1"/>
  <c r="Q18" i="1" s="1"/>
  <c r="P214" i="1"/>
  <c r="P213" i="1" s="1"/>
  <c r="P212" i="1" s="1"/>
  <c r="P211" i="1" s="1"/>
  <c r="O213" i="1"/>
  <c r="O212" i="1" s="1"/>
  <c r="O211" i="1" s="1"/>
  <c r="N213" i="1"/>
  <c r="N212" i="1" s="1"/>
  <c r="N211" i="1" s="1"/>
  <c r="T727" i="1" l="1"/>
  <c r="T726" i="1" s="1"/>
  <c r="V750" i="1"/>
  <c r="T682" i="1"/>
  <c r="T681" i="1" s="1"/>
  <c r="T680" i="1" s="1"/>
  <c r="T679" i="1" s="1"/>
  <c r="V683" i="1"/>
  <c r="V682" i="1" s="1"/>
  <c r="V681" i="1" s="1"/>
  <c r="V680" i="1" s="1"/>
  <c r="V679" i="1" s="1"/>
  <c r="T658" i="1"/>
  <c r="T657" i="1" s="1"/>
  <c r="T656" i="1" s="1"/>
  <c r="V659" i="1"/>
  <c r="V658" i="1" s="1"/>
  <c r="V657" i="1" s="1"/>
  <c r="V656" i="1" s="1"/>
  <c r="V727" i="1"/>
  <c r="V726" i="1" s="1"/>
  <c r="V716" i="1"/>
  <c r="V712" i="1" s="1"/>
  <c r="T750" i="1"/>
  <c r="V684" i="1"/>
  <c r="T701" i="1"/>
  <c r="T700" i="1" s="1"/>
  <c r="T699" i="1" s="1"/>
  <c r="T698" i="1" s="1"/>
  <c r="V702" i="1"/>
  <c r="V701" i="1" s="1"/>
  <c r="V700" i="1" s="1"/>
  <c r="V699" i="1" s="1"/>
  <c r="V669" i="1"/>
  <c r="V668" i="1" s="1"/>
  <c r="V708" i="1"/>
  <c r="V707" i="1"/>
  <c r="S588" i="1"/>
  <c r="S581" i="1" s="1"/>
  <c r="L722" i="1"/>
  <c r="M727" i="1"/>
  <c r="M726" i="1" s="1"/>
  <c r="F646" i="1"/>
  <c r="F645" i="1" s="1"/>
  <c r="F644" i="1" s="1"/>
  <c r="L766" i="1"/>
  <c r="J765" i="1"/>
  <c r="J764" i="1" s="1"/>
  <c r="J763" i="1" s="1"/>
  <c r="K727" i="1"/>
  <c r="K726" i="1" s="1"/>
  <c r="J671" i="1"/>
  <c r="J670" i="1" s="1"/>
  <c r="J669" i="1" s="1"/>
  <c r="J668" i="1" s="1"/>
  <c r="S647" i="1"/>
  <c r="L663" i="1"/>
  <c r="J662" i="1"/>
  <c r="J661" i="1" s="1"/>
  <c r="J660" i="1" s="1"/>
  <c r="I727" i="1"/>
  <c r="I726" i="1" s="1"/>
  <c r="I646" i="1"/>
  <c r="I645" i="1" s="1"/>
  <c r="I644" i="1" s="1"/>
  <c r="R727" i="1"/>
  <c r="R726" i="1" s="1"/>
  <c r="S73" i="1"/>
  <c r="S72" i="1" s="1"/>
  <c r="S17" i="1" s="1"/>
  <c r="H698" i="1"/>
  <c r="H646" i="1" s="1"/>
  <c r="H645" i="1" s="1"/>
  <c r="H644" i="1" s="1"/>
  <c r="S727" i="1"/>
  <c r="S726" i="1" s="1"/>
  <c r="T647" i="1"/>
  <c r="M646" i="1"/>
  <c r="M645" i="1" s="1"/>
  <c r="M644" i="1" s="1"/>
  <c r="K646" i="1"/>
  <c r="K645" i="1" s="1"/>
  <c r="K644" i="1" s="1"/>
  <c r="G727" i="1"/>
  <c r="G726" i="1" s="1"/>
  <c r="Q646" i="1"/>
  <c r="Q645" i="1" s="1"/>
  <c r="Q644" i="1" s="1"/>
  <c r="S481" i="1"/>
  <c r="S480" i="1" s="1"/>
  <c r="J666" i="1"/>
  <c r="J665" i="1" s="1"/>
  <c r="J664" i="1" s="1"/>
  <c r="L667" i="1"/>
  <c r="T646" i="1"/>
  <c r="T645" i="1" s="1"/>
  <c r="T644" i="1" s="1"/>
  <c r="F727" i="1"/>
  <c r="F726" i="1" s="1"/>
  <c r="J658" i="1"/>
  <c r="J657" i="1" s="1"/>
  <c r="J656" i="1" s="1"/>
  <c r="L659" i="1"/>
  <c r="Q727" i="1"/>
  <c r="Q726" i="1" s="1"/>
  <c r="S605" i="1"/>
  <c r="S604" i="1" s="1"/>
  <c r="S603" i="1" s="1"/>
  <c r="J708" i="1"/>
  <c r="J687" i="1"/>
  <c r="J686" i="1" s="1"/>
  <c r="J685" i="1" s="1"/>
  <c r="L688" i="1"/>
  <c r="L683" i="1"/>
  <c r="J682" i="1"/>
  <c r="J681" i="1" s="1"/>
  <c r="J680" i="1" s="1"/>
  <c r="J679" i="1" s="1"/>
  <c r="J696" i="1"/>
  <c r="J695" i="1" s="1"/>
  <c r="J694" i="1" s="1"/>
  <c r="J693" i="1" s="1"/>
  <c r="L697" i="1"/>
  <c r="N770" i="1"/>
  <c r="L769" i="1"/>
  <c r="L768" i="1" s="1"/>
  <c r="L767" i="1" s="1"/>
  <c r="L737" i="1"/>
  <c r="J736" i="1"/>
  <c r="J735" i="1" s="1"/>
  <c r="N742" i="1"/>
  <c r="L741" i="1"/>
  <c r="L740" i="1" s="1"/>
  <c r="L754" i="1"/>
  <c r="J753" i="1"/>
  <c r="J752" i="1" s="1"/>
  <c r="J751" i="1" s="1"/>
  <c r="J750" i="1" s="1"/>
  <c r="L734" i="1"/>
  <c r="J733" i="1"/>
  <c r="J732" i="1" s="1"/>
  <c r="N745" i="1"/>
  <c r="L744" i="1"/>
  <c r="L743" i="1" s="1"/>
  <c r="H739" i="1"/>
  <c r="H738" i="1" s="1"/>
  <c r="H727" i="1" s="1"/>
  <c r="H726" i="1" s="1"/>
  <c r="N759" i="1"/>
  <c r="L758" i="1"/>
  <c r="L757" i="1" s="1"/>
  <c r="L756" i="1" s="1"/>
  <c r="L755" i="1" s="1"/>
  <c r="J739" i="1"/>
  <c r="J738" i="1" s="1"/>
  <c r="P731" i="1"/>
  <c r="P730" i="1" s="1"/>
  <c r="P729" i="1" s="1"/>
  <c r="N730" i="1"/>
  <c r="N729" i="1" s="1"/>
  <c r="L719" i="1"/>
  <c r="J718" i="1"/>
  <c r="J717" i="1" s="1"/>
  <c r="J716" i="1" s="1"/>
  <c r="J712" i="1" s="1"/>
  <c r="N710" i="1"/>
  <c r="N709" i="1" s="1"/>
  <c r="P711" i="1"/>
  <c r="P710" i="1" s="1"/>
  <c r="P709" i="1" s="1"/>
  <c r="J705" i="1"/>
  <c r="J704" i="1" s="1"/>
  <c r="J703" i="1" s="1"/>
  <c r="L706" i="1"/>
  <c r="N692" i="1"/>
  <c r="L691" i="1"/>
  <c r="L690" i="1" s="1"/>
  <c r="L689" i="1" s="1"/>
  <c r="L650" i="1"/>
  <c r="L649" i="1" s="1"/>
  <c r="L648" i="1" s="1"/>
  <c r="N651" i="1"/>
  <c r="N722" i="1"/>
  <c r="L721" i="1"/>
  <c r="L720" i="1" s="1"/>
  <c r="P672" i="1"/>
  <c r="P671" i="1" s="1"/>
  <c r="P670" i="1" s="1"/>
  <c r="P669" i="1" s="1"/>
  <c r="P668" i="1" s="1"/>
  <c r="N671" i="1"/>
  <c r="N670" i="1" s="1"/>
  <c r="N669" i="1" s="1"/>
  <c r="N668" i="1" s="1"/>
  <c r="O646" i="1"/>
  <c r="O645" i="1" s="1"/>
  <c r="O644" i="1" s="1"/>
  <c r="R646" i="1"/>
  <c r="R645" i="1" s="1"/>
  <c r="R644" i="1" s="1"/>
  <c r="S708" i="1"/>
  <c r="S707" i="1"/>
  <c r="S698" i="1" s="1"/>
  <c r="J701" i="1"/>
  <c r="J700" i="1" s="1"/>
  <c r="J699" i="1" s="1"/>
  <c r="L702" i="1"/>
  <c r="N714" i="1"/>
  <c r="N713" i="1" s="1"/>
  <c r="P715" i="1"/>
  <c r="P714" i="1" s="1"/>
  <c r="P713" i="1" s="1"/>
  <c r="J677" i="1"/>
  <c r="J676" i="1" s="1"/>
  <c r="L678" i="1"/>
  <c r="G646" i="1"/>
  <c r="G645" i="1" s="1"/>
  <c r="G644" i="1" s="1"/>
  <c r="L707" i="1"/>
  <c r="L708" i="1"/>
  <c r="N725" i="1"/>
  <c r="L724" i="1"/>
  <c r="L723" i="1" s="1"/>
  <c r="L675" i="1"/>
  <c r="J674" i="1"/>
  <c r="J673" i="1" s="1"/>
  <c r="L655" i="1"/>
  <c r="J654" i="1"/>
  <c r="J653" i="1" s="1"/>
  <c r="J652" i="1" s="1"/>
  <c r="S435" i="1"/>
  <c r="S434" i="1" s="1"/>
  <c r="S428" i="1" s="1"/>
  <c r="S370" i="1"/>
  <c r="S369" i="1" s="1"/>
  <c r="S316" i="1"/>
  <c r="S315" i="1" s="1"/>
  <c r="S260" i="1"/>
  <c r="S232" i="1" s="1"/>
  <c r="S231" i="1" s="1"/>
  <c r="S147" i="1"/>
  <c r="S146" i="1" s="1"/>
  <c r="S145" i="1" s="1"/>
  <c r="S144" i="1" s="1"/>
  <c r="S532" i="1"/>
  <c r="S531" i="1" s="1"/>
  <c r="S530" i="1" s="1"/>
  <c r="S529" i="1" s="1"/>
  <c r="S226" i="1"/>
  <c r="AA34" i="1"/>
  <c r="Q265" i="1"/>
  <c r="AA32" i="1"/>
  <c r="Q61" i="1"/>
  <c r="Q60" i="1" s="1"/>
  <c r="Q59" i="1" s="1"/>
  <c r="Q58" i="1" s="1"/>
  <c r="Q57" i="1" s="1"/>
  <c r="AA62" i="1"/>
  <c r="Q102" i="1"/>
  <c r="Q101" i="1" s="1"/>
  <c r="Q100" i="1" s="1"/>
  <c r="Q327" i="1"/>
  <c r="Q326" i="1" s="1"/>
  <c r="Q491" i="1"/>
  <c r="Q490" i="1" s="1"/>
  <c r="Q489" i="1" s="1"/>
  <c r="Q488" i="1" s="1"/>
  <c r="Q296" i="1"/>
  <c r="Q289" i="1" s="1"/>
  <c r="Q288" i="1" s="1"/>
  <c r="AA64" i="1"/>
  <c r="Q352" i="1"/>
  <c r="Q351" i="1" s="1"/>
  <c r="Q422" i="1"/>
  <c r="AA37" i="1"/>
  <c r="Q425" i="1"/>
  <c r="Q448" i="1"/>
  <c r="Q447" i="1" s="1"/>
  <c r="Q446" i="1" s="1"/>
  <c r="Q390" i="1"/>
  <c r="Q389" i="1" s="1"/>
  <c r="Q388" i="1" s="1"/>
  <c r="Q337" i="1"/>
  <c r="Q336" i="1" s="1"/>
  <c r="Q335" i="1" s="1"/>
  <c r="Q385" i="1"/>
  <c r="Q384" i="1" s="1"/>
  <c r="Q76" i="1"/>
  <c r="Q75" i="1" s="1"/>
  <c r="Q74" i="1" s="1"/>
  <c r="Q159" i="1"/>
  <c r="Q596" i="1"/>
  <c r="Q595" i="1" s="1"/>
  <c r="Q233" i="1"/>
  <c r="Q128" i="1"/>
  <c r="Q127" i="1" s="1"/>
  <c r="Q116" i="1" s="1"/>
  <c r="Q533" i="1"/>
  <c r="Q179" i="1"/>
  <c r="Q178" i="1" s="1"/>
  <c r="Q177" i="1" s="1"/>
  <c r="Q541" i="1"/>
  <c r="Q540" i="1" s="1"/>
  <c r="Q566" i="1"/>
  <c r="Q565" i="1" s="1"/>
  <c r="Q561" i="1" s="1"/>
  <c r="Q31" i="1"/>
  <c r="Q30" i="1" s="1"/>
  <c r="Q29" i="1" s="1"/>
  <c r="Q28" i="1" s="1"/>
  <c r="Q27" i="1" s="1"/>
  <c r="Q272" i="1"/>
  <c r="Q252" i="1"/>
  <c r="Q152" i="1"/>
  <c r="Q636" i="1"/>
  <c r="Q635" i="1" s="1"/>
  <c r="Q634" i="1" s="1"/>
  <c r="Q633" i="1" s="1"/>
  <c r="Q522" i="1"/>
  <c r="Q521" i="1" s="1"/>
  <c r="Q520" i="1" s="1"/>
  <c r="Q519" i="1" s="1"/>
  <c r="Q197" i="1"/>
  <c r="Q189" i="1" s="1"/>
  <c r="Q188" i="1" s="1"/>
  <c r="Q187" i="1" s="1"/>
  <c r="Q454" i="1"/>
  <c r="Q280" i="1"/>
  <c r="Q616" i="1"/>
  <c r="Q43" i="1"/>
  <c r="Q42" i="1" s="1"/>
  <c r="Q41" i="1" s="1"/>
  <c r="Q40" i="1" s="1"/>
  <c r="Q39" i="1" s="1"/>
  <c r="Q87" i="1"/>
  <c r="Q86" i="1" s="1"/>
  <c r="Q81" i="1" s="1"/>
  <c r="Q340" i="1"/>
  <c r="Q514" i="1"/>
  <c r="Q513" i="1" s="1"/>
  <c r="Q590" i="1"/>
  <c r="Q589" i="1" s="1"/>
  <c r="Q606" i="1"/>
  <c r="Q359" i="1"/>
  <c r="Q360" i="1"/>
  <c r="Q549" i="1"/>
  <c r="Q548" i="1" s="1"/>
  <c r="Q317" i="1"/>
  <c r="Q406" i="1"/>
  <c r="Q436" i="1"/>
  <c r="R214" i="1"/>
  <c r="Q215" i="1"/>
  <c r="Q210" i="1" s="1"/>
  <c r="Q205" i="1" s="1"/>
  <c r="Q505" i="1"/>
  <c r="Q504" i="1" s="1"/>
  <c r="Q503" i="1" s="1"/>
  <c r="O642" i="1"/>
  <c r="O641" i="1" s="1"/>
  <c r="O640" i="1" s="1"/>
  <c r="O638" i="1"/>
  <c r="O637" i="1" s="1"/>
  <c r="O631" i="1"/>
  <c r="O630" i="1" s="1"/>
  <c r="O629" i="1" s="1"/>
  <c r="O628" i="1" s="1"/>
  <c r="O627" i="1" s="1"/>
  <c r="O625" i="1"/>
  <c r="O624" i="1" s="1"/>
  <c r="O622" i="1"/>
  <c r="O621" i="1" s="1"/>
  <c r="O619" i="1"/>
  <c r="O618" i="1" s="1"/>
  <c r="O617" i="1" s="1"/>
  <c r="O614" i="1"/>
  <c r="O613" i="1" s="1"/>
  <c r="O611" i="1"/>
  <c r="O610" i="1" s="1"/>
  <c r="O608" i="1"/>
  <c r="O607" i="1" s="1"/>
  <c r="O601" i="1"/>
  <c r="O600" i="1" s="1"/>
  <c r="O598" i="1"/>
  <c r="O597" i="1" s="1"/>
  <c r="O593" i="1"/>
  <c r="O591" i="1"/>
  <c r="O586" i="1"/>
  <c r="O585" i="1" s="1"/>
  <c r="O584" i="1" s="1"/>
  <c r="O583" i="1" s="1"/>
  <c r="O582" i="1" s="1"/>
  <c r="O579" i="1"/>
  <c r="O578" i="1" s="1"/>
  <c r="O577" i="1" s="1"/>
  <c r="O575" i="1"/>
  <c r="O574" i="1" s="1"/>
  <c r="O573" i="1" s="1"/>
  <c r="O571" i="1"/>
  <c r="O570" i="1" s="1"/>
  <c r="O568" i="1"/>
  <c r="O567" i="1" s="1"/>
  <c r="O563" i="1"/>
  <c r="O562" i="1" s="1"/>
  <c r="O559" i="1"/>
  <c r="O558" i="1" s="1"/>
  <c r="O557" i="1" s="1"/>
  <c r="O556" i="1" s="1"/>
  <c r="O554" i="1"/>
  <c r="O553" i="1" s="1"/>
  <c r="O551" i="1"/>
  <c r="O550" i="1" s="1"/>
  <c r="O546" i="1"/>
  <c r="O545" i="1" s="1"/>
  <c r="O543" i="1"/>
  <c r="O542" i="1" s="1"/>
  <c r="O538" i="1"/>
  <c r="O537" i="1" s="1"/>
  <c r="O535" i="1"/>
  <c r="O534" i="1" s="1"/>
  <c r="O527" i="1"/>
  <c r="O525" i="1"/>
  <c r="O523" i="1"/>
  <c r="O517" i="1"/>
  <c r="O515" i="1"/>
  <c r="O511" i="1"/>
  <c r="O510" i="1" s="1"/>
  <c r="O508" i="1"/>
  <c r="O506" i="1"/>
  <c r="O501" i="1"/>
  <c r="O500" i="1" s="1"/>
  <c r="O499" i="1" s="1"/>
  <c r="O498" i="1" s="1"/>
  <c r="O496" i="1"/>
  <c r="O492" i="1"/>
  <c r="O486" i="1"/>
  <c r="O485" i="1" s="1"/>
  <c r="O484" i="1" s="1"/>
  <c r="O483" i="1" s="1"/>
  <c r="O482" i="1" s="1"/>
  <c r="O478" i="1"/>
  <c r="O477" i="1" s="1"/>
  <c r="O476" i="1" s="1"/>
  <c r="O475" i="1" s="1"/>
  <c r="O474" i="1" s="1"/>
  <c r="O473" i="1" s="1"/>
  <c r="O471" i="1"/>
  <c r="O470" i="1" s="1"/>
  <c r="O469" i="1" s="1"/>
  <c r="O468" i="1" s="1"/>
  <c r="O466" i="1"/>
  <c r="O465" i="1" s="1"/>
  <c r="O464" i="1" s="1"/>
  <c r="O462" i="1"/>
  <c r="O461" i="1" s="1"/>
  <c r="O460" i="1" s="1"/>
  <c r="O459" i="1" s="1"/>
  <c r="O457" i="1"/>
  <c r="O456" i="1" s="1"/>
  <c r="O455" i="1" s="1"/>
  <c r="O452" i="1"/>
  <c r="O451" i="1" s="1"/>
  <c r="O449" i="1"/>
  <c r="O448" i="1" s="1"/>
  <c r="O444" i="1"/>
  <c r="O443" i="1" s="1"/>
  <c r="O441" i="1"/>
  <c r="O440" i="1" s="1"/>
  <c r="O438" i="1"/>
  <c r="O437" i="1" s="1"/>
  <c r="O432" i="1"/>
  <c r="O431" i="1" s="1"/>
  <c r="O430" i="1" s="1"/>
  <c r="O429" i="1" s="1"/>
  <c r="O426" i="1"/>
  <c r="O425" i="1" s="1"/>
  <c r="O423" i="1"/>
  <c r="O422" i="1" s="1"/>
  <c r="O418" i="1"/>
  <c r="O417" i="1" s="1"/>
  <c r="O416" i="1" s="1"/>
  <c r="O415" i="1" s="1"/>
  <c r="O413" i="1"/>
  <c r="O412" i="1" s="1"/>
  <c r="O411" i="1" s="1"/>
  <c r="O409" i="1"/>
  <c r="O408" i="1" s="1"/>
  <c r="O407" i="1" s="1"/>
  <c r="O404" i="1"/>
  <c r="O403" i="1" s="1"/>
  <c r="O402" i="1" s="1"/>
  <c r="O401" i="1" s="1"/>
  <c r="O400" i="1" s="1"/>
  <c r="O398" i="1"/>
  <c r="O397" i="1" s="1"/>
  <c r="O396" i="1" s="1"/>
  <c r="O395" i="1" s="1"/>
  <c r="O393" i="1"/>
  <c r="O391" i="1"/>
  <c r="O386" i="1"/>
  <c r="O385" i="1" s="1"/>
  <c r="O384" i="1" s="1"/>
  <c r="O382" i="1"/>
  <c r="O381" i="1" s="1"/>
  <c r="O380" i="1" s="1"/>
  <c r="O378" i="1"/>
  <c r="O377" i="1" s="1"/>
  <c r="O376" i="1" s="1"/>
  <c r="O374" i="1"/>
  <c r="O373" i="1" s="1"/>
  <c r="O372" i="1" s="1"/>
  <c r="O367" i="1"/>
  <c r="O366" i="1" s="1"/>
  <c r="O365" i="1" s="1"/>
  <c r="O364" i="1" s="1"/>
  <c r="O362" i="1"/>
  <c r="O361" i="1" s="1"/>
  <c r="O359" i="1" s="1"/>
  <c r="O357" i="1"/>
  <c r="O356" i="1" s="1"/>
  <c r="O355" i="1" s="1"/>
  <c r="O353" i="1"/>
  <c r="O352" i="1" s="1"/>
  <c r="O351" i="1" s="1"/>
  <c r="O348" i="1"/>
  <c r="O347" i="1" s="1"/>
  <c r="O346" i="1" s="1"/>
  <c r="O345" i="1" s="1"/>
  <c r="O343" i="1"/>
  <c r="O342" i="1" s="1"/>
  <c r="O341" i="1" s="1"/>
  <c r="O338" i="1"/>
  <c r="O337" i="1" s="1"/>
  <c r="O336" i="1" s="1"/>
  <c r="O335" i="1" s="1"/>
  <c r="O333" i="1"/>
  <c r="O332" i="1" s="1"/>
  <c r="O331" i="1" s="1"/>
  <c r="O330" i="1" s="1"/>
  <c r="O328" i="1"/>
  <c r="O327" i="1" s="1"/>
  <c r="O326" i="1" s="1"/>
  <c r="O324" i="1"/>
  <c r="O323" i="1" s="1"/>
  <c r="O322" i="1" s="1"/>
  <c r="O320" i="1"/>
  <c r="O319" i="1" s="1"/>
  <c r="O318" i="1" s="1"/>
  <c r="O312" i="1"/>
  <c r="O311" i="1" s="1"/>
  <c r="O310" i="1" s="1"/>
  <c r="O309" i="1" s="1"/>
  <c r="O308" i="1" s="1"/>
  <c r="O307" i="1" s="1"/>
  <c r="O305" i="1"/>
  <c r="O304" i="1" s="1"/>
  <c r="O302" i="1"/>
  <c r="O301" i="1" s="1"/>
  <c r="O300" i="1" s="1"/>
  <c r="O298" i="1"/>
  <c r="O297" i="1" s="1"/>
  <c r="O294" i="1"/>
  <c r="O293" i="1" s="1"/>
  <c r="O291" i="1"/>
  <c r="O290" i="1" s="1"/>
  <c r="O286" i="1"/>
  <c r="O285" i="1" s="1"/>
  <c r="O284" i="1" s="1"/>
  <c r="O282" i="1"/>
  <c r="O281" i="1" s="1"/>
  <c r="O278" i="1"/>
  <c r="O277" i="1" s="1"/>
  <c r="O276" i="1" s="1"/>
  <c r="O274" i="1"/>
  <c r="O273" i="1" s="1"/>
  <c r="O270" i="1"/>
  <c r="O269" i="1" s="1"/>
  <c r="O267" i="1"/>
  <c r="O266" i="1" s="1"/>
  <c r="O263" i="1"/>
  <c r="O262" i="1" s="1"/>
  <c r="O261" i="1" s="1"/>
  <c r="O258" i="1"/>
  <c r="O257" i="1" s="1"/>
  <c r="O255" i="1"/>
  <c r="O254" i="1" s="1"/>
  <c r="O253" i="1" s="1"/>
  <c r="O250" i="1"/>
  <c r="O249" i="1" s="1"/>
  <c r="O248" i="1" s="1"/>
  <c r="O246" i="1"/>
  <c r="O245" i="1" s="1"/>
  <c r="O243" i="1"/>
  <c r="O242" i="1" s="1"/>
  <c r="O240" i="1"/>
  <c r="O239" i="1" s="1"/>
  <c r="O238" i="1" s="1"/>
  <c r="O236" i="1"/>
  <c r="O235" i="1" s="1"/>
  <c r="O234" i="1" s="1"/>
  <c r="O230" i="1"/>
  <c r="O223" i="1"/>
  <c r="O222" i="1" s="1"/>
  <c r="O220" i="1"/>
  <c r="O219" i="1" s="1"/>
  <c r="O217" i="1"/>
  <c r="O216" i="1" s="1"/>
  <c r="O208" i="1"/>
  <c r="O207" i="1" s="1"/>
  <c r="O206" i="1" s="1"/>
  <c r="O202" i="1"/>
  <c r="O200" i="1"/>
  <c r="O198" i="1"/>
  <c r="O195" i="1"/>
  <c r="O194" i="1" s="1"/>
  <c r="O193" i="1" s="1"/>
  <c r="O191" i="1"/>
  <c r="O190" i="1" s="1"/>
  <c r="O185" i="1"/>
  <c r="O184" i="1" s="1"/>
  <c r="O182" i="1"/>
  <c r="O181" i="1" s="1"/>
  <c r="O180" i="1" s="1"/>
  <c r="O175" i="1"/>
  <c r="O174" i="1" s="1"/>
  <c r="O173" i="1" s="1"/>
  <c r="O172" i="1" s="1"/>
  <c r="O170" i="1"/>
  <c r="O169" i="1" s="1"/>
  <c r="O168" i="1" s="1"/>
  <c r="O167" i="1" s="1"/>
  <c r="O165" i="1"/>
  <c r="O164" i="1" s="1"/>
  <c r="O163" i="1" s="1"/>
  <c r="O161" i="1"/>
  <c r="O160" i="1" s="1"/>
  <c r="O157" i="1"/>
  <c r="O156" i="1" s="1"/>
  <c r="O154" i="1"/>
  <c r="O153" i="1" s="1"/>
  <c r="O150" i="1"/>
  <c r="O149" i="1" s="1"/>
  <c r="O148" i="1" s="1"/>
  <c r="O142" i="1"/>
  <c r="O141" i="1" s="1"/>
  <c r="O139" i="1"/>
  <c r="O138" i="1" s="1"/>
  <c r="O136" i="1"/>
  <c r="O135" i="1" s="1"/>
  <c r="O133" i="1"/>
  <c r="O132" i="1" s="1"/>
  <c r="O130" i="1"/>
  <c r="O129" i="1" s="1"/>
  <c r="O125" i="1"/>
  <c r="O124" i="1" s="1"/>
  <c r="O123" i="1" s="1"/>
  <c r="O122" i="1" s="1"/>
  <c r="O120" i="1"/>
  <c r="O119" i="1" s="1"/>
  <c r="O118" i="1" s="1"/>
  <c r="O117" i="1" s="1"/>
  <c r="O114" i="1"/>
  <c r="O113" i="1" s="1"/>
  <c r="O112" i="1" s="1"/>
  <c r="O111" i="1" s="1"/>
  <c r="O110" i="1" s="1"/>
  <c r="O109" i="1" s="1"/>
  <c r="O107" i="1"/>
  <c r="O105" i="1"/>
  <c r="O103" i="1"/>
  <c r="O98" i="1"/>
  <c r="O97" i="1" s="1"/>
  <c r="O95" i="1"/>
  <c r="O94" i="1" s="1"/>
  <c r="O92" i="1"/>
  <c r="O90" i="1"/>
  <c r="O88" i="1"/>
  <c r="O84" i="1"/>
  <c r="O83" i="1" s="1"/>
  <c r="O82" i="1" s="1"/>
  <c r="O79" i="1"/>
  <c r="O77" i="1"/>
  <c r="O70" i="1"/>
  <c r="O69" i="1" s="1"/>
  <c r="O68" i="1" s="1"/>
  <c r="O67" i="1" s="1"/>
  <c r="O66" i="1" s="1"/>
  <c r="O64" i="1"/>
  <c r="O62" i="1"/>
  <c r="O48" i="1"/>
  <c r="O46" i="1"/>
  <c r="O44" i="1"/>
  <c r="O37" i="1"/>
  <c r="O36" i="1" s="1"/>
  <c r="O34" i="1"/>
  <c r="O32" i="1"/>
  <c r="O22" i="1"/>
  <c r="O21" i="1" s="1"/>
  <c r="O20" i="1" s="1"/>
  <c r="O19" i="1" s="1"/>
  <c r="O18" i="1" s="1"/>
  <c r="V647" i="1" l="1"/>
  <c r="V698" i="1"/>
  <c r="Q371" i="1"/>
  <c r="S646" i="1"/>
  <c r="S645" i="1" s="1"/>
  <c r="S644" i="1" s="1"/>
  <c r="N766" i="1"/>
  <c r="L765" i="1"/>
  <c r="L764" i="1" s="1"/>
  <c r="L763" i="1" s="1"/>
  <c r="J647" i="1"/>
  <c r="L662" i="1"/>
  <c r="L661" i="1" s="1"/>
  <c r="L660" i="1" s="1"/>
  <c r="N663" i="1"/>
  <c r="Q605" i="1"/>
  <c r="Q604" i="1" s="1"/>
  <c r="Q603" i="1" s="1"/>
  <c r="J728" i="1"/>
  <c r="J727" i="1" s="1"/>
  <c r="J726" i="1" s="1"/>
  <c r="N683" i="1"/>
  <c r="L682" i="1"/>
  <c r="L681" i="1" s="1"/>
  <c r="L680" i="1" s="1"/>
  <c r="L679" i="1" s="1"/>
  <c r="L696" i="1"/>
  <c r="L695" i="1" s="1"/>
  <c r="L694" i="1" s="1"/>
  <c r="L693" i="1" s="1"/>
  <c r="N697" i="1"/>
  <c r="N688" i="1"/>
  <c r="L687" i="1"/>
  <c r="L686" i="1" s="1"/>
  <c r="L685" i="1" s="1"/>
  <c r="T214" i="1"/>
  <c r="AC214" i="1"/>
  <c r="J684" i="1"/>
  <c r="N659" i="1"/>
  <c r="L658" i="1"/>
  <c r="L657" i="1" s="1"/>
  <c r="L656" i="1" s="1"/>
  <c r="N667" i="1"/>
  <c r="L666" i="1"/>
  <c r="L665" i="1" s="1"/>
  <c r="L664" i="1" s="1"/>
  <c r="L739" i="1"/>
  <c r="L738" i="1" s="1"/>
  <c r="N769" i="1"/>
  <c r="N768" i="1" s="1"/>
  <c r="N767" i="1" s="1"/>
  <c r="P770" i="1"/>
  <c r="P769" i="1" s="1"/>
  <c r="P768" i="1" s="1"/>
  <c r="P767" i="1" s="1"/>
  <c r="N758" i="1"/>
  <c r="N757" i="1" s="1"/>
  <c r="N756" i="1" s="1"/>
  <c r="N755" i="1" s="1"/>
  <c r="P759" i="1"/>
  <c r="P758" i="1" s="1"/>
  <c r="P757" i="1" s="1"/>
  <c r="P756" i="1" s="1"/>
  <c r="P755" i="1" s="1"/>
  <c r="N744" i="1"/>
  <c r="N743" i="1" s="1"/>
  <c r="P745" i="1"/>
  <c r="P744" i="1" s="1"/>
  <c r="P743" i="1" s="1"/>
  <c r="N754" i="1"/>
  <c r="L753" i="1"/>
  <c r="L752" i="1" s="1"/>
  <c r="L751" i="1" s="1"/>
  <c r="L750" i="1" s="1"/>
  <c r="N737" i="1"/>
  <c r="L736" i="1"/>
  <c r="L735" i="1" s="1"/>
  <c r="N734" i="1"/>
  <c r="L733" i="1"/>
  <c r="L732" i="1" s="1"/>
  <c r="N741" i="1"/>
  <c r="N740" i="1" s="1"/>
  <c r="P742" i="1"/>
  <c r="P741" i="1" s="1"/>
  <c r="P740" i="1" s="1"/>
  <c r="N655" i="1"/>
  <c r="L654" i="1"/>
  <c r="L653" i="1" s="1"/>
  <c r="L652" i="1" s="1"/>
  <c r="P722" i="1"/>
  <c r="P721" i="1" s="1"/>
  <c r="P720" i="1" s="1"/>
  <c r="N721" i="1"/>
  <c r="N720" i="1" s="1"/>
  <c r="J698" i="1"/>
  <c r="N719" i="1"/>
  <c r="L718" i="1"/>
  <c r="L717" i="1" s="1"/>
  <c r="L716" i="1" s="1"/>
  <c r="L712" i="1" s="1"/>
  <c r="N650" i="1"/>
  <c r="N649" i="1" s="1"/>
  <c r="N648" i="1" s="1"/>
  <c r="P651" i="1"/>
  <c r="P650" i="1" s="1"/>
  <c r="P649" i="1" s="1"/>
  <c r="P648" i="1" s="1"/>
  <c r="P707" i="1"/>
  <c r="P708" i="1"/>
  <c r="L674" i="1"/>
  <c r="L673" i="1" s="1"/>
  <c r="N675" i="1"/>
  <c r="N691" i="1"/>
  <c r="N690" i="1" s="1"/>
  <c r="N689" i="1" s="1"/>
  <c r="P692" i="1"/>
  <c r="P691" i="1" s="1"/>
  <c r="P690" i="1" s="1"/>
  <c r="P689" i="1" s="1"/>
  <c r="N707" i="1"/>
  <c r="N708" i="1"/>
  <c r="N724" i="1"/>
  <c r="N723" i="1" s="1"/>
  <c r="P725" i="1"/>
  <c r="P724" i="1" s="1"/>
  <c r="P723" i="1" s="1"/>
  <c r="L677" i="1"/>
  <c r="L676" i="1" s="1"/>
  <c r="N678" i="1"/>
  <c r="N702" i="1"/>
  <c r="L701" i="1"/>
  <c r="L700" i="1" s="1"/>
  <c r="L699" i="1" s="1"/>
  <c r="N706" i="1"/>
  <c r="L705" i="1"/>
  <c r="L704" i="1" s="1"/>
  <c r="L703" i="1" s="1"/>
  <c r="Q481" i="1"/>
  <c r="Q480" i="1" s="1"/>
  <c r="Q350" i="1"/>
  <c r="Q316" i="1" s="1"/>
  <c r="Q315" i="1" s="1"/>
  <c r="S314" i="1"/>
  <c r="Q421" i="1"/>
  <c r="Q420" i="1" s="1"/>
  <c r="S225" i="1"/>
  <c r="O590" i="1"/>
  <c r="O589" i="1" s="1"/>
  <c r="Q147" i="1"/>
  <c r="Q146" i="1" s="1"/>
  <c r="Q145" i="1" s="1"/>
  <c r="Q144" i="1" s="1"/>
  <c r="O31" i="1"/>
  <c r="O30" i="1" s="1"/>
  <c r="O29" i="1" s="1"/>
  <c r="O28" i="1" s="1"/>
  <c r="O27" i="1" s="1"/>
  <c r="O87" i="1"/>
  <c r="R213" i="1"/>
  <c r="AC213" i="1" s="1"/>
  <c r="Q73" i="1"/>
  <c r="Q72" i="1" s="1"/>
  <c r="Q17" i="1" s="1"/>
  <c r="O505" i="1"/>
  <c r="O504" i="1" s="1"/>
  <c r="O503" i="1" s="1"/>
  <c r="Q260" i="1"/>
  <c r="Q232" i="1" s="1"/>
  <c r="Q231" i="1" s="1"/>
  <c r="Q204" i="1" s="1"/>
  <c r="Q532" i="1"/>
  <c r="Q531" i="1" s="1"/>
  <c r="Q530" i="1" s="1"/>
  <c r="Q529" i="1" s="1"/>
  <c r="O636" i="1"/>
  <c r="O635" i="1" s="1"/>
  <c r="O634" i="1" s="1"/>
  <c r="O633" i="1" s="1"/>
  <c r="Q588" i="1"/>
  <c r="Q581" i="1" s="1"/>
  <c r="O454" i="1"/>
  <c r="Q435" i="1"/>
  <c r="Q434" i="1" s="1"/>
  <c r="Q428" i="1" s="1"/>
  <c r="O61" i="1"/>
  <c r="O60" i="1" s="1"/>
  <c r="O59" i="1" s="1"/>
  <c r="O58" i="1" s="1"/>
  <c r="O57" i="1" s="1"/>
  <c r="O272" i="1"/>
  <c r="O436" i="1"/>
  <c r="O566" i="1"/>
  <c r="O565" i="1" s="1"/>
  <c r="O561" i="1" s="1"/>
  <c r="O296" i="1"/>
  <c r="O289" i="1" s="1"/>
  <c r="O288" i="1" s="1"/>
  <c r="O549" i="1"/>
  <c r="O548" i="1" s="1"/>
  <c r="O616" i="1"/>
  <c r="O252" i="1"/>
  <c r="O340" i="1"/>
  <c r="O491" i="1"/>
  <c r="O490" i="1" s="1"/>
  <c r="O489" i="1" s="1"/>
  <c r="O488" i="1" s="1"/>
  <c r="O533" i="1"/>
  <c r="O596" i="1"/>
  <c r="O595" i="1" s="1"/>
  <c r="O588" i="1" s="1"/>
  <c r="O581" i="1" s="1"/>
  <c r="O76" i="1"/>
  <c r="O75" i="1" s="1"/>
  <c r="O74" i="1" s="1"/>
  <c r="O102" i="1"/>
  <c r="O101" i="1" s="1"/>
  <c r="O100" i="1" s="1"/>
  <c r="O197" i="1"/>
  <c r="O189" i="1" s="1"/>
  <c r="O188" i="1" s="1"/>
  <c r="O187" i="1" s="1"/>
  <c r="O421" i="1"/>
  <c r="O420" i="1" s="1"/>
  <c r="O606" i="1"/>
  <c r="O215" i="1"/>
  <c r="O210" i="1" s="1"/>
  <c r="O205" i="1" s="1"/>
  <c r="O390" i="1"/>
  <c r="O389" i="1" s="1"/>
  <c r="O388" i="1" s="1"/>
  <c r="O371" i="1" s="1"/>
  <c r="O541" i="1"/>
  <c r="O540" i="1" s="1"/>
  <c r="O280" i="1"/>
  <c r="O317" i="1"/>
  <c r="O360" i="1"/>
  <c r="O522" i="1"/>
  <c r="O521" i="1" s="1"/>
  <c r="O520" i="1" s="1"/>
  <c r="O519" i="1" s="1"/>
  <c r="O152" i="1"/>
  <c r="O43" i="1"/>
  <c r="O42" i="1" s="1"/>
  <c r="O41" i="1" s="1"/>
  <c r="O40" i="1" s="1"/>
  <c r="O39" i="1" s="1"/>
  <c r="O179" i="1"/>
  <c r="O178" i="1" s="1"/>
  <c r="O177" i="1" s="1"/>
  <c r="O159" i="1"/>
  <c r="O86" i="1"/>
  <c r="O81" i="1" s="1"/>
  <c r="O233" i="1"/>
  <c r="O128" i="1"/>
  <c r="O127" i="1" s="1"/>
  <c r="O116" i="1" s="1"/>
  <c r="O229" i="1"/>
  <c r="O265" i="1"/>
  <c r="O350" i="1"/>
  <c r="O406" i="1"/>
  <c r="O447" i="1"/>
  <c r="O446" i="1" s="1"/>
  <c r="O514" i="1"/>
  <c r="O513" i="1" s="1"/>
  <c r="M230" i="1"/>
  <c r="M229" i="1" s="1"/>
  <c r="M228" i="1" s="1"/>
  <c r="M227" i="1" s="1"/>
  <c r="M226" i="1" s="1"/>
  <c r="M225" i="1" s="1"/>
  <c r="M642" i="1"/>
  <c r="M641" i="1" s="1"/>
  <c r="M640" i="1" s="1"/>
  <c r="M638" i="1"/>
  <c r="M637" i="1" s="1"/>
  <c r="M631" i="1"/>
  <c r="M630" i="1" s="1"/>
  <c r="M629" i="1" s="1"/>
  <c r="M628" i="1" s="1"/>
  <c r="M627" i="1" s="1"/>
  <c r="M625" i="1"/>
  <c r="M624" i="1" s="1"/>
  <c r="M622" i="1"/>
  <c r="M621" i="1" s="1"/>
  <c r="M619" i="1"/>
  <c r="M618" i="1" s="1"/>
  <c r="M617" i="1" s="1"/>
  <c r="M614" i="1"/>
  <c r="M613" i="1" s="1"/>
  <c r="M611" i="1"/>
  <c r="M610" i="1" s="1"/>
  <c r="M608" i="1"/>
  <c r="M607" i="1" s="1"/>
  <c r="M601" i="1"/>
  <c r="M600" i="1" s="1"/>
  <c r="M598" i="1"/>
  <c r="M597" i="1" s="1"/>
  <c r="M593" i="1"/>
  <c r="M591" i="1"/>
  <c r="M586" i="1"/>
  <c r="M585" i="1" s="1"/>
  <c r="M584" i="1" s="1"/>
  <c r="M583" i="1" s="1"/>
  <c r="M582" i="1" s="1"/>
  <c r="M579" i="1"/>
  <c r="M578" i="1" s="1"/>
  <c r="M577" i="1" s="1"/>
  <c r="M575" i="1"/>
  <c r="M574" i="1" s="1"/>
  <c r="M573" i="1" s="1"/>
  <c r="M571" i="1"/>
  <c r="M570" i="1" s="1"/>
  <c r="M568" i="1"/>
  <c r="M567" i="1" s="1"/>
  <c r="M563" i="1"/>
  <c r="M562" i="1" s="1"/>
  <c r="M559" i="1"/>
  <c r="M558" i="1" s="1"/>
  <c r="M557" i="1" s="1"/>
  <c r="M556" i="1" s="1"/>
  <c r="M554" i="1"/>
  <c r="M553" i="1" s="1"/>
  <c r="M551" i="1"/>
  <c r="M550" i="1" s="1"/>
  <c r="M546" i="1"/>
  <c r="M545" i="1" s="1"/>
  <c r="M543" i="1"/>
  <c r="M542" i="1" s="1"/>
  <c r="M538" i="1"/>
  <c r="M537" i="1" s="1"/>
  <c r="M535" i="1"/>
  <c r="M534" i="1" s="1"/>
  <c r="M527" i="1"/>
  <c r="M525" i="1"/>
  <c r="M523" i="1"/>
  <c r="M517" i="1"/>
  <c r="M515" i="1"/>
  <c r="M511" i="1"/>
  <c r="M510" i="1" s="1"/>
  <c r="M508" i="1"/>
  <c r="M506" i="1"/>
  <c r="M501" i="1"/>
  <c r="M500" i="1" s="1"/>
  <c r="M499" i="1" s="1"/>
  <c r="M498" i="1" s="1"/>
  <c r="M496" i="1"/>
  <c r="M492" i="1"/>
  <c r="M486" i="1"/>
  <c r="M485" i="1" s="1"/>
  <c r="M484" i="1" s="1"/>
  <c r="M483" i="1" s="1"/>
  <c r="M482" i="1" s="1"/>
  <c r="M478" i="1"/>
  <c r="M477" i="1" s="1"/>
  <c r="M476" i="1" s="1"/>
  <c r="M475" i="1" s="1"/>
  <c r="M474" i="1" s="1"/>
  <c r="M473" i="1" s="1"/>
  <c r="M471" i="1"/>
  <c r="M470" i="1" s="1"/>
  <c r="M469" i="1" s="1"/>
  <c r="M468" i="1" s="1"/>
  <c r="M466" i="1"/>
  <c r="M465" i="1" s="1"/>
  <c r="M464" i="1" s="1"/>
  <c r="M462" i="1"/>
  <c r="M461" i="1" s="1"/>
  <c r="M460" i="1" s="1"/>
  <c r="M459" i="1" s="1"/>
  <c r="M457" i="1"/>
  <c r="M456" i="1" s="1"/>
  <c r="M455" i="1" s="1"/>
  <c r="M452" i="1"/>
  <c r="M451" i="1" s="1"/>
  <c r="M449" i="1"/>
  <c r="M448" i="1" s="1"/>
  <c r="M444" i="1"/>
  <c r="M443" i="1" s="1"/>
  <c r="M441" i="1"/>
  <c r="M440" i="1" s="1"/>
  <c r="M438" i="1"/>
  <c r="M437" i="1" s="1"/>
  <c r="M432" i="1"/>
  <c r="M431" i="1" s="1"/>
  <c r="M430" i="1" s="1"/>
  <c r="M429" i="1" s="1"/>
  <c r="M426" i="1"/>
  <c r="M425" i="1" s="1"/>
  <c r="M423" i="1"/>
  <c r="M422" i="1" s="1"/>
  <c r="M418" i="1"/>
  <c r="M417" i="1" s="1"/>
  <c r="M416" i="1" s="1"/>
  <c r="M415" i="1" s="1"/>
  <c r="M413" i="1"/>
  <c r="M412" i="1" s="1"/>
  <c r="M411" i="1" s="1"/>
  <c r="M409" i="1"/>
  <c r="M408" i="1" s="1"/>
  <c r="M407" i="1" s="1"/>
  <c r="M404" i="1"/>
  <c r="M403" i="1" s="1"/>
  <c r="M402" i="1" s="1"/>
  <c r="M401" i="1" s="1"/>
  <c r="M400" i="1" s="1"/>
  <c r="M398" i="1"/>
  <c r="M397" i="1" s="1"/>
  <c r="M396" i="1" s="1"/>
  <c r="M395" i="1" s="1"/>
  <c r="M393" i="1"/>
  <c r="M391" i="1"/>
  <c r="M386" i="1"/>
  <c r="M385" i="1" s="1"/>
  <c r="M384" i="1" s="1"/>
  <c r="M382" i="1"/>
  <c r="M381" i="1" s="1"/>
  <c r="M380" i="1" s="1"/>
  <c r="M378" i="1"/>
  <c r="M377" i="1" s="1"/>
  <c r="M376" i="1" s="1"/>
  <c r="M374" i="1"/>
  <c r="M373" i="1" s="1"/>
  <c r="M372" i="1" s="1"/>
  <c r="M367" i="1"/>
  <c r="M366" i="1" s="1"/>
  <c r="M365" i="1" s="1"/>
  <c r="M364" i="1" s="1"/>
  <c r="M362" i="1"/>
  <c r="M361" i="1" s="1"/>
  <c r="M359" i="1" s="1"/>
  <c r="M357" i="1"/>
  <c r="M356" i="1" s="1"/>
  <c r="M355" i="1" s="1"/>
  <c r="M353" i="1"/>
  <c r="M352" i="1" s="1"/>
  <c r="M351" i="1" s="1"/>
  <c r="M348" i="1"/>
  <c r="M347" i="1" s="1"/>
  <c r="M346" i="1" s="1"/>
  <c r="M345" i="1" s="1"/>
  <c r="M343" i="1"/>
  <c r="M342" i="1" s="1"/>
  <c r="M341" i="1" s="1"/>
  <c r="M338" i="1"/>
  <c r="M337" i="1" s="1"/>
  <c r="M336" i="1" s="1"/>
  <c r="M335" i="1" s="1"/>
  <c r="M333" i="1"/>
  <c r="M332" i="1" s="1"/>
  <c r="M331" i="1" s="1"/>
  <c r="M330" i="1" s="1"/>
  <c r="M328" i="1"/>
  <c r="M327" i="1" s="1"/>
  <c r="M326" i="1" s="1"/>
  <c r="M324" i="1"/>
  <c r="M323" i="1" s="1"/>
  <c r="M322" i="1" s="1"/>
  <c r="M320" i="1"/>
  <c r="M319" i="1" s="1"/>
  <c r="M318" i="1" s="1"/>
  <c r="M312" i="1"/>
  <c r="M311" i="1" s="1"/>
  <c r="M310" i="1" s="1"/>
  <c r="M309" i="1" s="1"/>
  <c r="M308" i="1" s="1"/>
  <c r="M307" i="1" s="1"/>
  <c r="M305" i="1"/>
  <c r="M304" i="1" s="1"/>
  <c r="M302" i="1"/>
  <c r="M301" i="1" s="1"/>
  <c r="M300" i="1" s="1"/>
  <c r="M298" i="1"/>
  <c r="M297" i="1" s="1"/>
  <c r="M294" i="1"/>
  <c r="M293" i="1" s="1"/>
  <c r="M291" i="1"/>
  <c r="M290" i="1" s="1"/>
  <c r="M286" i="1"/>
  <c r="M285" i="1" s="1"/>
  <c r="M284" i="1" s="1"/>
  <c r="M282" i="1"/>
  <c r="M281" i="1" s="1"/>
  <c r="M278" i="1"/>
  <c r="M277" i="1" s="1"/>
  <c r="M276" i="1" s="1"/>
  <c r="M274" i="1"/>
  <c r="M273" i="1" s="1"/>
  <c r="M270" i="1"/>
  <c r="M269" i="1" s="1"/>
  <c r="M267" i="1"/>
  <c r="M266" i="1" s="1"/>
  <c r="M263" i="1"/>
  <c r="M262" i="1" s="1"/>
  <c r="M261" i="1" s="1"/>
  <c r="M258" i="1"/>
  <c r="M257" i="1" s="1"/>
  <c r="M255" i="1"/>
  <c r="M254" i="1" s="1"/>
  <c r="M253" i="1" s="1"/>
  <c r="M250" i="1"/>
  <c r="M249" i="1" s="1"/>
  <c r="M248" i="1" s="1"/>
  <c r="M246" i="1"/>
  <c r="M245" i="1" s="1"/>
  <c r="M243" i="1"/>
  <c r="M242" i="1" s="1"/>
  <c r="M240" i="1"/>
  <c r="M239" i="1" s="1"/>
  <c r="M238" i="1" s="1"/>
  <c r="M236" i="1"/>
  <c r="M235" i="1" s="1"/>
  <c r="M234" i="1" s="1"/>
  <c r="M223" i="1"/>
  <c r="M222" i="1" s="1"/>
  <c r="M220" i="1"/>
  <c r="M219" i="1" s="1"/>
  <c r="M217" i="1"/>
  <c r="M216" i="1" s="1"/>
  <c r="M208" i="1"/>
  <c r="M207" i="1" s="1"/>
  <c r="M206" i="1" s="1"/>
  <c r="M202" i="1"/>
  <c r="M200" i="1"/>
  <c r="M198" i="1"/>
  <c r="M195" i="1"/>
  <c r="M194" i="1" s="1"/>
  <c r="M193" i="1" s="1"/>
  <c r="M191" i="1"/>
  <c r="M190" i="1" s="1"/>
  <c r="M185" i="1"/>
  <c r="M184" i="1" s="1"/>
  <c r="M182" i="1"/>
  <c r="M181" i="1" s="1"/>
  <c r="M180" i="1" s="1"/>
  <c r="M175" i="1"/>
  <c r="M174" i="1" s="1"/>
  <c r="M173" i="1" s="1"/>
  <c r="M172" i="1" s="1"/>
  <c r="M170" i="1"/>
  <c r="M169" i="1" s="1"/>
  <c r="M168" i="1" s="1"/>
  <c r="M167" i="1" s="1"/>
  <c r="M165" i="1"/>
  <c r="M164" i="1" s="1"/>
  <c r="M163" i="1" s="1"/>
  <c r="M161" i="1"/>
  <c r="M160" i="1" s="1"/>
  <c r="M157" i="1"/>
  <c r="M156" i="1" s="1"/>
  <c r="M154" i="1"/>
  <c r="M153" i="1" s="1"/>
  <c r="M150" i="1"/>
  <c r="M149" i="1" s="1"/>
  <c r="M148" i="1" s="1"/>
  <c r="M142" i="1"/>
  <c r="M141" i="1" s="1"/>
  <c r="M139" i="1"/>
  <c r="M138" i="1" s="1"/>
  <c r="M136" i="1"/>
  <c r="M135" i="1" s="1"/>
  <c r="M133" i="1"/>
  <c r="M132" i="1" s="1"/>
  <c r="M130" i="1"/>
  <c r="M129" i="1" s="1"/>
  <c r="M125" i="1"/>
  <c r="M124" i="1" s="1"/>
  <c r="M123" i="1" s="1"/>
  <c r="M122" i="1" s="1"/>
  <c r="M120" i="1"/>
  <c r="M119" i="1" s="1"/>
  <c r="M118" i="1" s="1"/>
  <c r="M117" i="1" s="1"/>
  <c r="M114" i="1"/>
  <c r="M113" i="1" s="1"/>
  <c r="M112" i="1" s="1"/>
  <c r="M111" i="1" s="1"/>
  <c r="M110" i="1" s="1"/>
  <c r="M109" i="1" s="1"/>
  <c r="M107" i="1"/>
  <c r="M105" i="1"/>
  <c r="M103" i="1"/>
  <c r="M98" i="1"/>
  <c r="M97" i="1" s="1"/>
  <c r="M95" i="1"/>
  <c r="M94" i="1" s="1"/>
  <c r="M92" i="1"/>
  <c r="M90" i="1"/>
  <c r="M88" i="1"/>
  <c r="M84" i="1"/>
  <c r="M83" i="1" s="1"/>
  <c r="M82" i="1" s="1"/>
  <c r="M79" i="1"/>
  <c r="M77" i="1"/>
  <c r="M70" i="1"/>
  <c r="M69" i="1" s="1"/>
  <c r="M68" i="1" s="1"/>
  <c r="M67" i="1" s="1"/>
  <c r="M66" i="1" s="1"/>
  <c r="M64" i="1"/>
  <c r="M62" i="1"/>
  <c r="M48" i="1"/>
  <c r="M46" i="1"/>
  <c r="M44" i="1"/>
  <c r="M37" i="1"/>
  <c r="M36" i="1" s="1"/>
  <c r="M34" i="1"/>
  <c r="M32" i="1"/>
  <c r="M22" i="1"/>
  <c r="M21" i="1" s="1"/>
  <c r="M20" i="1" s="1"/>
  <c r="M19" i="1" s="1"/>
  <c r="M18" i="1" s="1"/>
  <c r="L91" i="1"/>
  <c r="L90" i="1" s="1"/>
  <c r="K90" i="1"/>
  <c r="J90" i="1"/>
  <c r="Q370" i="1" l="1"/>
  <c r="Q369" i="1" s="1"/>
  <c r="Q314" i="1" s="1"/>
  <c r="Q771" i="1" s="1"/>
  <c r="T213" i="1"/>
  <c r="T212" i="1" s="1"/>
  <c r="T211" i="1" s="1"/>
  <c r="V214" i="1"/>
  <c r="V213" i="1" s="1"/>
  <c r="V212" i="1" s="1"/>
  <c r="V211" i="1" s="1"/>
  <c r="V646" i="1"/>
  <c r="V645" i="1" s="1"/>
  <c r="V644" i="1" s="1"/>
  <c r="P766" i="1"/>
  <c r="P765" i="1" s="1"/>
  <c r="P764" i="1" s="1"/>
  <c r="P763" i="1" s="1"/>
  <c r="N765" i="1"/>
  <c r="N764" i="1" s="1"/>
  <c r="N763" i="1" s="1"/>
  <c r="L647" i="1"/>
  <c r="J646" i="1"/>
  <c r="J645" i="1" s="1"/>
  <c r="J644" i="1" s="1"/>
  <c r="P663" i="1"/>
  <c r="P662" i="1" s="1"/>
  <c r="P661" i="1" s="1"/>
  <c r="P660" i="1" s="1"/>
  <c r="N662" i="1"/>
  <c r="N661" i="1" s="1"/>
  <c r="N660" i="1" s="1"/>
  <c r="L728" i="1"/>
  <c r="L727" i="1" s="1"/>
  <c r="L726" i="1" s="1"/>
  <c r="L684" i="1"/>
  <c r="P697" i="1"/>
  <c r="P696" i="1" s="1"/>
  <c r="P695" i="1" s="1"/>
  <c r="P694" i="1" s="1"/>
  <c r="P693" i="1" s="1"/>
  <c r="N696" i="1"/>
  <c r="N695" i="1" s="1"/>
  <c r="N694" i="1" s="1"/>
  <c r="N693" i="1" s="1"/>
  <c r="P659" i="1"/>
  <c r="P658" i="1" s="1"/>
  <c r="P657" i="1" s="1"/>
  <c r="P656" i="1" s="1"/>
  <c r="N658" i="1"/>
  <c r="N657" i="1" s="1"/>
  <c r="N656" i="1" s="1"/>
  <c r="N666" i="1"/>
  <c r="N665" i="1" s="1"/>
  <c r="N664" i="1" s="1"/>
  <c r="P667" i="1"/>
  <c r="P666" i="1" s="1"/>
  <c r="P665" i="1" s="1"/>
  <c r="P664" i="1" s="1"/>
  <c r="P688" i="1"/>
  <c r="P687" i="1" s="1"/>
  <c r="P686" i="1" s="1"/>
  <c r="P685" i="1" s="1"/>
  <c r="N687" i="1"/>
  <c r="N686" i="1" s="1"/>
  <c r="N685" i="1" s="1"/>
  <c r="P683" i="1"/>
  <c r="P682" i="1" s="1"/>
  <c r="P681" i="1" s="1"/>
  <c r="P680" i="1" s="1"/>
  <c r="P679" i="1" s="1"/>
  <c r="N682" i="1"/>
  <c r="N681" i="1" s="1"/>
  <c r="N680" i="1" s="1"/>
  <c r="N679" i="1" s="1"/>
  <c r="P739" i="1"/>
  <c r="P738" i="1" s="1"/>
  <c r="P734" i="1"/>
  <c r="P733" i="1" s="1"/>
  <c r="P732" i="1" s="1"/>
  <c r="N733" i="1"/>
  <c r="N732" i="1" s="1"/>
  <c r="N736" i="1"/>
  <c r="N735" i="1" s="1"/>
  <c r="P737" i="1"/>
  <c r="P736" i="1" s="1"/>
  <c r="P735" i="1" s="1"/>
  <c r="N739" i="1"/>
  <c r="N738" i="1" s="1"/>
  <c r="N753" i="1"/>
  <c r="N752" i="1" s="1"/>
  <c r="N751" i="1" s="1"/>
  <c r="N750" i="1" s="1"/>
  <c r="P754" i="1"/>
  <c r="P753" i="1" s="1"/>
  <c r="P752" i="1" s="1"/>
  <c r="P751" i="1" s="1"/>
  <c r="P750" i="1" s="1"/>
  <c r="N674" i="1"/>
  <c r="N673" i="1" s="1"/>
  <c r="P675" i="1"/>
  <c r="P674" i="1" s="1"/>
  <c r="P673" i="1" s="1"/>
  <c r="P655" i="1"/>
  <c r="P654" i="1" s="1"/>
  <c r="P653" i="1" s="1"/>
  <c r="P652" i="1" s="1"/>
  <c r="N654" i="1"/>
  <c r="N653" i="1" s="1"/>
  <c r="N652" i="1" s="1"/>
  <c r="N701" i="1"/>
  <c r="N700" i="1" s="1"/>
  <c r="N699" i="1" s="1"/>
  <c r="P702" i="1"/>
  <c r="P701" i="1" s="1"/>
  <c r="P700" i="1" s="1"/>
  <c r="P699" i="1" s="1"/>
  <c r="L698" i="1"/>
  <c r="L646" i="1" s="1"/>
  <c r="L645" i="1" s="1"/>
  <c r="L644" i="1" s="1"/>
  <c r="P678" i="1"/>
  <c r="P677" i="1" s="1"/>
  <c r="P676" i="1" s="1"/>
  <c r="N677" i="1"/>
  <c r="N676" i="1" s="1"/>
  <c r="N705" i="1"/>
  <c r="N704" i="1" s="1"/>
  <c r="N703" i="1" s="1"/>
  <c r="P706" i="1"/>
  <c r="P705" i="1" s="1"/>
  <c r="P704" i="1" s="1"/>
  <c r="P703" i="1" s="1"/>
  <c r="P698" i="1" s="1"/>
  <c r="N718" i="1"/>
  <c r="N717" i="1" s="1"/>
  <c r="N716" i="1" s="1"/>
  <c r="N712" i="1" s="1"/>
  <c r="P719" i="1"/>
  <c r="P718" i="1" s="1"/>
  <c r="P717" i="1" s="1"/>
  <c r="P716" i="1" s="1"/>
  <c r="P712" i="1" s="1"/>
  <c r="O435" i="1"/>
  <c r="O434" i="1" s="1"/>
  <c r="O428" i="1" s="1"/>
  <c r="S204" i="1"/>
  <c r="S771" i="1" s="1"/>
  <c r="R212" i="1"/>
  <c r="O605" i="1"/>
  <c r="O604" i="1" s="1"/>
  <c r="O603" i="1" s="1"/>
  <c r="O316" i="1"/>
  <c r="O315" i="1" s="1"/>
  <c r="O260" i="1"/>
  <c r="O232" i="1" s="1"/>
  <c r="O231" i="1" s="1"/>
  <c r="O481" i="1"/>
  <c r="O480" i="1" s="1"/>
  <c r="O532" i="1"/>
  <c r="O531" i="1" s="1"/>
  <c r="O530" i="1" s="1"/>
  <c r="O529" i="1" s="1"/>
  <c r="O73" i="1"/>
  <c r="O72" i="1" s="1"/>
  <c r="O17" i="1" s="1"/>
  <c r="O147" i="1"/>
  <c r="O146" i="1" s="1"/>
  <c r="O145" i="1" s="1"/>
  <c r="O144" i="1" s="1"/>
  <c r="O228" i="1"/>
  <c r="O370" i="1"/>
  <c r="O369" i="1" s="1"/>
  <c r="M61" i="1"/>
  <c r="M60" i="1" s="1"/>
  <c r="M59" i="1" s="1"/>
  <c r="M58" i="1" s="1"/>
  <c r="M57" i="1" s="1"/>
  <c r="M76" i="1"/>
  <c r="M75" i="1" s="1"/>
  <c r="M74" i="1" s="1"/>
  <c r="M31" i="1"/>
  <c r="M30" i="1" s="1"/>
  <c r="M29" i="1" s="1"/>
  <c r="M28" i="1" s="1"/>
  <c r="M27" i="1" s="1"/>
  <c r="M616" i="1"/>
  <c r="M636" i="1"/>
  <c r="M635" i="1" s="1"/>
  <c r="M634" i="1" s="1"/>
  <c r="M633" i="1" s="1"/>
  <c r="M179" i="1"/>
  <c r="M178" i="1" s="1"/>
  <c r="M177" i="1" s="1"/>
  <c r="M340" i="1"/>
  <c r="M505" i="1"/>
  <c r="M504" i="1" s="1"/>
  <c r="M503" i="1" s="1"/>
  <c r="M265" i="1"/>
  <c r="M436" i="1"/>
  <c r="M152" i="1"/>
  <c r="M522" i="1"/>
  <c r="M521" i="1" s="1"/>
  <c r="M520" i="1" s="1"/>
  <c r="M519" i="1" s="1"/>
  <c r="M541" i="1"/>
  <c r="M540" i="1" s="1"/>
  <c r="M421" i="1"/>
  <c r="M420" i="1" s="1"/>
  <c r="M454" i="1"/>
  <c r="M43" i="1"/>
  <c r="M42" i="1" s="1"/>
  <c r="M41" i="1" s="1"/>
  <c r="M40" i="1" s="1"/>
  <c r="M39" i="1" s="1"/>
  <c r="M360" i="1"/>
  <c r="M566" i="1"/>
  <c r="M565" i="1" s="1"/>
  <c r="M561" i="1" s="1"/>
  <c r="M606" i="1"/>
  <c r="M128" i="1"/>
  <c r="M127" i="1" s="1"/>
  <c r="M116" i="1" s="1"/>
  <c r="M491" i="1"/>
  <c r="M490" i="1" s="1"/>
  <c r="M489" i="1" s="1"/>
  <c r="M488" i="1" s="1"/>
  <c r="M533" i="1"/>
  <c r="M252" i="1"/>
  <c r="M159" i="1"/>
  <c r="M272" i="1"/>
  <c r="M296" i="1"/>
  <c r="M289" i="1" s="1"/>
  <c r="M288" i="1" s="1"/>
  <c r="M514" i="1"/>
  <c r="M513" i="1" s="1"/>
  <c r="M447" i="1"/>
  <c r="M446" i="1" s="1"/>
  <c r="M590" i="1"/>
  <c r="M589" i="1" s="1"/>
  <c r="M596" i="1"/>
  <c r="M595" i="1" s="1"/>
  <c r="M390" i="1"/>
  <c r="M389" i="1" s="1"/>
  <c r="M388" i="1" s="1"/>
  <c r="M371" i="1" s="1"/>
  <c r="M197" i="1"/>
  <c r="M189" i="1" s="1"/>
  <c r="M188" i="1" s="1"/>
  <c r="M187" i="1" s="1"/>
  <c r="M280" i="1"/>
  <c r="M406" i="1"/>
  <c r="M215" i="1"/>
  <c r="M210" i="1" s="1"/>
  <c r="M205" i="1" s="1"/>
  <c r="M317" i="1"/>
  <c r="M102" i="1"/>
  <c r="M101" i="1" s="1"/>
  <c r="M100" i="1" s="1"/>
  <c r="M350" i="1"/>
  <c r="M233" i="1"/>
  <c r="M87" i="1"/>
  <c r="M86" i="1" s="1"/>
  <c r="M81" i="1" s="1"/>
  <c r="M549" i="1"/>
  <c r="M548" i="1" s="1"/>
  <c r="N91" i="1"/>
  <c r="N647" i="1" l="1"/>
  <c r="P647" i="1"/>
  <c r="P684" i="1"/>
  <c r="N698" i="1"/>
  <c r="N684" i="1"/>
  <c r="N728" i="1"/>
  <c r="N727" i="1" s="1"/>
  <c r="N726" i="1" s="1"/>
  <c r="P728" i="1"/>
  <c r="P727" i="1" s="1"/>
  <c r="P726" i="1" s="1"/>
  <c r="R211" i="1"/>
  <c r="AC211" i="1" s="1"/>
  <c r="AC212" i="1"/>
  <c r="M481" i="1"/>
  <c r="M480" i="1" s="1"/>
  <c r="N90" i="1"/>
  <c r="P91" i="1"/>
  <c r="O314" i="1"/>
  <c r="O227" i="1"/>
  <c r="M73" i="1"/>
  <c r="M72" i="1" s="1"/>
  <c r="M17" i="1" s="1"/>
  <c r="M370" i="1"/>
  <c r="M369" i="1" s="1"/>
  <c r="M605" i="1"/>
  <c r="M604" i="1" s="1"/>
  <c r="M603" i="1" s="1"/>
  <c r="M532" i="1"/>
  <c r="M531" i="1" s="1"/>
  <c r="M530" i="1" s="1"/>
  <c r="M529" i="1" s="1"/>
  <c r="M260" i="1"/>
  <c r="M232" i="1" s="1"/>
  <c r="M231" i="1" s="1"/>
  <c r="M204" i="1" s="1"/>
  <c r="M435" i="1"/>
  <c r="M434" i="1" s="1"/>
  <c r="M428" i="1" s="1"/>
  <c r="M147" i="1"/>
  <c r="M146" i="1" s="1"/>
  <c r="M145" i="1" s="1"/>
  <c r="M144" i="1" s="1"/>
  <c r="M588" i="1"/>
  <c r="M581" i="1" s="1"/>
  <c r="M316" i="1"/>
  <c r="M315" i="1" s="1"/>
  <c r="L230" i="1"/>
  <c r="K229" i="1"/>
  <c r="K228" i="1" s="1"/>
  <c r="K227" i="1" s="1"/>
  <c r="K226" i="1" s="1"/>
  <c r="K225" i="1" s="1"/>
  <c r="J229" i="1"/>
  <c r="J228" i="1" s="1"/>
  <c r="K44" i="1"/>
  <c r="P646" i="1" l="1"/>
  <c r="P645" i="1" s="1"/>
  <c r="P644" i="1" s="1"/>
  <c r="N646" i="1"/>
  <c r="N645" i="1" s="1"/>
  <c r="N644" i="1" s="1"/>
  <c r="P90" i="1"/>
  <c r="R91" i="1"/>
  <c r="O226" i="1"/>
  <c r="M314" i="1"/>
  <c r="M771" i="1" s="1"/>
  <c r="N230" i="1"/>
  <c r="P230" i="1" s="1"/>
  <c r="J227" i="1"/>
  <c r="L228" i="1"/>
  <c r="N228" i="1" s="1"/>
  <c r="P228" i="1" s="1"/>
  <c r="R228" i="1" s="1"/>
  <c r="L229" i="1"/>
  <c r="K642" i="1"/>
  <c r="K641" i="1" s="1"/>
  <c r="K640" i="1" s="1"/>
  <c r="K638" i="1"/>
  <c r="K637" i="1" s="1"/>
  <c r="K631" i="1"/>
  <c r="K630" i="1" s="1"/>
  <c r="K629" i="1" s="1"/>
  <c r="K628" i="1" s="1"/>
  <c r="K625" i="1"/>
  <c r="K624" i="1" s="1"/>
  <c r="K622" i="1"/>
  <c r="K621" i="1" s="1"/>
  <c r="K619" i="1"/>
  <c r="K618" i="1" s="1"/>
  <c r="K617" i="1" s="1"/>
  <c r="K614" i="1"/>
  <c r="K613" i="1" s="1"/>
  <c r="K611" i="1"/>
  <c r="K610" i="1" s="1"/>
  <c r="K608" i="1"/>
  <c r="K607" i="1" s="1"/>
  <c r="K601" i="1"/>
  <c r="K600" i="1" s="1"/>
  <c r="K598" i="1"/>
  <c r="K597" i="1" s="1"/>
  <c r="K593" i="1"/>
  <c r="K591" i="1"/>
  <c r="K586" i="1"/>
  <c r="K585" i="1" s="1"/>
  <c r="K584" i="1" s="1"/>
  <c r="K583" i="1" s="1"/>
  <c r="K582" i="1" s="1"/>
  <c r="K579" i="1"/>
  <c r="K578" i="1" s="1"/>
  <c r="K577" i="1" s="1"/>
  <c r="K575" i="1"/>
  <c r="K574" i="1" s="1"/>
  <c r="K573" i="1" s="1"/>
  <c r="K571" i="1"/>
  <c r="K570" i="1" s="1"/>
  <c r="K568" i="1"/>
  <c r="K567" i="1" s="1"/>
  <c r="K563" i="1"/>
  <c r="K562" i="1" s="1"/>
  <c r="K559" i="1"/>
  <c r="K558" i="1" s="1"/>
  <c r="K557" i="1" s="1"/>
  <c r="K556" i="1" s="1"/>
  <c r="K554" i="1"/>
  <c r="K553" i="1" s="1"/>
  <c r="K551" i="1"/>
  <c r="K550" i="1" s="1"/>
  <c r="K546" i="1"/>
  <c r="K545" i="1" s="1"/>
  <c r="K543" i="1"/>
  <c r="K542" i="1" s="1"/>
  <c r="K538" i="1"/>
  <c r="K537" i="1" s="1"/>
  <c r="K535" i="1"/>
  <c r="K534" i="1" s="1"/>
  <c r="K527" i="1"/>
  <c r="K525" i="1"/>
  <c r="K523" i="1"/>
  <c r="K517" i="1"/>
  <c r="K515" i="1"/>
  <c r="K511" i="1"/>
  <c r="K510" i="1" s="1"/>
  <c r="K508" i="1"/>
  <c r="K506" i="1"/>
  <c r="K501" i="1"/>
  <c r="K500" i="1" s="1"/>
  <c r="K499" i="1" s="1"/>
  <c r="K498" i="1" s="1"/>
  <c r="K496" i="1"/>
  <c r="K492" i="1"/>
  <c r="K486" i="1"/>
  <c r="K485" i="1" s="1"/>
  <c r="K484" i="1" s="1"/>
  <c r="K483" i="1" s="1"/>
  <c r="K482" i="1" s="1"/>
  <c r="K478" i="1"/>
  <c r="K477" i="1" s="1"/>
  <c r="K476" i="1" s="1"/>
  <c r="K475" i="1" s="1"/>
  <c r="K474" i="1" s="1"/>
  <c r="K473" i="1" s="1"/>
  <c r="K471" i="1"/>
  <c r="K470" i="1" s="1"/>
  <c r="K469" i="1" s="1"/>
  <c r="K468" i="1" s="1"/>
  <c r="K466" i="1"/>
  <c r="K465" i="1" s="1"/>
  <c r="K464" i="1" s="1"/>
  <c r="K462" i="1"/>
  <c r="K461" i="1" s="1"/>
  <c r="K460" i="1" s="1"/>
  <c r="K459" i="1" s="1"/>
  <c r="K457" i="1"/>
  <c r="K456" i="1" s="1"/>
  <c r="K455" i="1" s="1"/>
  <c r="K452" i="1"/>
  <c r="K451" i="1" s="1"/>
  <c r="K449" i="1"/>
  <c r="K448" i="1" s="1"/>
  <c r="K444" i="1"/>
  <c r="K443" i="1" s="1"/>
  <c r="K441" i="1"/>
  <c r="K440" i="1" s="1"/>
  <c r="K438" i="1"/>
  <c r="K437" i="1" s="1"/>
  <c r="K432" i="1"/>
  <c r="K431" i="1" s="1"/>
  <c r="K430" i="1" s="1"/>
  <c r="K429" i="1" s="1"/>
  <c r="K426" i="1"/>
  <c r="K425" i="1" s="1"/>
  <c r="K423" i="1"/>
  <c r="K422" i="1" s="1"/>
  <c r="K418" i="1"/>
  <c r="K417" i="1" s="1"/>
  <c r="K416" i="1" s="1"/>
  <c r="K415" i="1" s="1"/>
  <c r="K413" i="1"/>
  <c r="K412" i="1" s="1"/>
  <c r="K411" i="1" s="1"/>
  <c r="K409" i="1"/>
  <c r="K408" i="1" s="1"/>
  <c r="K407" i="1" s="1"/>
  <c r="K404" i="1"/>
  <c r="K403" i="1" s="1"/>
  <c r="K402" i="1" s="1"/>
  <c r="K401" i="1" s="1"/>
  <c r="K400" i="1" s="1"/>
  <c r="K398" i="1"/>
  <c r="K397" i="1" s="1"/>
  <c r="K396" i="1" s="1"/>
  <c r="K395" i="1" s="1"/>
  <c r="K393" i="1"/>
  <c r="K391" i="1"/>
  <c r="K386" i="1"/>
  <c r="K385" i="1" s="1"/>
  <c r="K384" i="1" s="1"/>
  <c r="K382" i="1"/>
  <c r="K381" i="1" s="1"/>
  <c r="K380" i="1" s="1"/>
  <c r="K378" i="1"/>
  <c r="K377" i="1" s="1"/>
  <c r="K376" i="1" s="1"/>
  <c r="K374" i="1"/>
  <c r="K373" i="1" s="1"/>
  <c r="K372" i="1" s="1"/>
  <c r="K367" i="1"/>
  <c r="K366" i="1" s="1"/>
  <c r="K365" i="1" s="1"/>
  <c r="K364" i="1" s="1"/>
  <c r="K362" i="1"/>
  <c r="K361" i="1" s="1"/>
  <c r="K357" i="1"/>
  <c r="K356" i="1" s="1"/>
  <c r="K355" i="1" s="1"/>
  <c r="K353" i="1"/>
  <c r="K352" i="1" s="1"/>
  <c r="K351" i="1" s="1"/>
  <c r="K348" i="1"/>
  <c r="K347" i="1" s="1"/>
  <c r="K346" i="1" s="1"/>
  <c r="K345" i="1" s="1"/>
  <c r="K343" i="1"/>
  <c r="K342" i="1" s="1"/>
  <c r="K341" i="1" s="1"/>
  <c r="K338" i="1"/>
  <c r="K337" i="1" s="1"/>
  <c r="K336" i="1" s="1"/>
  <c r="K335" i="1" s="1"/>
  <c r="K333" i="1"/>
  <c r="K332" i="1" s="1"/>
  <c r="K331" i="1" s="1"/>
  <c r="K330" i="1" s="1"/>
  <c r="K328" i="1"/>
  <c r="K327" i="1" s="1"/>
  <c r="K326" i="1" s="1"/>
  <c r="K324" i="1"/>
  <c r="K323" i="1" s="1"/>
  <c r="K322" i="1" s="1"/>
  <c r="K320" i="1"/>
  <c r="K319" i="1" s="1"/>
  <c r="K318" i="1" s="1"/>
  <c r="K312" i="1"/>
  <c r="K311" i="1" s="1"/>
  <c r="K310" i="1" s="1"/>
  <c r="K309" i="1" s="1"/>
  <c r="K308" i="1" s="1"/>
  <c r="K307" i="1" s="1"/>
  <c r="K305" i="1"/>
  <c r="K304" i="1" s="1"/>
  <c r="K302" i="1"/>
  <c r="K301" i="1" s="1"/>
  <c r="K300" i="1" s="1"/>
  <c r="K298" i="1"/>
  <c r="K297" i="1" s="1"/>
  <c r="K294" i="1"/>
  <c r="K293" i="1" s="1"/>
  <c r="K291" i="1"/>
  <c r="K290" i="1" s="1"/>
  <c r="K286" i="1"/>
  <c r="K285" i="1" s="1"/>
  <c r="K284" i="1" s="1"/>
  <c r="K282" i="1"/>
  <c r="K281" i="1" s="1"/>
  <c r="K278" i="1"/>
  <c r="K277" i="1" s="1"/>
  <c r="K276" i="1" s="1"/>
  <c r="K274" i="1"/>
  <c r="K273" i="1" s="1"/>
  <c r="K270" i="1"/>
  <c r="K269" i="1" s="1"/>
  <c r="K267" i="1"/>
  <c r="K266" i="1" s="1"/>
  <c r="K263" i="1"/>
  <c r="K262" i="1" s="1"/>
  <c r="K261" i="1" s="1"/>
  <c r="K258" i="1"/>
  <c r="K257" i="1" s="1"/>
  <c r="K255" i="1"/>
  <c r="K254" i="1" s="1"/>
  <c r="K253" i="1" s="1"/>
  <c r="K250" i="1"/>
  <c r="K249" i="1" s="1"/>
  <c r="K248" i="1" s="1"/>
  <c r="K246" i="1"/>
  <c r="K245" i="1" s="1"/>
  <c r="K243" i="1"/>
  <c r="K242" i="1" s="1"/>
  <c r="K240" i="1"/>
  <c r="K239" i="1" s="1"/>
  <c r="K238" i="1" s="1"/>
  <c r="K236" i="1"/>
  <c r="K235" i="1" s="1"/>
  <c r="K234" i="1" s="1"/>
  <c r="K223" i="1"/>
  <c r="K222" i="1" s="1"/>
  <c r="K220" i="1"/>
  <c r="K219" i="1" s="1"/>
  <c r="K217" i="1"/>
  <c r="K216" i="1" s="1"/>
  <c r="K208" i="1"/>
  <c r="K207" i="1" s="1"/>
  <c r="K206" i="1" s="1"/>
  <c r="K202" i="1"/>
  <c r="K200" i="1"/>
  <c r="K198" i="1"/>
  <c r="K195" i="1"/>
  <c r="K194" i="1" s="1"/>
  <c r="K193" i="1" s="1"/>
  <c r="K191" i="1"/>
  <c r="K190" i="1" s="1"/>
  <c r="K185" i="1"/>
  <c r="K184" i="1" s="1"/>
  <c r="K182" i="1"/>
  <c r="K181" i="1" s="1"/>
  <c r="K180" i="1" s="1"/>
  <c r="K175" i="1"/>
  <c r="K174" i="1" s="1"/>
  <c r="K173" i="1" s="1"/>
  <c r="K172" i="1" s="1"/>
  <c r="K170" i="1"/>
  <c r="K169" i="1" s="1"/>
  <c r="K168" i="1" s="1"/>
  <c r="K167" i="1" s="1"/>
  <c r="K165" i="1"/>
  <c r="K164" i="1" s="1"/>
  <c r="K163" i="1" s="1"/>
  <c r="K161" i="1"/>
  <c r="K160" i="1" s="1"/>
  <c r="K157" i="1"/>
  <c r="K156" i="1" s="1"/>
  <c r="K154" i="1"/>
  <c r="K153" i="1" s="1"/>
  <c r="K150" i="1"/>
  <c r="K149" i="1" s="1"/>
  <c r="K148" i="1" s="1"/>
  <c r="K142" i="1"/>
  <c r="K141" i="1" s="1"/>
  <c r="K139" i="1"/>
  <c r="K138" i="1" s="1"/>
  <c r="K136" i="1"/>
  <c r="K135" i="1" s="1"/>
  <c r="K133" i="1"/>
  <c r="K132" i="1" s="1"/>
  <c r="K130" i="1"/>
  <c r="K129" i="1" s="1"/>
  <c r="K125" i="1"/>
  <c r="K124" i="1" s="1"/>
  <c r="K123" i="1" s="1"/>
  <c r="K122" i="1" s="1"/>
  <c r="K120" i="1"/>
  <c r="K119" i="1" s="1"/>
  <c r="K118" i="1" s="1"/>
  <c r="K114" i="1"/>
  <c r="K113" i="1" s="1"/>
  <c r="K112" i="1" s="1"/>
  <c r="K111" i="1" s="1"/>
  <c r="K110" i="1" s="1"/>
  <c r="K109" i="1" s="1"/>
  <c r="K107" i="1"/>
  <c r="K105" i="1"/>
  <c r="K103" i="1"/>
  <c r="K98" i="1"/>
  <c r="K97" i="1" s="1"/>
  <c r="K95" i="1"/>
  <c r="K94" i="1" s="1"/>
  <c r="K92" i="1"/>
  <c r="K88" i="1"/>
  <c r="K84" i="1"/>
  <c r="K83" i="1" s="1"/>
  <c r="K82" i="1" s="1"/>
  <c r="K79" i="1"/>
  <c r="K77" i="1"/>
  <c r="K70" i="1"/>
  <c r="K69" i="1" s="1"/>
  <c r="K68" i="1" s="1"/>
  <c r="K67" i="1" s="1"/>
  <c r="K66" i="1" s="1"/>
  <c r="K64" i="1"/>
  <c r="K62" i="1"/>
  <c r="K48" i="1"/>
  <c r="K46" i="1"/>
  <c r="K37" i="1"/>
  <c r="K36" i="1" s="1"/>
  <c r="K34" i="1"/>
  <c r="K32" i="1"/>
  <c r="K22" i="1"/>
  <c r="K21" i="1" s="1"/>
  <c r="K20" i="1" s="1"/>
  <c r="K19" i="1" s="1"/>
  <c r="K18" i="1" s="1"/>
  <c r="I642" i="1"/>
  <c r="I641" i="1" s="1"/>
  <c r="I640" i="1" s="1"/>
  <c r="I638" i="1"/>
  <c r="I637" i="1" s="1"/>
  <c r="I631" i="1"/>
  <c r="I630" i="1" s="1"/>
  <c r="I629" i="1" s="1"/>
  <c r="I628" i="1" s="1"/>
  <c r="I627" i="1" s="1"/>
  <c r="I625" i="1"/>
  <c r="I624" i="1" s="1"/>
  <c r="I622" i="1"/>
  <c r="I621" i="1" s="1"/>
  <c r="I619" i="1"/>
  <c r="I618" i="1" s="1"/>
  <c r="I617" i="1" s="1"/>
  <c r="I614" i="1"/>
  <c r="I613" i="1" s="1"/>
  <c r="I611" i="1"/>
  <c r="I610" i="1" s="1"/>
  <c r="I608" i="1"/>
  <c r="I607" i="1" s="1"/>
  <c r="I601" i="1"/>
  <c r="I600" i="1" s="1"/>
  <c r="I598" i="1"/>
  <c r="I597" i="1" s="1"/>
  <c r="I593" i="1"/>
  <c r="I591" i="1"/>
  <c r="I586" i="1"/>
  <c r="I585" i="1" s="1"/>
  <c r="I584" i="1" s="1"/>
  <c r="I583" i="1" s="1"/>
  <c r="I582" i="1" s="1"/>
  <c r="I579" i="1"/>
  <c r="I578" i="1" s="1"/>
  <c r="I577" i="1" s="1"/>
  <c r="I575" i="1"/>
  <c r="I574" i="1" s="1"/>
  <c r="I573" i="1" s="1"/>
  <c r="I571" i="1"/>
  <c r="I570" i="1" s="1"/>
  <c r="I568" i="1"/>
  <c r="I567" i="1" s="1"/>
  <c r="I563" i="1"/>
  <c r="I562" i="1" s="1"/>
  <c r="I559" i="1"/>
  <c r="I558" i="1" s="1"/>
  <c r="I557" i="1" s="1"/>
  <c r="I556" i="1" s="1"/>
  <c r="I554" i="1"/>
  <c r="I553" i="1" s="1"/>
  <c r="I551" i="1"/>
  <c r="I550" i="1" s="1"/>
  <c r="I546" i="1"/>
  <c r="I545" i="1" s="1"/>
  <c r="I543" i="1"/>
  <c r="I542" i="1" s="1"/>
  <c r="I538" i="1"/>
  <c r="I537" i="1" s="1"/>
  <c r="I535" i="1"/>
  <c r="I534" i="1" s="1"/>
  <c r="I527" i="1"/>
  <c r="I525" i="1"/>
  <c r="I523" i="1"/>
  <c r="I517" i="1"/>
  <c r="I515" i="1"/>
  <c r="I511" i="1"/>
  <c r="I510" i="1" s="1"/>
  <c r="I508" i="1"/>
  <c r="I506" i="1"/>
  <c r="I501" i="1"/>
  <c r="I500" i="1" s="1"/>
  <c r="I499" i="1" s="1"/>
  <c r="I498" i="1" s="1"/>
  <c r="I496" i="1"/>
  <c r="I492" i="1"/>
  <c r="I486" i="1"/>
  <c r="I485" i="1" s="1"/>
  <c r="I484" i="1" s="1"/>
  <c r="I483" i="1" s="1"/>
  <c r="I482" i="1" s="1"/>
  <c r="I478" i="1"/>
  <c r="I477" i="1" s="1"/>
  <c r="I476" i="1" s="1"/>
  <c r="I475" i="1" s="1"/>
  <c r="I474" i="1" s="1"/>
  <c r="I473" i="1" s="1"/>
  <c r="I471" i="1"/>
  <c r="I470" i="1" s="1"/>
  <c r="I469" i="1" s="1"/>
  <c r="I468" i="1" s="1"/>
  <c r="I466" i="1"/>
  <c r="I465" i="1" s="1"/>
  <c r="I464" i="1" s="1"/>
  <c r="I462" i="1"/>
  <c r="I461" i="1" s="1"/>
  <c r="I460" i="1" s="1"/>
  <c r="I459" i="1" s="1"/>
  <c r="I457" i="1"/>
  <c r="I456" i="1" s="1"/>
  <c r="I455" i="1" s="1"/>
  <c r="I452" i="1"/>
  <c r="I449" i="1"/>
  <c r="I448" i="1" s="1"/>
  <c r="I444" i="1"/>
  <c r="I443" i="1" s="1"/>
  <c r="I441" i="1"/>
  <c r="I440" i="1" s="1"/>
  <c r="I438" i="1"/>
  <c r="I437" i="1" s="1"/>
  <c r="I432" i="1"/>
  <c r="I431" i="1" s="1"/>
  <c r="I430" i="1" s="1"/>
  <c r="I429" i="1" s="1"/>
  <c r="I426" i="1"/>
  <c r="I425" i="1" s="1"/>
  <c r="I423" i="1"/>
  <c r="I422" i="1" s="1"/>
  <c r="I418" i="1"/>
  <c r="I417" i="1" s="1"/>
  <c r="I416" i="1" s="1"/>
  <c r="I415" i="1" s="1"/>
  <c r="I413" i="1"/>
  <c r="I409" i="1"/>
  <c r="I408" i="1" s="1"/>
  <c r="I407" i="1" s="1"/>
  <c r="I404" i="1"/>
  <c r="I403" i="1" s="1"/>
  <c r="I402" i="1" s="1"/>
  <c r="I401" i="1" s="1"/>
  <c r="I400" i="1" s="1"/>
  <c r="I398" i="1"/>
  <c r="I397" i="1" s="1"/>
  <c r="I396" i="1" s="1"/>
  <c r="I395" i="1" s="1"/>
  <c r="I393" i="1"/>
  <c r="I391" i="1"/>
  <c r="I386" i="1"/>
  <c r="I385" i="1" s="1"/>
  <c r="I384" i="1" s="1"/>
  <c r="I382" i="1"/>
  <c r="I381" i="1" s="1"/>
  <c r="I380" i="1" s="1"/>
  <c r="I378" i="1"/>
  <c r="I377" i="1" s="1"/>
  <c r="I376" i="1" s="1"/>
  <c r="I374" i="1"/>
  <c r="I367" i="1"/>
  <c r="I366" i="1" s="1"/>
  <c r="I365" i="1" s="1"/>
  <c r="I364" i="1" s="1"/>
  <c r="I362" i="1"/>
  <c r="I361" i="1" s="1"/>
  <c r="I357" i="1"/>
  <c r="I356" i="1" s="1"/>
  <c r="I355" i="1" s="1"/>
  <c r="I353" i="1"/>
  <c r="I352" i="1" s="1"/>
  <c r="I351" i="1" s="1"/>
  <c r="I348" i="1"/>
  <c r="I347" i="1" s="1"/>
  <c r="I346" i="1" s="1"/>
  <c r="I345" i="1" s="1"/>
  <c r="I343" i="1"/>
  <c r="I342" i="1" s="1"/>
  <c r="I341" i="1" s="1"/>
  <c r="I338" i="1"/>
  <c r="I337" i="1" s="1"/>
  <c r="I336" i="1" s="1"/>
  <c r="I335" i="1" s="1"/>
  <c r="I333" i="1"/>
  <c r="I332" i="1" s="1"/>
  <c r="I331" i="1" s="1"/>
  <c r="I330" i="1" s="1"/>
  <c r="I328" i="1"/>
  <c r="I324" i="1"/>
  <c r="I323" i="1" s="1"/>
  <c r="I322" i="1" s="1"/>
  <c r="I320" i="1"/>
  <c r="I319" i="1" s="1"/>
  <c r="I318" i="1" s="1"/>
  <c r="I312" i="1"/>
  <c r="I311" i="1" s="1"/>
  <c r="I310" i="1" s="1"/>
  <c r="I309" i="1" s="1"/>
  <c r="I308" i="1" s="1"/>
  <c r="I307" i="1" s="1"/>
  <c r="I305" i="1"/>
  <c r="I304" i="1" s="1"/>
  <c r="I302" i="1"/>
  <c r="I301" i="1" s="1"/>
  <c r="I300" i="1" s="1"/>
  <c r="I298" i="1"/>
  <c r="I297" i="1" s="1"/>
  <c r="I294" i="1"/>
  <c r="I293" i="1" s="1"/>
  <c r="I291" i="1"/>
  <c r="I290" i="1" s="1"/>
  <c r="I286" i="1"/>
  <c r="I282" i="1"/>
  <c r="I281" i="1" s="1"/>
  <c r="I278" i="1"/>
  <c r="I277" i="1" s="1"/>
  <c r="I276" i="1" s="1"/>
  <c r="I274" i="1"/>
  <c r="I273" i="1" s="1"/>
  <c r="I270" i="1"/>
  <c r="I269" i="1" s="1"/>
  <c r="I267" i="1"/>
  <c r="I266" i="1" s="1"/>
  <c r="I263" i="1"/>
  <c r="I262" i="1" s="1"/>
  <c r="I261" i="1" s="1"/>
  <c r="I258" i="1"/>
  <c r="I257" i="1" s="1"/>
  <c r="I255" i="1"/>
  <c r="I254" i="1" s="1"/>
  <c r="I253" i="1" s="1"/>
  <c r="I250" i="1"/>
  <c r="I249" i="1" s="1"/>
  <c r="I248" i="1" s="1"/>
  <c r="I246" i="1"/>
  <c r="I245" i="1" s="1"/>
  <c r="I243" i="1"/>
  <c r="I242" i="1" s="1"/>
  <c r="I240" i="1"/>
  <c r="I239" i="1" s="1"/>
  <c r="I238" i="1" s="1"/>
  <c r="I236" i="1"/>
  <c r="I235" i="1" s="1"/>
  <c r="I234" i="1" s="1"/>
  <c r="I223" i="1"/>
  <c r="I222" i="1" s="1"/>
  <c r="I220" i="1"/>
  <c r="I219" i="1" s="1"/>
  <c r="I217" i="1"/>
  <c r="I216" i="1" s="1"/>
  <c r="I208" i="1"/>
  <c r="I207" i="1" s="1"/>
  <c r="I206" i="1" s="1"/>
  <c r="I202" i="1"/>
  <c r="I200" i="1"/>
  <c r="I198" i="1"/>
  <c r="I195" i="1"/>
  <c r="I194" i="1" s="1"/>
  <c r="I193" i="1" s="1"/>
  <c r="I191" i="1"/>
  <c r="I190" i="1" s="1"/>
  <c r="I185" i="1"/>
  <c r="I184" i="1" s="1"/>
  <c r="I182" i="1"/>
  <c r="I181" i="1" s="1"/>
  <c r="I180" i="1" s="1"/>
  <c r="I175" i="1"/>
  <c r="I174" i="1" s="1"/>
  <c r="I173" i="1" s="1"/>
  <c r="I172" i="1" s="1"/>
  <c r="I170" i="1"/>
  <c r="I169" i="1" s="1"/>
  <c r="I168" i="1" s="1"/>
  <c r="I167" i="1" s="1"/>
  <c r="I165" i="1"/>
  <c r="I164" i="1" s="1"/>
  <c r="I163" i="1" s="1"/>
  <c r="I161" i="1"/>
  <c r="I160" i="1" s="1"/>
  <c r="I157" i="1"/>
  <c r="I156" i="1" s="1"/>
  <c r="I154" i="1"/>
  <c r="I153" i="1" s="1"/>
  <c r="I150" i="1"/>
  <c r="I149" i="1" s="1"/>
  <c r="I148" i="1" s="1"/>
  <c r="I142" i="1"/>
  <c r="I141" i="1" s="1"/>
  <c r="I139" i="1"/>
  <c r="I138" i="1" s="1"/>
  <c r="I136" i="1"/>
  <c r="I135" i="1" s="1"/>
  <c r="I133" i="1"/>
  <c r="I132" i="1" s="1"/>
  <c r="I130" i="1"/>
  <c r="I129" i="1" s="1"/>
  <c r="I125" i="1"/>
  <c r="I124" i="1" s="1"/>
  <c r="I123" i="1" s="1"/>
  <c r="I122" i="1" s="1"/>
  <c r="I120" i="1"/>
  <c r="I119" i="1" s="1"/>
  <c r="I118" i="1" s="1"/>
  <c r="I117" i="1" s="1"/>
  <c r="I114" i="1"/>
  <c r="I113" i="1" s="1"/>
  <c r="I112" i="1" s="1"/>
  <c r="I111" i="1" s="1"/>
  <c r="I110" i="1" s="1"/>
  <c r="I109" i="1" s="1"/>
  <c r="I107" i="1"/>
  <c r="I105" i="1"/>
  <c r="I103" i="1"/>
  <c r="I98" i="1"/>
  <c r="I97" i="1" s="1"/>
  <c r="I95" i="1"/>
  <c r="I94" i="1" s="1"/>
  <c r="I92" i="1"/>
  <c r="I88" i="1"/>
  <c r="I84" i="1"/>
  <c r="I83" i="1" s="1"/>
  <c r="I82" i="1" s="1"/>
  <c r="I79" i="1"/>
  <c r="I77" i="1"/>
  <c r="I70" i="1"/>
  <c r="I69" i="1" s="1"/>
  <c r="I68" i="1" s="1"/>
  <c r="I67" i="1" s="1"/>
  <c r="I66" i="1" s="1"/>
  <c r="I64" i="1"/>
  <c r="I62" i="1"/>
  <c r="I48" i="1"/>
  <c r="I46" i="1"/>
  <c r="I44" i="1"/>
  <c r="I37" i="1"/>
  <c r="I36" i="1" s="1"/>
  <c r="I34" i="1"/>
  <c r="I32" i="1"/>
  <c r="I22" i="1"/>
  <c r="I21" i="1" s="1"/>
  <c r="I20" i="1" s="1"/>
  <c r="I19" i="1" s="1"/>
  <c r="I18" i="1" s="1"/>
  <c r="G299" i="1"/>
  <c r="T91" i="1" l="1"/>
  <c r="AC91" i="1"/>
  <c r="AC228" i="1"/>
  <c r="T228" i="1"/>
  <c r="V228" i="1" s="1"/>
  <c r="R90" i="1"/>
  <c r="R230" i="1"/>
  <c r="O225" i="1"/>
  <c r="N229" i="1"/>
  <c r="P229" i="1" s="1"/>
  <c r="K87" i="1"/>
  <c r="K86" i="1" s="1"/>
  <c r="K81" i="1" s="1"/>
  <c r="K117" i="1"/>
  <c r="K627" i="1"/>
  <c r="J226" i="1"/>
  <c r="L227" i="1"/>
  <c r="N227" i="1" s="1"/>
  <c r="P227" i="1" s="1"/>
  <c r="R227" i="1" s="1"/>
  <c r="K533" i="1"/>
  <c r="K390" i="1"/>
  <c r="K389" i="1" s="1"/>
  <c r="K388" i="1" s="1"/>
  <c r="K371" i="1" s="1"/>
  <c r="K491" i="1"/>
  <c r="K490" i="1" s="1"/>
  <c r="K489" i="1" s="1"/>
  <c r="K488" i="1" s="1"/>
  <c r="K252" i="1"/>
  <c r="K340" i="1"/>
  <c r="K505" i="1"/>
  <c r="K504" i="1" s="1"/>
  <c r="K503" i="1" s="1"/>
  <c r="K616" i="1"/>
  <c r="K265" i="1"/>
  <c r="K280" i="1"/>
  <c r="K436" i="1"/>
  <c r="K296" i="1"/>
  <c r="K289" i="1" s="1"/>
  <c r="K288" i="1" s="1"/>
  <c r="K549" i="1"/>
  <c r="K548" i="1" s="1"/>
  <c r="K606" i="1"/>
  <c r="K76" i="1"/>
  <c r="K75" i="1" s="1"/>
  <c r="K74" i="1" s="1"/>
  <c r="K272" i="1"/>
  <c r="K179" i="1"/>
  <c r="K178" i="1" s="1"/>
  <c r="K177" i="1" s="1"/>
  <c r="K197" i="1"/>
  <c r="K189" i="1" s="1"/>
  <c r="K188" i="1" s="1"/>
  <c r="K187" i="1" s="1"/>
  <c r="K159" i="1"/>
  <c r="K102" i="1"/>
  <c r="K101" i="1" s="1"/>
  <c r="K100" i="1" s="1"/>
  <c r="K522" i="1"/>
  <c r="K521" i="1" s="1"/>
  <c r="K520" i="1" s="1"/>
  <c r="K519" i="1" s="1"/>
  <c r="K541" i="1"/>
  <c r="K540" i="1" s="1"/>
  <c r="K636" i="1"/>
  <c r="K635" i="1" s="1"/>
  <c r="K634" i="1" s="1"/>
  <c r="K633" i="1" s="1"/>
  <c r="K596" i="1"/>
  <c r="K595" i="1" s="1"/>
  <c r="K31" i="1"/>
  <c r="K30" i="1" s="1"/>
  <c r="K29" i="1" s="1"/>
  <c r="K28" i="1" s="1"/>
  <c r="K27" i="1" s="1"/>
  <c r="K61" i="1"/>
  <c r="K60" i="1" s="1"/>
  <c r="K59" i="1" s="1"/>
  <c r="K58" i="1" s="1"/>
  <c r="K57" i="1" s="1"/>
  <c r="K152" i="1"/>
  <c r="K514" i="1"/>
  <c r="K513" i="1" s="1"/>
  <c r="K128" i="1"/>
  <c r="K127" i="1" s="1"/>
  <c r="K233" i="1"/>
  <c r="K317" i="1"/>
  <c r="K421" i="1"/>
  <c r="K420" i="1" s="1"/>
  <c r="K566" i="1"/>
  <c r="K565" i="1" s="1"/>
  <c r="K561" i="1" s="1"/>
  <c r="K215" i="1"/>
  <c r="K210" i="1" s="1"/>
  <c r="K205" i="1" s="1"/>
  <c r="K590" i="1"/>
  <c r="K589" i="1" s="1"/>
  <c r="K359" i="1"/>
  <c r="K350" i="1" s="1"/>
  <c r="K360" i="1"/>
  <c r="K43" i="1"/>
  <c r="K42" i="1" s="1"/>
  <c r="K41" i="1" s="1"/>
  <c r="K40" i="1" s="1"/>
  <c r="K39" i="1" s="1"/>
  <c r="K454" i="1"/>
  <c r="K406" i="1"/>
  <c r="K447" i="1"/>
  <c r="K446" i="1" s="1"/>
  <c r="I514" i="1"/>
  <c r="I513" i="1" s="1"/>
  <c r="I340" i="1"/>
  <c r="I451" i="1"/>
  <c r="I447" i="1" s="1"/>
  <c r="I446" i="1" s="1"/>
  <c r="I31" i="1"/>
  <c r="I30" i="1" s="1"/>
  <c r="I29" i="1" s="1"/>
  <c r="I28" i="1" s="1"/>
  <c r="I27" i="1" s="1"/>
  <c r="I61" i="1"/>
  <c r="I60" i="1" s="1"/>
  <c r="I59" i="1" s="1"/>
  <c r="I58" i="1" s="1"/>
  <c r="I57" i="1" s="1"/>
  <c r="I285" i="1"/>
  <c r="I284" i="1" s="1"/>
  <c r="I280" i="1" s="1"/>
  <c r="I412" i="1"/>
  <c r="I411" i="1" s="1"/>
  <c r="I406" i="1" s="1"/>
  <c r="I327" i="1"/>
  <c r="I326" i="1" s="1"/>
  <c r="I317" i="1" s="1"/>
  <c r="I373" i="1"/>
  <c r="I372" i="1" s="1"/>
  <c r="I390" i="1"/>
  <c r="I389" i="1" s="1"/>
  <c r="I388" i="1" s="1"/>
  <c r="I541" i="1"/>
  <c r="I540" i="1" s="1"/>
  <c r="I87" i="1"/>
  <c r="I86" i="1" s="1"/>
  <c r="I81" i="1" s="1"/>
  <c r="I296" i="1"/>
  <c r="I289" i="1" s="1"/>
  <c r="I288" i="1" s="1"/>
  <c r="I215" i="1"/>
  <c r="I210" i="1" s="1"/>
  <c r="I205" i="1" s="1"/>
  <c r="I454" i="1"/>
  <c r="I252" i="1"/>
  <c r="I596" i="1"/>
  <c r="I595" i="1" s="1"/>
  <c r="I491" i="1"/>
  <c r="I490" i="1" s="1"/>
  <c r="I489" i="1" s="1"/>
  <c r="I488" i="1" s="1"/>
  <c r="I76" i="1"/>
  <c r="I75" i="1" s="1"/>
  <c r="I74" i="1" s="1"/>
  <c r="I197" i="1"/>
  <c r="I189" i="1" s="1"/>
  <c r="I188" i="1" s="1"/>
  <c r="I187" i="1" s="1"/>
  <c r="I436" i="1"/>
  <c r="I636" i="1"/>
  <c r="I635" i="1" s="1"/>
  <c r="I634" i="1" s="1"/>
  <c r="I633" i="1" s="1"/>
  <c r="I159" i="1"/>
  <c r="I233" i="1"/>
  <c r="I272" i="1"/>
  <c r="I360" i="1"/>
  <c r="I359" i="1"/>
  <c r="I350" i="1" s="1"/>
  <c r="I421" i="1"/>
  <c r="I420" i="1" s="1"/>
  <c r="I505" i="1"/>
  <c r="I504" i="1" s="1"/>
  <c r="I503" i="1" s="1"/>
  <c r="I549" i="1"/>
  <c r="I548" i="1" s="1"/>
  <c r="I566" i="1"/>
  <c r="I565" i="1" s="1"/>
  <c r="I561" i="1" s="1"/>
  <c r="I616" i="1"/>
  <c r="I102" i="1"/>
  <c r="I101" i="1" s="1"/>
  <c r="I100" i="1" s="1"/>
  <c r="I590" i="1"/>
  <c r="I589" i="1" s="1"/>
  <c r="I606" i="1"/>
  <c r="I128" i="1"/>
  <c r="I127" i="1" s="1"/>
  <c r="I116" i="1" s="1"/>
  <c r="I265" i="1"/>
  <c r="I152" i="1"/>
  <c r="I179" i="1"/>
  <c r="I178" i="1" s="1"/>
  <c r="I177" i="1" s="1"/>
  <c r="I533" i="1"/>
  <c r="I43" i="1"/>
  <c r="I42" i="1" s="1"/>
  <c r="I41" i="1" s="1"/>
  <c r="I40" i="1" s="1"/>
  <c r="I39" i="1" s="1"/>
  <c r="I522" i="1"/>
  <c r="I521" i="1" s="1"/>
  <c r="I520" i="1" s="1"/>
  <c r="I519" i="1" s="1"/>
  <c r="H643" i="1"/>
  <c r="G642" i="1"/>
  <c r="G641" i="1" s="1"/>
  <c r="G640" i="1" s="1"/>
  <c r="F642" i="1"/>
  <c r="F641" i="1" s="1"/>
  <c r="F640" i="1" s="1"/>
  <c r="H623" i="1"/>
  <c r="G622" i="1"/>
  <c r="G621" i="1" s="1"/>
  <c r="F622" i="1"/>
  <c r="F621" i="1" s="1"/>
  <c r="H192" i="1"/>
  <c r="G191" i="1"/>
  <c r="G190" i="1" s="1"/>
  <c r="F191" i="1"/>
  <c r="F190" i="1" s="1"/>
  <c r="H639" i="1"/>
  <c r="J639" i="1" s="1"/>
  <c r="H632" i="1"/>
  <c r="J632" i="1" s="1"/>
  <c r="L632" i="1" s="1"/>
  <c r="H626" i="1"/>
  <c r="J626" i="1" s="1"/>
  <c r="H620" i="1"/>
  <c r="J620" i="1" s="1"/>
  <c r="H615" i="1"/>
  <c r="J615" i="1" s="1"/>
  <c r="H612" i="1"/>
  <c r="J612" i="1" s="1"/>
  <c r="H609" i="1"/>
  <c r="J609" i="1" s="1"/>
  <c r="H602" i="1"/>
  <c r="J602" i="1" s="1"/>
  <c r="H599" i="1"/>
  <c r="J599" i="1" s="1"/>
  <c r="H594" i="1"/>
  <c r="J594" i="1" s="1"/>
  <c r="H592" i="1"/>
  <c r="J592" i="1" s="1"/>
  <c r="H587" i="1"/>
  <c r="J587" i="1" s="1"/>
  <c r="H580" i="1"/>
  <c r="J580" i="1" s="1"/>
  <c r="H576" i="1"/>
  <c r="J576" i="1" s="1"/>
  <c r="H572" i="1"/>
  <c r="J572" i="1" s="1"/>
  <c r="H569" i="1"/>
  <c r="J569" i="1" s="1"/>
  <c r="H564" i="1"/>
  <c r="J564" i="1" s="1"/>
  <c r="H560" i="1"/>
  <c r="J560" i="1" s="1"/>
  <c r="H555" i="1"/>
  <c r="J555" i="1" s="1"/>
  <c r="H552" i="1"/>
  <c r="J552" i="1" s="1"/>
  <c r="H547" i="1"/>
  <c r="J547" i="1" s="1"/>
  <c r="H544" i="1"/>
  <c r="J544" i="1" s="1"/>
  <c r="H539" i="1"/>
  <c r="J539" i="1" s="1"/>
  <c r="H536" i="1"/>
  <c r="J536" i="1" s="1"/>
  <c r="H528" i="1"/>
  <c r="J528" i="1" s="1"/>
  <c r="H526" i="1"/>
  <c r="J526" i="1" s="1"/>
  <c r="H524" i="1"/>
  <c r="J524" i="1" s="1"/>
  <c r="H518" i="1"/>
  <c r="J518" i="1" s="1"/>
  <c r="H516" i="1"/>
  <c r="J516" i="1" s="1"/>
  <c r="H512" i="1"/>
  <c r="J512" i="1" s="1"/>
  <c r="H509" i="1"/>
  <c r="J509" i="1" s="1"/>
  <c r="H507" i="1"/>
  <c r="J507" i="1" s="1"/>
  <c r="H502" i="1"/>
  <c r="J502" i="1" s="1"/>
  <c r="H497" i="1"/>
  <c r="J497" i="1" s="1"/>
  <c r="H493" i="1"/>
  <c r="J493" i="1" s="1"/>
  <c r="H487" i="1"/>
  <c r="J487" i="1" s="1"/>
  <c r="H479" i="1"/>
  <c r="J479" i="1" s="1"/>
  <c r="H472" i="1"/>
  <c r="J472" i="1" s="1"/>
  <c r="H467" i="1"/>
  <c r="J467" i="1" s="1"/>
  <c r="H463" i="1"/>
  <c r="J463" i="1" s="1"/>
  <c r="H458" i="1"/>
  <c r="J458" i="1" s="1"/>
  <c r="H453" i="1"/>
  <c r="J453" i="1" s="1"/>
  <c r="H450" i="1"/>
  <c r="J450" i="1" s="1"/>
  <c r="H445" i="1"/>
  <c r="J445" i="1" s="1"/>
  <c r="H442" i="1"/>
  <c r="J442" i="1" s="1"/>
  <c r="H439" i="1"/>
  <c r="J439" i="1" s="1"/>
  <c r="H433" i="1"/>
  <c r="J433" i="1" s="1"/>
  <c r="H427" i="1"/>
  <c r="J427" i="1" s="1"/>
  <c r="H424" i="1"/>
  <c r="J424" i="1" s="1"/>
  <c r="H419" i="1"/>
  <c r="J419" i="1" s="1"/>
  <c r="H414" i="1"/>
  <c r="J414" i="1" s="1"/>
  <c r="H410" i="1"/>
  <c r="J410" i="1" s="1"/>
  <c r="H405" i="1"/>
  <c r="J405" i="1" s="1"/>
  <c r="H399" i="1"/>
  <c r="J399" i="1" s="1"/>
  <c r="H394" i="1"/>
  <c r="J394" i="1" s="1"/>
  <c r="H392" i="1"/>
  <c r="J392" i="1" s="1"/>
  <c r="H387" i="1"/>
  <c r="J387" i="1" s="1"/>
  <c r="H383" i="1"/>
  <c r="J383" i="1" s="1"/>
  <c r="H379" i="1"/>
  <c r="J379" i="1" s="1"/>
  <c r="H375" i="1"/>
  <c r="J375" i="1" s="1"/>
  <c r="H368" i="1"/>
  <c r="J368" i="1" s="1"/>
  <c r="H363" i="1"/>
  <c r="J363" i="1" s="1"/>
  <c r="H358" i="1"/>
  <c r="J358" i="1" s="1"/>
  <c r="H354" i="1"/>
  <c r="J354" i="1" s="1"/>
  <c r="H349" i="1"/>
  <c r="J349" i="1" s="1"/>
  <c r="H344" i="1"/>
  <c r="J344" i="1" s="1"/>
  <c r="H339" i="1"/>
  <c r="J339" i="1" s="1"/>
  <c r="H334" i="1"/>
  <c r="J334" i="1" s="1"/>
  <c r="H329" i="1"/>
  <c r="J329" i="1" s="1"/>
  <c r="H325" i="1"/>
  <c r="J325" i="1" s="1"/>
  <c r="H321" i="1"/>
  <c r="J321" i="1" s="1"/>
  <c r="H313" i="1"/>
  <c r="J313" i="1" s="1"/>
  <c r="H306" i="1"/>
  <c r="J306" i="1" s="1"/>
  <c r="H303" i="1"/>
  <c r="J303" i="1" s="1"/>
  <c r="H299" i="1"/>
  <c r="J299" i="1" s="1"/>
  <c r="H295" i="1"/>
  <c r="J295" i="1" s="1"/>
  <c r="H292" i="1"/>
  <c r="J292" i="1" s="1"/>
  <c r="H287" i="1"/>
  <c r="J287" i="1" s="1"/>
  <c r="H283" i="1"/>
  <c r="J283" i="1" s="1"/>
  <c r="H279" i="1"/>
  <c r="J279" i="1" s="1"/>
  <c r="H275" i="1"/>
  <c r="J275" i="1" s="1"/>
  <c r="H271" i="1"/>
  <c r="J271" i="1" s="1"/>
  <c r="H268" i="1"/>
  <c r="J268" i="1" s="1"/>
  <c r="H264" i="1"/>
  <c r="J264" i="1" s="1"/>
  <c r="H259" i="1"/>
  <c r="J259" i="1" s="1"/>
  <c r="H256" i="1"/>
  <c r="J256" i="1" s="1"/>
  <c r="H251" i="1"/>
  <c r="J251" i="1" s="1"/>
  <c r="H247" i="1"/>
  <c r="J247" i="1" s="1"/>
  <c r="H244" i="1"/>
  <c r="J244" i="1" s="1"/>
  <c r="H241" i="1"/>
  <c r="J241" i="1" s="1"/>
  <c r="H237" i="1"/>
  <c r="J237" i="1" s="1"/>
  <c r="H224" i="1"/>
  <c r="J224" i="1" s="1"/>
  <c r="H221" i="1"/>
  <c r="J221" i="1" s="1"/>
  <c r="H218" i="1"/>
  <c r="J218" i="1" s="1"/>
  <c r="H209" i="1"/>
  <c r="J209" i="1" s="1"/>
  <c r="H203" i="1"/>
  <c r="J203" i="1" s="1"/>
  <c r="H201" i="1"/>
  <c r="J201" i="1" s="1"/>
  <c r="H199" i="1"/>
  <c r="J199" i="1" s="1"/>
  <c r="H196" i="1"/>
  <c r="J196" i="1" s="1"/>
  <c r="H186" i="1"/>
  <c r="J186" i="1" s="1"/>
  <c r="H183" i="1"/>
  <c r="J183" i="1" s="1"/>
  <c r="H176" i="1"/>
  <c r="J176" i="1" s="1"/>
  <c r="H171" i="1"/>
  <c r="J171" i="1" s="1"/>
  <c r="H166" i="1"/>
  <c r="J166" i="1" s="1"/>
  <c r="H162" i="1"/>
  <c r="J162" i="1" s="1"/>
  <c r="H158" i="1"/>
  <c r="J158" i="1" s="1"/>
  <c r="H155" i="1"/>
  <c r="J155" i="1" s="1"/>
  <c r="H151" i="1"/>
  <c r="J151" i="1" s="1"/>
  <c r="H143" i="1"/>
  <c r="J143" i="1" s="1"/>
  <c r="H140" i="1"/>
  <c r="J140" i="1" s="1"/>
  <c r="H137" i="1"/>
  <c r="J137" i="1" s="1"/>
  <c r="H134" i="1"/>
  <c r="J134" i="1" s="1"/>
  <c r="H131" i="1"/>
  <c r="J131" i="1" s="1"/>
  <c r="H126" i="1"/>
  <c r="J126" i="1" s="1"/>
  <c r="H121" i="1"/>
  <c r="J121" i="1" s="1"/>
  <c r="H115" i="1"/>
  <c r="J115" i="1" s="1"/>
  <c r="H108" i="1"/>
  <c r="J108" i="1" s="1"/>
  <c r="H106" i="1"/>
  <c r="J106" i="1" s="1"/>
  <c r="H104" i="1"/>
  <c r="J104" i="1" s="1"/>
  <c r="H99" i="1"/>
  <c r="J99" i="1" s="1"/>
  <c r="H96" i="1"/>
  <c r="J96" i="1" s="1"/>
  <c r="H93" i="1"/>
  <c r="J93" i="1" s="1"/>
  <c r="H89" i="1"/>
  <c r="J89" i="1" s="1"/>
  <c r="H85" i="1"/>
  <c r="J85" i="1" s="1"/>
  <c r="H80" i="1"/>
  <c r="J80" i="1" s="1"/>
  <c r="H78" i="1"/>
  <c r="J78" i="1" s="1"/>
  <c r="H71" i="1"/>
  <c r="J71" i="1" s="1"/>
  <c r="H65" i="1"/>
  <c r="J65" i="1" s="1"/>
  <c r="H63" i="1"/>
  <c r="J63" i="1" s="1"/>
  <c r="H49" i="1"/>
  <c r="J49" i="1" s="1"/>
  <c r="H47" i="1"/>
  <c r="J47" i="1" s="1"/>
  <c r="H45" i="1"/>
  <c r="J45" i="1" s="1"/>
  <c r="H38" i="1"/>
  <c r="J38" i="1" s="1"/>
  <c r="H35" i="1"/>
  <c r="J35" i="1" s="1"/>
  <c r="H33" i="1"/>
  <c r="J33" i="1" s="1"/>
  <c r="H23" i="1"/>
  <c r="J23" i="1" s="1"/>
  <c r="T90" i="1" l="1"/>
  <c r="V91" i="1"/>
  <c r="V90" i="1" s="1"/>
  <c r="AC227" i="1"/>
  <c r="T227" i="1"/>
  <c r="V227" i="1" s="1"/>
  <c r="T230" i="1"/>
  <c r="V230" i="1" s="1"/>
  <c r="AC230" i="1"/>
  <c r="AC90" i="1"/>
  <c r="R229" i="1"/>
  <c r="T229" i="1" s="1"/>
  <c r="V229" i="1" s="1"/>
  <c r="K116" i="1"/>
  <c r="O204" i="1"/>
  <c r="O771" i="1" s="1"/>
  <c r="L631" i="1"/>
  <c r="N632" i="1"/>
  <c r="P632" i="1" s="1"/>
  <c r="K605" i="1"/>
  <c r="K604" i="1" s="1"/>
  <c r="K603" i="1" s="1"/>
  <c r="J225" i="1"/>
  <c r="L225" i="1" s="1"/>
  <c r="N225" i="1" s="1"/>
  <c r="P225" i="1" s="1"/>
  <c r="R225" i="1" s="1"/>
  <c r="L226" i="1"/>
  <c r="N226" i="1" s="1"/>
  <c r="P226" i="1" s="1"/>
  <c r="R226" i="1" s="1"/>
  <c r="K588" i="1"/>
  <c r="K581" i="1" s="1"/>
  <c r="K532" i="1"/>
  <c r="K481" i="1"/>
  <c r="K480" i="1" s="1"/>
  <c r="L555" i="1"/>
  <c r="L609" i="1"/>
  <c r="L594" i="1"/>
  <c r="L620" i="1"/>
  <c r="L580" i="1"/>
  <c r="K260" i="1"/>
  <c r="K232" i="1" s="1"/>
  <c r="K435" i="1"/>
  <c r="K370" i="1"/>
  <c r="K369" i="1" s="1"/>
  <c r="K73" i="1"/>
  <c r="K72" i="1" s="1"/>
  <c r="K17" i="1" s="1"/>
  <c r="K147" i="1"/>
  <c r="K146" i="1" s="1"/>
  <c r="K316" i="1"/>
  <c r="L143" i="1"/>
  <c r="L283" i="1"/>
  <c r="L368" i="1"/>
  <c r="L450" i="1"/>
  <c r="L528" i="1"/>
  <c r="L78" i="1"/>
  <c r="L203" i="1"/>
  <c r="L313" i="1"/>
  <c r="L453" i="1"/>
  <c r="L47" i="1"/>
  <c r="L155" i="1"/>
  <c r="L209" i="1"/>
  <c r="L321" i="1"/>
  <c r="L433" i="1"/>
  <c r="L564" i="1"/>
  <c r="L49" i="1"/>
  <c r="L134" i="1"/>
  <c r="L271" i="1"/>
  <c r="L325" i="1"/>
  <c r="L410" i="1"/>
  <c r="L497" i="1"/>
  <c r="L544" i="1"/>
  <c r="L33" i="1"/>
  <c r="L63" i="1"/>
  <c r="L108" i="1"/>
  <c r="L137" i="1"/>
  <c r="L196" i="1"/>
  <c r="L251" i="1"/>
  <c r="L299" i="1"/>
  <c r="L329" i="1"/>
  <c r="L387" i="1"/>
  <c r="L414" i="1"/>
  <c r="L467" i="1"/>
  <c r="L502" i="1"/>
  <c r="L524" i="1"/>
  <c r="L572" i="1"/>
  <c r="L599" i="1"/>
  <c r="L626" i="1"/>
  <c r="L35" i="1"/>
  <c r="L65" i="1"/>
  <c r="L93" i="1"/>
  <c r="L115" i="1"/>
  <c r="L140" i="1"/>
  <c r="L166" i="1"/>
  <c r="L199" i="1"/>
  <c r="L224" i="1"/>
  <c r="L256" i="1"/>
  <c r="L279" i="1"/>
  <c r="L303" i="1"/>
  <c r="L334" i="1"/>
  <c r="L363" i="1"/>
  <c r="L392" i="1"/>
  <c r="L419" i="1"/>
  <c r="L445" i="1"/>
  <c r="L472" i="1"/>
  <c r="L507" i="1"/>
  <c r="L526" i="1"/>
  <c r="L552" i="1"/>
  <c r="L576" i="1"/>
  <c r="L602" i="1"/>
  <c r="L121" i="1"/>
  <c r="L201" i="1"/>
  <c r="L306" i="1"/>
  <c r="L424" i="1"/>
  <c r="L479" i="1"/>
  <c r="L509" i="1"/>
  <c r="L639" i="1"/>
  <c r="L151" i="1"/>
  <c r="L344" i="1"/>
  <c r="L487" i="1"/>
  <c r="L560" i="1"/>
  <c r="L587" i="1"/>
  <c r="L612" i="1"/>
  <c r="L71" i="1"/>
  <c r="L171" i="1"/>
  <c r="L339" i="1"/>
  <c r="L176" i="1"/>
  <c r="L287" i="1"/>
  <c r="L399" i="1"/>
  <c r="L80" i="1"/>
  <c r="L292" i="1"/>
  <c r="L493" i="1"/>
  <c r="L615" i="1"/>
  <c r="L38" i="1"/>
  <c r="L259" i="1"/>
  <c r="L45" i="1"/>
  <c r="L126" i="1"/>
  <c r="L241" i="1"/>
  <c r="L375" i="1"/>
  <c r="L512" i="1"/>
  <c r="L131" i="1"/>
  <c r="L268" i="1"/>
  <c r="L379" i="1"/>
  <c r="L458" i="1"/>
  <c r="L539" i="1"/>
  <c r="L85" i="1"/>
  <c r="L186" i="1"/>
  <c r="L247" i="1"/>
  <c r="L354" i="1"/>
  <c r="L463" i="1"/>
  <c r="L569" i="1"/>
  <c r="L96" i="1"/>
  <c r="L237" i="1"/>
  <c r="L394" i="1"/>
  <c r="L99" i="1"/>
  <c r="L264" i="1"/>
  <c r="L427" i="1"/>
  <c r="L536" i="1"/>
  <c r="L104" i="1"/>
  <c r="L183" i="1"/>
  <c r="L244" i="1"/>
  <c r="L349" i="1"/>
  <c r="L405" i="1"/>
  <c r="L516" i="1"/>
  <c r="L592" i="1"/>
  <c r="L23" i="1"/>
  <c r="L106" i="1"/>
  <c r="L158" i="1"/>
  <c r="L218" i="1"/>
  <c r="L295" i="1"/>
  <c r="L383" i="1"/>
  <c r="L439" i="1"/>
  <c r="L518" i="1"/>
  <c r="L89" i="1"/>
  <c r="L162" i="1"/>
  <c r="L221" i="1"/>
  <c r="L275" i="1"/>
  <c r="L358" i="1"/>
  <c r="L442" i="1"/>
  <c r="L547" i="1"/>
  <c r="I532" i="1"/>
  <c r="I531" i="1" s="1"/>
  <c r="I530" i="1" s="1"/>
  <c r="I529" i="1" s="1"/>
  <c r="I147" i="1"/>
  <c r="I146" i="1" s="1"/>
  <c r="I145" i="1" s="1"/>
  <c r="I144" i="1" s="1"/>
  <c r="I371" i="1"/>
  <c r="I370" i="1" s="1"/>
  <c r="I369" i="1" s="1"/>
  <c r="J501" i="1"/>
  <c r="J523" i="1"/>
  <c r="J546" i="1"/>
  <c r="J571" i="1"/>
  <c r="J598" i="1"/>
  <c r="J625" i="1"/>
  <c r="J32" i="1"/>
  <c r="J136" i="1"/>
  <c r="J250" i="1"/>
  <c r="J418" i="1"/>
  <c r="J70" i="1"/>
  <c r="J142" i="1"/>
  <c r="J200" i="1"/>
  <c r="J258" i="1"/>
  <c r="J282" i="1"/>
  <c r="J305" i="1"/>
  <c r="J338" i="1"/>
  <c r="J367" i="1"/>
  <c r="J393" i="1"/>
  <c r="J423" i="1"/>
  <c r="J449" i="1"/>
  <c r="J478" i="1"/>
  <c r="J508" i="1"/>
  <c r="J527" i="1"/>
  <c r="J554" i="1"/>
  <c r="J579" i="1"/>
  <c r="J608" i="1"/>
  <c r="J638" i="1"/>
  <c r="J88" i="1"/>
  <c r="J195" i="1"/>
  <c r="J298" i="1"/>
  <c r="J386" i="1"/>
  <c r="J441" i="1"/>
  <c r="J114" i="1"/>
  <c r="J223" i="1"/>
  <c r="J333" i="1"/>
  <c r="J444" i="1"/>
  <c r="J551" i="1"/>
  <c r="J37" i="1"/>
  <c r="J95" i="1"/>
  <c r="J120" i="1"/>
  <c r="J170" i="1"/>
  <c r="J236" i="1"/>
  <c r="J44" i="1"/>
  <c r="J77" i="1"/>
  <c r="J98" i="1"/>
  <c r="J125" i="1"/>
  <c r="J150" i="1"/>
  <c r="J175" i="1"/>
  <c r="J202" i="1"/>
  <c r="J240" i="1"/>
  <c r="J263" i="1"/>
  <c r="J286" i="1"/>
  <c r="J312" i="1"/>
  <c r="J343" i="1"/>
  <c r="J374" i="1"/>
  <c r="J398" i="1"/>
  <c r="J426" i="1"/>
  <c r="J452" i="1"/>
  <c r="J486" i="1"/>
  <c r="J511" i="1"/>
  <c r="J535" i="1"/>
  <c r="J559" i="1"/>
  <c r="J586" i="1"/>
  <c r="J611" i="1"/>
  <c r="J62" i="1"/>
  <c r="J161" i="1"/>
  <c r="J274" i="1"/>
  <c r="J357" i="1"/>
  <c r="J466" i="1"/>
  <c r="J64" i="1"/>
  <c r="J139" i="1"/>
  <c r="J198" i="1"/>
  <c r="J278" i="1"/>
  <c r="J362" i="1"/>
  <c r="J506" i="1"/>
  <c r="J575" i="1"/>
  <c r="J631" i="1"/>
  <c r="J103" i="1"/>
  <c r="J154" i="1"/>
  <c r="J208" i="1"/>
  <c r="J243" i="1"/>
  <c r="J267" i="1"/>
  <c r="J291" i="1"/>
  <c r="J320" i="1"/>
  <c r="J348" i="1"/>
  <c r="J378" i="1"/>
  <c r="J404" i="1"/>
  <c r="J432" i="1"/>
  <c r="J457" i="1"/>
  <c r="J492" i="1"/>
  <c r="J515" i="1"/>
  <c r="J538" i="1"/>
  <c r="J563" i="1"/>
  <c r="J591" i="1"/>
  <c r="J614" i="1"/>
  <c r="J107" i="1"/>
  <c r="J220" i="1"/>
  <c r="J328" i="1"/>
  <c r="J413" i="1"/>
  <c r="J34" i="1"/>
  <c r="J92" i="1"/>
  <c r="J165" i="1"/>
  <c r="J255" i="1"/>
  <c r="J302" i="1"/>
  <c r="J391" i="1"/>
  <c r="J471" i="1"/>
  <c r="J525" i="1"/>
  <c r="J601" i="1"/>
  <c r="J46" i="1"/>
  <c r="J79" i="1"/>
  <c r="J130" i="1"/>
  <c r="J182" i="1"/>
  <c r="J22" i="1"/>
  <c r="J48" i="1"/>
  <c r="J84" i="1"/>
  <c r="J105" i="1"/>
  <c r="J133" i="1"/>
  <c r="J157" i="1"/>
  <c r="J185" i="1"/>
  <c r="J217" i="1"/>
  <c r="J246" i="1"/>
  <c r="J270" i="1"/>
  <c r="J294" i="1"/>
  <c r="J324" i="1"/>
  <c r="J353" i="1"/>
  <c r="J382" i="1"/>
  <c r="J409" i="1"/>
  <c r="J438" i="1"/>
  <c r="J462" i="1"/>
  <c r="J496" i="1"/>
  <c r="J517" i="1"/>
  <c r="J543" i="1"/>
  <c r="J568" i="1"/>
  <c r="J593" i="1"/>
  <c r="J619" i="1"/>
  <c r="I73" i="1"/>
  <c r="I72" i="1" s="1"/>
  <c r="I17" i="1" s="1"/>
  <c r="I260" i="1"/>
  <c r="I232" i="1" s="1"/>
  <c r="I231" i="1" s="1"/>
  <c r="I204" i="1" s="1"/>
  <c r="I435" i="1"/>
  <c r="I434" i="1" s="1"/>
  <c r="I428" i="1" s="1"/>
  <c r="I588" i="1"/>
  <c r="I581" i="1" s="1"/>
  <c r="I481" i="1"/>
  <c r="I480" i="1" s="1"/>
  <c r="I316" i="1"/>
  <c r="I315" i="1" s="1"/>
  <c r="I605" i="1"/>
  <c r="I604" i="1" s="1"/>
  <c r="I603" i="1" s="1"/>
  <c r="H191" i="1"/>
  <c r="J192" i="1"/>
  <c r="H642" i="1"/>
  <c r="J643" i="1"/>
  <c r="H622" i="1"/>
  <c r="J623" i="1"/>
  <c r="H638" i="1"/>
  <c r="G638" i="1"/>
  <c r="H631" i="1"/>
  <c r="G631" i="1"/>
  <c r="H625" i="1"/>
  <c r="G625" i="1"/>
  <c r="G624" i="1" s="1"/>
  <c r="H619" i="1"/>
  <c r="G619" i="1"/>
  <c r="H614" i="1"/>
  <c r="G614" i="1"/>
  <c r="H611" i="1"/>
  <c r="G611" i="1"/>
  <c r="H608" i="1"/>
  <c r="G608" i="1"/>
  <c r="H601" i="1"/>
  <c r="G601" i="1"/>
  <c r="H598" i="1"/>
  <c r="G598" i="1"/>
  <c r="H593" i="1"/>
  <c r="G593" i="1"/>
  <c r="H591" i="1"/>
  <c r="G591" i="1"/>
  <c r="H586" i="1"/>
  <c r="G586" i="1"/>
  <c r="H579" i="1"/>
  <c r="G579" i="1"/>
  <c r="H575" i="1"/>
  <c r="G575" i="1"/>
  <c r="H571" i="1"/>
  <c r="G571" i="1"/>
  <c r="H568" i="1"/>
  <c r="G568" i="1"/>
  <c r="H563" i="1"/>
  <c r="G563" i="1"/>
  <c r="H559" i="1"/>
  <c r="G559" i="1"/>
  <c r="H554" i="1"/>
  <c r="G554" i="1"/>
  <c r="H551" i="1"/>
  <c r="G551" i="1"/>
  <c r="H546" i="1"/>
  <c r="G546" i="1"/>
  <c r="H543" i="1"/>
  <c r="G543" i="1"/>
  <c r="G542" i="1" s="1"/>
  <c r="H538" i="1"/>
  <c r="G538" i="1"/>
  <c r="H535" i="1"/>
  <c r="G535" i="1"/>
  <c r="H527" i="1"/>
  <c r="G527" i="1"/>
  <c r="H525" i="1"/>
  <c r="G525" i="1"/>
  <c r="H523" i="1"/>
  <c r="G523" i="1"/>
  <c r="H517" i="1"/>
  <c r="G517" i="1"/>
  <c r="H515" i="1"/>
  <c r="G515" i="1"/>
  <c r="H511" i="1"/>
  <c r="G511" i="1"/>
  <c r="G510" i="1" s="1"/>
  <c r="H508" i="1"/>
  <c r="G508" i="1"/>
  <c r="H506" i="1"/>
  <c r="G506" i="1"/>
  <c r="H501" i="1"/>
  <c r="G501" i="1"/>
  <c r="H496" i="1"/>
  <c r="G496" i="1"/>
  <c r="H492" i="1"/>
  <c r="G492" i="1"/>
  <c r="H486" i="1"/>
  <c r="G486" i="1"/>
  <c r="H478" i="1"/>
  <c r="G478" i="1"/>
  <c r="H471" i="1"/>
  <c r="G471" i="1"/>
  <c r="H466" i="1"/>
  <c r="G466" i="1"/>
  <c r="H462" i="1"/>
  <c r="G462" i="1"/>
  <c r="H457" i="1"/>
  <c r="G457" i="1"/>
  <c r="H452" i="1"/>
  <c r="G452" i="1"/>
  <c r="G451" i="1" s="1"/>
  <c r="H449" i="1"/>
  <c r="G449" i="1"/>
  <c r="H444" i="1"/>
  <c r="G444" i="1"/>
  <c r="H441" i="1"/>
  <c r="G441" i="1"/>
  <c r="H438" i="1"/>
  <c r="G438" i="1"/>
  <c r="H432" i="1"/>
  <c r="G432" i="1"/>
  <c r="G431" i="1" s="1"/>
  <c r="G430" i="1" s="1"/>
  <c r="G429" i="1" s="1"/>
  <c r="H426" i="1"/>
  <c r="G426" i="1"/>
  <c r="H423" i="1"/>
  <c r="G423" i="1"/>
  <c r="H418" i="1"/>
  <c r="G418" i="1"/>
  <c r="H413" i="1"/>
  <c r="G413" i="1"/>
  <c r="H409" i="1"/>
  <c r="G409" i="1"/>
  <c r="H404" i="1"/>
  <c r="G404" i="1"/>
  <c r="H398" i="1"/>
  <c r="G398" i="1"/>
  <c r="H393" i="1"/>
  <c r="G393" i="1"/>
  <c r="H391" i="1"/>
  <c r="G391" i="1"/>
  <c r="H386" i="1"/>
  <c r="G386" i="1"/>
  <c r="H382" i="1"/>
  <c r="G382" i="1"/>
  <c r="H378" i="1"/>
  <c r="G378" i="1"/>
  <c r="H374" i="1"/>
  <c r="G374" i="1"/>
  <c r="H367" i="1"/>
  <c r="G367" i="1"/>
  <c r="H362" i="1"/>
  <c r="G362" i="1"/>
  <c r="H357" i="1"/>
  <c r="G357" i="1"/>
  <c r="H353" i="1"/>
  <c r="G353" i="1"/>
  <c r="H348" i="1"/>
  <c r="G348" i="1"/>
  <c r="H343" i="1"/>
  <c r="G343" i="1"/>
  <c r="H338" i="1"/>
  <c r="G338" i="1"/>
  <c r="H333" i="1"/>
  <c r="G333" i="1"/>
  <c r="H328" i="1"/>
  <c r="G328" i="1"/>
  <c r="H324" i="1"/>
  <c r="G324" i="1"/>
  <c r="H320" i="1"/>
  <c r="G320" i="1"/>
  <c r="H312" i="1"/>
  <c r="G312" i="1"/>
  <c r="H305" i="1"/>
  <c r="G305" i="1"/>
  <c r="H302" i="1"/>
  <c r="G302" i="1"/>
  <c r="H298" i="1"/>
  <c r="G298" i="1"/>
  <c r="H294" i="1"/>
  <c r="G294" i="1"/>
  <c r="H291" i="1"/>
  <c r="G291" i="1"/>
  <c r="H286" i="1"/>
  <c r="G286" i="1"/>
  <c r="H282" i="1"/>
  <c r="G282" i="1"/>
  <c r="H278" i="1"/>
  <c r="G278" i="1"/>
  <c r="H274" i="1"/>
  <c r="G274" i="1"/>
  <c r="H270" i="1"/>
  <c r="G270" i="1"/>
  <c r="H267" i="1"/>
  <c r="G267" i="1"/>
  <c r="H263" i="1"/>
  <c r="G263" i="1"/>
  <c r="H258" i="1"/>
  <c r="G258" i="1"/>
  <c r="H255" i="1"/>
  <c r="G255" i="1"/>
  <c r="H250" i="1"/>
  <c r="G250" i="1"/>
  <c r="H246" i="1"/>
  <c r="G246" i="1"/>
  <c r="H243" i="1"/>
  <c r="G243" i="1"/>
  <c r="H240" i="1"/>
  <c r="G240" i="1"/>
  <c r="H236" i="1"/>
  <c r="G236" i="1"/>
  <c r="H223" i="1"/>
  <c r="G223" i="1"/>
  <c r="H220" i="1"/>
  <c r="G220" i="1"/>
  <c r="H217" i="1"/>
  <c r="G217" i="1"/>
  <c r="H208" i="1"/>
  <c r="G208" i="1"/>
  <c r="H202" i="1"/>
  <c r="G202" i="1"/>
  <c r="H200" i="1"/>
  <c r="G200" i="1"/>
  <c r="H198" i="1"/>
  <c r="G198" i="1"/>
  <c r="H195" i="1"/>
  <c r="G195" i="1"/>
  <c r="H185" i="1"/>
  <c r="G185" i="1"/>
  <c r="H182" i="1"/>
  <c r="G182" i="1"/>
  <c r="H175" i="1"/>
  <c r="G175" i="1"/>
  <c r="H170" i="1"/>
  <c r="G170" i="1"/>
  <c r="H165" i="1"/>
  <c r="G165" i="1"/>
  <c r="H161" i="1"/>
  <c r="G161" i="1"/>
  <c r="H157" i="1"/>
  <c r="G157" i="1"/>
  <c r="H154" i="1"/>
  <c r="G154" i="1"/>
  <c r="H150" i="1"/>
  <c r="G150" i="1"/>
  <c r="H142" i="1"/>
  <c r="G142" i="1"/>
  <c r="H139" i="1"/>
  <c r="G139" i="1"/>
  <c r="H136" i="1"/>
  <c r="G136" i="1"/>
  <c r="H133" i="1"/>
  <c r="G133" i="1"/>
  <c r="H130" i="1"/>
  <c r="G130" i="1"/>
  <c r="H125" i="1"/>
  <c r="G125" i="1"/>
  <c r="H120" i="1"/>
  <c r="G120" i="1"/>
  <c r="H114" i="1"/>
  <c r="G114" i="1"/>
  <c r="H107" i="1"/>
  <c r="G107" i="1"/>
  <c r="H105" i="1"/>
  <c r="G105" i="1"/>
  <c r="H103" i="1"/>
  <c r="G103" i="1"/>
  <c r="H98" i="1"/>
  <c r="G98" i="1"/>
  <c r="H95" i="1"/>
  <c r="G95" i="1"/>
  <c r="H92" i="1"/>
  <c r="G92" i="1"/>
  <c r="H88" i="1"/>
  <c r="G88" i="1"/>
  <c r="H84" i="1"/>
  <c r="G84" i="1"/>
  <c r="H79" i="1"/>
  <c r="G79" i="1"/>
  <c r="H77" i="1"/>
  <c r="G77" i="1"/>
  <c r="H70" i="1"/>
  <c r="G70" i="1"/>
  <c r="H64" i="1"/>
  <c r="G64" i="1"/>
  <c r="H62" i="1"/>
  <c r="G62" i="1"/>
  <c r="H48" i="1"/>
  <c r="G48" i="1"/>
  <c r="H46" i="1"/>
  <c r="G46" i="1"/>
  <c r="H44" i="1"/>
  <c r="G44" i="1"/>
  <c r="H37" i="1"/>
  <c r="G37" i="1"/>
  <c r="H34" i="1"/>
  <c r="G34" i="1"/>
  <c r="H32" i="1"/>
  <c r="G32" i="1"/>
  <c r="H22" i="1"/>
  <c r="G22" i="1"/>
  <c r="AC226" i="1" l="1"/>
  <c r="T226" i="1"/>
  <c r="V226" i="1" s="1"/>
  <c r="AC225" i="1"/>
  <c r="T225" i="1"/>
  <c r="V225" i="1" s="1"/>
  <c r="AC229" i="1"/>
  <c r="P631" i="1"/>
  <c r="R632" i="1"/>
  <c r="N609" i="1"/>
  <c r="P609" i="1" s="1"/>
  <c r="N536" i="1"/>
  <c r="P536" i="1" s="1"/>
  <c r="N569" i="1"/>
  <c r="P569" i="1" s="1"/>
  <c r="N241" i="1"/>
  <c r="P241" i="1" s="1"/>
  <c r="N151" i="1"/>
  <c r="P151" i="1" s="1"/>
  <c r="N502" i="1"/>
  <c r="P502" i="1" s="1"/>
  <c r="N251" i="1"/>
  <c r="P251" i="1" s="1"/>
  <c r="N433" i="1"/>
  <c r="P433" i="1" s="1"/>
  <c r="N313" i="1"/>
  <c r="P313" i="1" s="1"/>
  <c r="N143" i="1"/>
  <c r="P143" i="1" s="1"/>
  <c r="N555" i="1"/>
  <c r="P555" i="1" s="1"/>
  <c r="N221" i="1"/>
  <c r="P221" i="1" s="1"/>
  <c r="N295" i="1"/>
  <c r="P295" i="1" s="1"/>
  <c r="N516" i="1"/>
  <c r="P516" i="1" s="1"/>
  <c r="N463" i="1"/>
  <c r="P463" i="1" s="1"/>
  <c r="N458" i="1"/>
  <c r="P458" i="1" s="1"/>
  <c r="N80" i="1"/>
  <c r="P80" i="1" s="1"/>
  <c r="N71" i="1"/>
  <c r="P71" i="1" s="1"/>
  <c r="N121" i="1"/>
  <c r="P121" i="1" s="1"/>
  <c r="N472" i="1"/>
  <c r="P472" i="1" s="1"/>
  <c r="N256" i="1"/>
  <c r="P256" i="1" s="1"/>
  <c r="N93" i="1"/>
  <c r="P93" i="1" s="1"/>
  <c r="N410" i="1"/>
  <c r="P410" i="1" s="1"/>
  <c r="N275" i="1"/>
  <c r="P275" i="1" s="1"/>
  <c r="N405" i="1"/>
  <c r="P405" i="1" s="1"/>
  <c r="N427" i="1"/>
  <c r="P427" i="1" s="1"/>
  <c r="N379" i="1"/>
  <c r="P379" i="1" s="1"/>
  <c r="N126" i="1"/>
  <c r="P126" i="1" s="1"/>
  <c r="N639" i="1"/>
  <c r="P639" i="1" s="1"/>
  <c r="N65" i="1"/>
  <c r="P65" i="1" s="1"/>
  <c r="Z65" i="1" s="1"/>
  <c r="N467" i="1"/>
  <c r="P467" i="1" s="1"/>
  <c r="N196" i="1"/>
  <c r="P196" i="1" s="1"/>
  <c r="N321" i="1"/>
  <c r="P321" i="1" s="1"/>
  <c r="N203" i="1"/>
  <c r="P203" i="1" s="1"/>
  <c r="N162" i="1"/>
  <c r="P162" i="1" s="1"/>
  <c r="N218" i="1"/>
  <c r="P218" i="1" s="1"/>
  <c r="N264" i="1"/>
  <c r="P264" i="1" s="1"/>
  <c r="N354" i="1"/>
  <c r="P354" i="1" s="1"/>
  <c r="N399" i="1"/>
  <c r="P399" i="1" s="1"/>
  <c r="N612" i="1"/>
  <c r="P612" i="1" s="1"/>
  <c r="N602" i="1"/>
  <c r="P602" i="1" s="1"/>
  <c r="N445" i="1"/>
  <c r="P445" i="1" s="1"/>
  <c r="N224" i="1"/>
  <c r="P224" i="1" s="1"/>
  <c r="N325" i="1"/>
  <c r="P325" i="1" s="1"/>
  <c r="N349" i="1"/>
  <c r="P349" i="1" s="1"/>
  <c r="N268" i="1"/>
  <c r="P268" i="1" s="1"/>
  <c r="N45" i="1"/>
  <c r="P45" i="1" s="1"/>
  <c r="N509" i="1"/>
  <c r="P509" i="1" s="1"/>
  <c r="N35" i="1"/>
  <c r="P35" i="1" s="1"/>
  <c r="Z35" i="1" s="1"/>
  <c r="N414" i="1"/>
  <c r="P414" i="1" s="1"/>
  <c r="N137" i="1"/>
  <c r="P137" i="1" s="1"/>
  <c r="N209" i="1"/>
  <c r="P209" i="1" s="1"/>
  <c r="N78" i="1"/>
  <c r="P78" i="1" s="1"/>
  <c r="N592" i="1"/>
  <c r="P592" i="1" s="1"/>
  <c r="N524" i="1"/>
  <c r="P524" i="1" s="1"/>
  <c r="N547" i="1"/>
  <c r="P547" i="1" s="1"/>
  <c r="N89" i="1"/>
  <c r="P89" i="1" s="1"/>
  <c r="N158" i="1"/>
  <c r="P158" i="1" s="1"/>
  <c r="N99" i="1"/>
  <c r="P99" i="1" s="1"/>
  <c r="N247" i="1"/>
  <c r="P247" i="1" s="1"/>
  <c r="N259" i="1"/>
  <c r="P259" i="1" s="1"/>
  <c r="N287" i="1"/>
  <c r="P287" i="1" s="1"/>
  <c r="N587" i="1"/>
  <c r="P587" i="1" s="1"/>
  <c r="N576" i="1"/>
  <c r="P576" i="1" s="1"/>
  <c r="N419" i="1"/>
  <c r="P419" i="1" s="1"/>
  <c r="N199" i="1"/>
  <c r="P199" i="1" s="1"/>
  <c r="N271" i="1"/>
  <c r="P271" i="1" s="1"/>
  <c r="N528" i="1"/>
  <c r="P528" i="1" s="1"/>
  <c r="N497" i="1"/>
  <c r="P497" i="1" s="1"/>
  <c r="N244" i="1"/>
  <c r="P244" i="1" s="1"/>
  <c r="N131" i="1"/>
  <c r="P131" i="1" s="1"/>
  <c r="N560" i="1"/>
  <c r="P560" i="1" s="1"/>
  <c r="N479" i="1"/>
  <c r="P479" i="1" s="1"/>
  <c r="N626" i="1"/>
  <c r="P626" i="1" s="1"/>
  <c r="N387" i="1"/>
  <c r="P387" i="1" s="1"/>
  <c r="N108" i="1"/>
  <c r="P108" i="1" s="1"/>
  <c r="N155" i="1"/>
  <c r="P155" i="1" s="1"/>
  <c r="N383" i="1"/>
  <c r="P383" i="1" s="1"/>
  <c r="N115" i="1"/>
  <c r="P115" i="1" s="1"/>
  <c r="N442" i="1"/>
  <c r="P442" i="1" s="1"/>
  <c r="N518" i="1"/>
  <c r="P518" i="1" s="1"/>
  <c r="N106" i="1"/>
  <c r="P106" i="1" s="1"/>
  <c r="N394" i="1"/>
  <c r="P394" i="1" s="1"/>
  <c r="N186" i="1"/>
  <c r="P186" i="1" s="1"/>
  <c r="N38" i="1"/>
  <c r="P38" i="1" s="1"/>
  <c r="Z38" i="1" s="1"/>
  <c r="N176" i="1"/>
  <c r="P176" i="1" s="1"/>
  <c r="N552" i="1"/>
  <c r="P552" i="1" s="1"/>
  <c r="N392" i="1"/>
  <c r="P392" i="1" s="1"/>
  <c r="N166" i="1"/>
  <c r="P166" i="1" s="1"/>
  <c r="N134" i="1"/>
  <c r="P134" i="1" s="1"/>
  <c r="N201" i="1"/>
  <c r="P201" i="1" s="1"/>
  <c r="N183" i="1"/>
  <c r="P183" i="1" s="1"/>
  <c r="N237" i="1"/>
  <c r="P237" i="1" s="1"/>
  <c r="N512" i="1"/>
  <c r="P512" i="1" s="1"/>
  <c r="N615" i="1"/>
  <c r="P615" i="1" s="1"/>
  <c r="N424" i="1"/>
  <c r="P424" i="1" s="1"/>
  <c r="N363" i="1"/>
  <c r="P363" i="1" s="1"/>
  <c r="N599" i="1"/>
  <c r="P599" i="1" s="1"/>
  <c r="N329" i="1"/>
  <c r="P329" i="1" s="1"/>
  <c r="N63" i="1"/>
  <c r="P63" i="1" s="1"/>
  <c r="Z63" i="1" s="1"/>
  <c r="N47" i="1"/>
  <c r="P47" i="1" s="1"/>
  <c r="N368" i="1"/>
  <c r="P368" i="1" s="1"/>
  <c r="N580" i="1"/>
  <c r="P580" i="1" s="1"/>
  <c r="N292" i="1"/>
  <c r="P292" i="1" s="1"/>
  <c r="N507" i="1"/>
  <c r="P507" i="1" s="1"/>
  <c r="N358" i="1"/>
  <c r="P358" i="1" s="1"/>
  <c r="N439" i="1"/>
  <c r="P439" i="1" s="1"/>
  <c r="N85" i="1"/>
  <c r="P85" i="1" s="1"/>
  <c r="N339" i="1"/>
  <c r="P339" i="1" s="1"/>
  <c r="N306" i="1"/>
  <c r="P306" i="1" s="1"/>
  <c r="N526" i="1"/>
  <c r="P526" i="1" s="1"/>
  <c r="N334" i="1"/>
  <c r="P334" i="1" s="1"/>
  <c r="N140" i="1"/>
  <c r="P140" i="1" s="1"/>
  <c r="N572" i="1"/>
  <c r="P572" i="1" s="1"/>
  <c r="N33" i="1"/>
  <c r="P33" i="1" s="1"/>
  <c r="Z33" i="1" s="1"/>
  <c r="N49" i="1"/>
  <c r="P49" i="1" s="1"/>
  <c r="N620" i="1"/>
  <c r="P620" i="1" s="1"/>
  <c r="N631" i="1"/>
  <c r="N539" i="1"/>
  <c r="P539" i="1" s="1"/>
  <c r="N171" i="1"/>
  <c r="P171" i="1" s="1"/>
  <c r="N279" i="1"/>
  <c r="P279" i="1" s="1"/>
  <c r="N104" i="1"/>
  <c r="P104" i="1" s="1"/>
  <c r="N96" i="1"/>
  <c r="P96" i="1" s="1"/>
  <c r="N375" i="1"/>
  <c r="P375" i="1" s="1"/>
  <c r="N493" i="1"/>
  <c r="P493" i="1" s="1"/>
  <c r="N344" i="1"/>
  <c r="P344" i="1" s="1"/>
  <c r="N303" i="1"/>
  <c r="P303" i="1" s="1"/>
  <c r="N299" i="1"/>
  <c r="P299" i="1" s="1"/>
  <c r="N544" i="1"/>
  <c r="P544" i="1" s="1"/>
  <c r="N564" i="1"/>
  <c r="P564" i="1" s="1"/>
  <c r="N453" i="1"/>
  <c r="P453" i="1" s="1"/>
  <c r="N283" i="1"/>
  <c r="P283" i="1" s="1"/>
  <c r="N594" i="1"/>
  <c r="P594" i="1" s="1"/>
  <c r="L630" i="1"/>
  <c r="L629" i="1" s="1"/>
  <c r="L628" i="1" s="1"/>
  <c r="L627" i="1" s="1"/>
  <c r="N23" i="1"/>
  <c r="P23" i="1" s="1"/>
  <c r="L449" i="1"/>
  <c r="N450" i="1"/>
  <c r="P450" i="1" s="1"/>
  <c r="L486" i="1"/>
  <c r="N487" i="1"/>
  <c r="P487" i="1" s="1"/>
  <c r="J87" i="1"/>
  <c r="K231" i="1"/>
  <c r="K204" i="1" s="1"/>
  <c r="K145" i="1"/>
  <c r="K144" i="1" s="1"/>
  <c r="K531" i="1"/>
  <c r="K530" i="1" s="1"/>
  <c r="K529" i="1" s="1"/>
  <c r="K315" i="1"/>
  <c r="K434" i="1"/>
  <c r="L217" i="1"/>
  <c r="L95" i="1"/>
  <c r="L44" i="1"/>
  <c r="L508" i="1"/>
  <c r="L413" i="1"/>
  <c r="L608" i="1"/>
  <c r="L441" i="1"/>
  <c r="L220" i="1"/>
  <c r="L517" i="1"/>
  <c r="L294" i="1"/>
  <c r="L105" i="1"/>
  <c r="L515" i="1"/>
  <c r="L393" i="1"/>
  <c r="L462" i="1"/>
  <c r="L185" i="1"/>
  <c r="L457" i="1"/>
  <c r="L37" i="1"/>
  <c r="L79" i="1"/>
  <c r="L175" i="1"/>
  <c r="L70" i="1"/>
  <c r="L120" i="1"/>
  <c r="L551" i="1"/>
  <c r="L471" i="1"/>
  <c r="L391" i="1"/>
  <c r="L255" i="1"/>
  <c r="L165" i="1"/>
  <c r="L92" i="1"/>
  <c r="L409" i="1"/>
  <c r="L133" i="1"/>
  <c r="L438" i="1"/>
  <c r="L267" i="1"/>
  <c r="L34" i="1"/>
  <c r="L404" i="1"/>
  <c r="L182" i="1"/>
  <c r="L426" i="1"/>
  <c r="L236" i="1"/>
  <c r="L378" i="1"/>
  <c r="L511" i="1"/>
  <c r="L125" i="1"/>
  <c r="L614" i="1"/>
  <c r="L638" i="1"/>
  <c r="L423" i="1"/>
  <c r="L362" i="1"/>
  <c r="L64" i="1"/>
  <c r="L598" i="1"/>
  <c r="L466" i="1"/>
  <c r="L328" i="1"/>
  <c r="L195" i="1"/>
  <c r="L62" i="1"/>
  <c r="L320" i="1"/>
  <c r="L46" i="1"/>
  <c r="L202" i="1"/>
  <c r="L367" i="1"/>
  <c r="L593" i="1"/>
  <c r="L357" i="1"/>
  <c r="L263" i="1"/>
  <c r="L353" i="1"/>
  <c r="L84" i="1"/>
  <c r="L398" i="1"/>
  <c r="L338" i="1"/>
  <c r="L611" i="1"/>
  <c r="L305" i="1"/>
  <c r="L601" i="1"/>
  <c r="L525" i="1"/>
  <c r="L444" i="1"/>
  <c r="L333" i="1"/>
  <c r="L223" i="1"/>
  <c r="L139" i="1"/>
  <c r="L571" i="1"/>
  <c r="L32" i="1"/>
  <c r="L324" i="1"/>
  <c r="L48" i="1"/>
  <c r="L298" i="1"/>
  <c r="L282" i="1"/>
  <c r="L103" i="1"/>
  <c r="L374" i="1"/>
  <c r="L343" i="1"/>
  <c r="L302" i="1"/>
  <c r="L543" i="1"/>
  <c r="L563" i="1"/>
  <c r="L208" i="1"/>
  <c r="L452" i="1"/>
  <c r="L77" i="1"/>
  <c r="L546" i="1"/>
  <c r="L274" i="1"/>
  <c r="L88" i="1"/>
  <c r="L382" i="1"/>
  <c r="L157" i="1"/>
  <c r="L591" i="1"/>
  <c r="L98" i="1"/>
  <c r="L246" i="1"/>
  <c r="L538" i="1"/>
  <c r="L258" i="1"/>
  <c r="L291" i="1"/>
  <c r="L286" i="1"/>
  <c r="L170" i="1"/>
  <c r="L586" i="1"/>
  <c r="L200" i="1"/>
  <c r="L575" i="1"/>
  <c r="L506" i="1"/>
  <c r="L418" i="1"/>
  <c r="L278" i="1"/>
  <c r="L198" i="1"/>
  <c r="L114" i="1"/>
  <c r="L523" i="1"/>
  <c r="L496" i="1"/>
  <c r="L270" i="1"/>
  <c r="L527" i="1"/>
  <c r="L161" i="1"/>
  <c r="L348" i="1"/>
  <c r="L492" i="1"/>
  <c r="L136" i="1"/>
  <c r="L579" i="1"/>
  <c r="L243" i="1"/>
  <c r="L535" i="1"/>
  <c r="L568" i="1"/>
  <c r="L130" i="1"/>
  <c r="L240" i="1"/>
  <c r="L559" i="1"/>
  <c r="L150" i="1"/>
  <c r="L478" i="1"/>
  <c r="L625" i="1"/>
  <c r="L501" i="1"/>
  <c r="L386" i="1"/>
  <c r="L250" i="1"/>
  <c r="L107" i="1"/>
  <c r="L432" i="1"/>
  <c r="L154" i="1"/>
  <c r="L312" i="1"/>
  <c r="L142" i="1"/>
  <c r="L619" i="1"/>
  <c r="L554" i="1"/>
  <c r="L22" i="1"/>
  <c r="L192" i="1"/>
  <c r="L623" i="1"/>
  <c r="L643" i="1"/>
  <c r="J61" i="1"/>
  <c r="J60" i="1" s="1"/>
  <c r="J505" i="1"/>
  <c r="J491" i="1"/>
  <c r="J590" i="1"/>
  <c r="J437" i="1"/>
  <c r="J184" i="1"/>
  <c r="J412" i="1"/>
  <c r="J194" i="1"/>
  <c r="J624" i="1"/>
  <c r="J514" i="1"/>
  <c r="J613" i="1"/>
  <c r="J290" i="1"/>
  <c r="J585" i="1"/>
  <c r="J342" i="1"/>
  <c r="J235" i="1"/>
  <c r="J622" i="1"/>
  <c r="H600" i="1"/>
  <c r="H621" i="1"/>
  <c r="J43" i="1"/>
  <c r="J522" i="1"/>
  <c r="J31" i="1"/>
  <c r="J562" i="1"/>
  <c r="J403" i="1"/>
  <c r="J319" i="1"/>
  <c r="J242" i="1"/>
  <c r="J574" i="1"/>
  <c r="J277" i="1"/>
  <c r="J273" i="1"/>
  <c r="J610" i="1"/>
  <c r="J534" i="1"/>
  <c r="J451" i="1"/>
  <c r="J373" i="1"/>
  <c r="J285" i="1"/>
  <c r="J124" i="1"/>
  <c r="J119" i="1"/>
  <c r="J607" i="1"/>
  <c r="J448" i="1"/>
  <c r="J366" i="1"/>
  <c r="J281" i="1"/>
  <c r="J141" i="1"/>
  <c r="J249" i="1"/>
  <c r="J537" i="1"/>
  <c r="J425" i="1"/>
  <c r="J97" i="1"/>
  <c r="J578" i="1"/>
  <c r="J422" i="1"/>
  <c r="J337" i="1"/>
  <c r="J257" i="1"/>
  <c r="J69" i="1"/>
  <c r="J135" i="1"/>
  <c r="J21" i="1"/>
  <c r="J408" i="1"/>
  <c r="J323" i="1"/>
  <c r="J245" i="1"/>
  <c r="J156" i="1"/>
  <c r="J83" i="1"/>
  <c r="J181" i="1"/>
  <c r="J301" i="1"/>
  <c r="J327" i="1"/>
  <c r="J550" i="1"/>
  <c r="J222" i="1"/>
  <c r="J385" i="1"/>
  <c r="J597" i="1"/>
  <c r="J642" i="1"/>
  <c r="J269" i="1"/>
  <c r="J164" i="1"/>
  <c r="J440" i="1"/>
  <c r="J545" i="1"/>
  <c r="H641" i="1"/>
  <c r="H640" i="1" s="1"/>
  <c r="J377" i="1"/>
  <c r="J160" i="1"/>
  <c r="J262" i="1"/>
  <c r="H97" i="1"/>
  <c r="J390" i="1"/>
  <c r="J197" i="1"/>
  <c r="H190" i="1"/>
  <c r="J102" i="1"/>
  <c r="I314" i="1"/>
  <c r="I771" i="1" s="1"/>
  <c r="J431" i="1"/>
  <c r="J347" i="1"/>
  <c r="J266" i="1"/>
  <c r="J153" i="1"/>
  <c r="J630" i="1"/>
  <c r="J361" i="1"/>
  <c r="J138" i="1"/>
  <c r="J356" i="1"/>
  <c r="J558" i="1"/>
  <c r="J485" i="1"/>
  <c r="J397" i="1"/>
  <c r="J311" i="1"/>
  <c r="J239" i="1"/>
  <c r="J149" i="1"/>
  <c r="J76" i="1"/>
  <c r="J169" i="1"/>
  <c r="J36" i="1"/>
  <c r="J637" i="1"/>
  <c r="J553" i="1"/>
  <c r="J477" i="1"/>
  <c r="J304" i="1"/>
  <c r="J417" i="1"/>
  <c r="J352" i="1"/>
  <c r="J600" i="1"/>
  <c r="J332" i="1"/>
  <c r="J456" i="1"/>
  <c r="J207" i="1"/>
  <c r="J465" i="1"/>
  <c r="J510" i="1"/>
  <c r="J174" i="1"/>
  <c r="J94" i="1"/>
  <c r="J191" i="1"/>
  <c r="J567" i="1"/>
  <c r="J618" i="1"/>
  <c r="J542" i="1"/>
  <c r="J461" i="1"/>
  <c r="J381" i="1"/>
  <c r="J293" i="1"/>
  <c r="J216" i="1"/>
  <c r="J132" i="1"/>
  <c r="J129" i="1"/>
  <c r="J470" i="1"/>
  <c r="J254" i="1"/>
  <c r="J219" i="1"/>
  <c r="J443" i="1"/>
  <c r="J113" i="1"/>
  <c r="J297" i="1"/>
  <c r="J570" i="1"/>
  <c r="J500" i="1"/>
  <c r="H542" i="1"/>
  <c r="H153" i="1"/>
  <c r="G319" i="1"/>
  <c r="G318" i="1" s="1"/>
  <c r="H610" i="1"/>
  <c r="H352" i="1"/>
  <c r="H351" i="1" s="1"/>
  <c r="G613" i="1"/>
  <c r="H624" i="1"/>
  <c r="G373" i="1"/>
  <c r="G372" i="1" s="1"/>
  <c r="G397" i="1"/>
  <c r="G396" i="1" s="1"/>
  <c r="G395" i="1" s="1"/>
  <c r="H181" i="1"/>
  <c r="H180" i="1" s="1"/>
  <c r="H207" i="1"/>
  <c r="H206" i="1" s="1"/>
  <c r="H242" i="1"/>
  <c r="H266" i="1"/>
  <c r="H290" i="1"/>
  <c r="G347" i="1"/>
  <c r="G346" i="1" s="1"/>
  <c r="G345" i="1" s="1"/>
  <c r="H373" i="1"/>
  <c r="H372" i="1" s="1"/>
  <c r="H397" i="1"/>
  <c r="H396" i="1" s="1"/>
  <c r="H395" i="1" s="1"/>
  <c r="H425" i="1"/>
  <c r="H477" i="1"/>
  <c r="H476" i="1" s="1"/>
  <c r="H475" i="1" s="1"/>
  <c r="H474" i="1" s="1"/>
  <c r="H473" i="1" s="1"/>
  <c r="G550" i="1"/>
  <c r="G574" i="1"/>
  <c r="G573" i="1" s="1"/>
  <c r="G618" i="1"/>
  <c r="G617" i="1" s="1"/>
  <c r="G616" i="1" s="1"/>
  <c r="G242" i="1"/>
  <c r="H597" i="1"/>
  <c r="H102" i="1"/>
  <c r="H101" i="1" s="1"/>
  <c r="H100" i="1" s="1"/>
  <c r="H132" i="1"/>
  <c r="G156" i="1"/>
  <c r="G184" i="1"/>
  <c r="G216" i="1"/>
  <c r="G245" i="1"/>
  <c r="G269" i="1"/>
  <c r="G293" i="1"/>
  <c r="H319" i="1"/>
  <c r="H318" i="1" s="1"/>
  <c r="H347" i="1"/>
  <c r="H346" i="1" s="1"/>
  <c r="H345" i="1" s="1"/>
  <c r="G377" i="1"/>
  <c r="G376" i="1" s="1"/>
  <c r="G403" i="1"/>
  <c r="G402" i="1" s="1"/>
  <c r="G401" i="1" s="1"/>
  <c r="G400" i="1" s="1"/>
  <c r="G485" i="1"/>
  <c r="G484" i="1" s="1"/>
  <c r="G483" i="1" s="1"/>
  <c r="G482" i="1" s="1"/>
  <c r="H550" i="1"/>
  <c r="H574" i="1"/>
  <c r="H573" i="1" s="1"/>
  <c r="G600" i="1"/>
  <c r="H618" i="1"/>
  <c r="H617" i="1" s="1"/>
  <c r="G207" i="1"/>
  <c r="G206" i="1" s="1"/>
  <c r="G132" i="1"/>
  <c r="G135" i="1"/>
  <c r="H156" i="1"/>
  <c r="H184" i="1"/>
  <c r="H179" i="1" s="1"/>
  <c r="H178" i="1" s="1"/>
  <c r="H177" i="1" s="1"/>
  <c r="H216" i="1"/>
  <c r="H245" i="1"/>
  <c r="H269" i="1"/>
  <c r="H293" i="1"/>
  <c r="G323" i="1"/>
  <c r="G322" i="1" s="1"/>
  <c r="H377" i="1"/>
  <c r="H376" i="1" s="1"/>
  <c r="H403" i="1"/>
  <c r="H402" i="1" s="1"/>
  <c r="H401" i="1" s="1"/>
  <c r="H400" i="1" s="1"/>
  <c r="H451" i="1"/>
  <c r="H485" i="1"/>
  <c r="H484" i="1" s="1"/>
  <c r="H483" i="1" s="1"/>
  <c r="H482" i="1" s="1"/>
  <c r="G534" i="1"/>
  <c r="G553" i="1"/>
  <c r="G578" i="1"/>
  <c r="G577" i="1" s="1"/>
  <c r="G181" i="1"/>
  <c r="G180" i="1" s="1"/>
  <c r="H545" i="1"/>
  <c r="H135" i="1"/>
  <c r="G160" i="1"/>
  <c r="G194" i="1"/>
  <c r="G193" i="1" s="1"/>
  <c r="G219" i="1"/>
  <c r="G249" i="1"/>
  <c r="G248" i="1" s="1"/>
  <c r="G273" i="1"/>
  <c r="G297" i="1"/>
  <c r="H323" i="1"/>
  <c r="H322" i="1" s="1"/>
  <c r="G352" i="1"/>
  <c r="G351" i="1" s="1"/>
  <c r="G381" i="1"/>
  <c r="G380" i="1" s="1"/>
  <c r="G408" i="1"/>
  <c r="G407" i="1" s="1"/>
  <c r="H431" i="1"/>
  <c r="H430" i="1" s="1"/>
  <c r="H429" i="1" s="1"/>
  <c r="G456" i="1"/>
  <c r="G455" i="1" s="1"/>
  <c r="H510" i="1"/>
  <c r="H534" i="1"/>
  <c r="H553" i="1"/>
  <c r="H578" i="1"/>
  <c r="H577" i="1" s="1"/>
  <c r="G607" i="1"/>
  <c r="G477" i="1"/>
  <c r="G476" i="1" s="1"/>
  <c r="G475" i="1" s="1"/>
  <c r="G474" i="1" s="1"/>
  <c r="G473" i="1" s="1"/>
  <c r="G113" i="1"/>
  <c r="G112" i="1" s="1"/>
  <c r="G111" i="1" s="1"/>
  <c r="G110" i="1" s="1"/>
  <c r="G109" i="1" s="1"/>
  <c r="G138" i="1"/>
  <c r="H160" i="1"/>
  <c r="H194" i="1"/>
  <c r="H193" i="1" s="1"/>
  <c r="H219" i="1"/>
  <c r="H249" i="1"/>
  <c r="H248" i="1" s="1"/>
  <c r="H273" i="1"/>
  <c r="H297" i="1"/>
  <c r="G327" i="1"/>
  <c r="G326" i="1" s="1"/>
  <c r="H381" i="1"/>
  <c r="H380" i="1" s="1"/>
  <c r="H408" i="1"/>
  <c r="H407" i="1" s="1"/>
  <c r="G437" i="1"/>
  <c r="H456" i="1"/>
  <c r="H455" i="1" s="1"/>
  <c r="G514" i="1"/>
  <c r="G513" i="1" s="1"/>
  <c r="G537" i="1"/>
  <c r="G558" i="1"/>
  <c r="G557" i="1" s="1"/>
  <c r="G556" i="1" s="1"/>
  <c r="G585" i="1"/>
  <c r="G584" i="1" s="1"/>
  <c r="G583" i="1" s="1"/>
  <c r="G582" i="1" s="1"/>
  <c r="G21" i="1"/>
  <c r="G20" i="1" s="1"/>
  <c r="G19" i="1" s="1"/>
  <c r="G18" i="1" s="1"/>
  <c r="G290" i="1"/>
  <c r="H448" i="1"/>
  <c r="H61" i="1"/>
  <c r="H60" i="1" s="1"/>
  <c r="H59" i="1" s="1"/>
  <c r="H58" i="1" s="1"/>
  <c r="H57" i="1" s="1"/>
  <c r="G36" i="1"/>
  <c r="G69" i="1"/>
  <c r="G68" i="1" s="1"/>
  <c r="G67" i="1" s="1"/>
  <c r="G66" i="1" s="1"/>
  <c r="G94" i="1"/>
  <c r="H113" i="1"/>
  <c r="H112" i="1" s="1"/>
  <c r="H111" i="1" s="1"/>
  <c r="H110" i="1" s="1"/>
  <c r="H109" i="1" s="1"/>
  <c r="H138" i="1"/>
  <c r="G164" i="1"/>
  <c r="G163" i="1" s="1"/>
  <c r="G222" i="1"/>
  <c r="G254" i="1"/>
  <c r="G253" i="1" s="1"/>
  <c r="G277" i="1"/>
  <c r="G276" i="1" s="1"/>
  <c r="G301" i="1"/>
  <c r="G300" i="1" s="1"/>
  <c r="H327" i="1"/>
  <c r="H326" i="1" s="1"/>
  <c r="G356" i="1"/>
  <c r="G355" i="1" s="1"/>
  <c r="G385" i="1"/>
  <c r="G384" i="1" s="1"/>
  <c r="G412" i="1"/>
  <c r="G411" i="1" s="1"/>
  <c r="H437" i="1"/>
  <c r="G461" i="1"/>
  <c r="G460" i="1" s="1"/>
  <c r="G459" i="1" s="1"/>
  <c r="H537" i="1"/>
  <c r="H558" i="1"/>
  <c r="H557" i="1" s="1"/>
  <c r="H556" i="1" s="1"/>
  <c r="H585" i="1"/>
  <c r="H584" i="1" s="1"/>
  <c r="H583" i="1" s="1"/>
  <c r="H582" i="1" s="1"/>
  <c r="H607" i="1"/>
  <c r="H613" i="1"/>
  <c r="H36" i="1"/>
  <c r="H69" i="1"/>
  <c r="H68" i="1" s="1"/>
  <c r="H67" i="1" s="1"/>
  <c r="H66" i="1" s="1"/>
  <c r="H94" i="1"/>
  <c r="G119" i="1"/>
  <c r="G118" i="1" s="1"/>
  <c r="G141" i="1"/>
  <c r="H164" i="1"/>
  <c r="H163" i="1" s="1"/>
  <c r="H197" i="1"/>
  <c r="H222" i="1"/>
  <c r="H254" i="1"/>
  <c r="H253" i="1" s="1"/>
  <c r="H277" i="1"/>
  <c r="H276" i="1" s="1"/>
  <c r="H301" i="1"/>
  <c r="H300" i="1" s="1"/>
  <c r="G332" i="1"/>
  <c r="G331" i="1" s="1"/>
  <c r="G330" i="1" s="1"/>
  <c r="H356" i="1"/>
  <c r="H355" i="1" s="1"/>
  <c r="H385" i="1"/>
  <c r="H384" i="1" s="1"/>
  <c r="H412" i="1"/>
  <c r="H411" i="1" s="1"/>
  <c r="G440" i="1"/>
  <c r="H461" i="1"/>
  <c r="H460" i="1" s="1"/>
  <c r="H459" i="1" s="1"/>
  <c r="G562" i="1"/>
  <c r="G590" i="1"/>
  <c r="G589" i="1" s="1"/>
  <c r="G630" i="1"/>
  <c r="G629" i="1" s="1"/>
  <c r="G628" i="1" s="1"/>
  <c r="H129" i="1"/>
  <c r="H570" i="1"/>
  <c r="H119" i="1"/>
  <c r="H118" i="1" s="1"/>
  <c r="H117" i="1" s="1"/>
  <c r="H141" i="1"/>
  <c r="G169" i="1"/>
  <c r="G168" i="1" s="1"/>
  <c r="G167" i="1" s="1"/>
  <c r="G235" i="1"/>
  <c r="G234" i="1" s="1"/>
  <c r="G257" i="1"/>
  <c r="G281" i="1"/>
  <c r="G304" i="1"/>
  <c r="H332" i="1"/>
  <c r="H331" i="1" s="1"/>
  <c r="H330" i="1" s="1"/>
  <c r="G361" i="1"/>
  <c r="G360" i="1" s="1"/>
  <c r="G417" i="1"/>
  <c r="G416" i="1" s="1"/>
  <c r="G415" i="1" s="1"/>
  <c r="H440" i="1"/>
  <c r="G465" i="1"/>
  <c r="G464" i="1" s="1"/>
  <c r="G500" i="1"/>
  <c r="G499" i="1" s="1"/>
  <c r="G498" i="1" s="1"/>
  <c r="H562" i="1"/>
  <c r="H590" i="1"/>
  <c r="H589" i="1" s="1"/>
  <c r="G610" i="1"/>
  <c r="H630" i="1"/>
  <c r="H629" i="1" s="1"/>
  <c r="H628" i="1" s="1"/>
  <c r="H627" i="1" s="1"/>
  <c r="G83" i="1"/>
  <c r="G82" i="1" s="1"/>
  <c r="G266" i="1"/>
  <c r="G425" i="1"/>
  <c r="H21" i="1"/>
  <c r="H20" i="1" s="1"/>
  <c r="H19" i="1" s="1"/>
  <c r="H18" i="1" s="1"/>
  <c r="G97" i="1"/>
  <c r="G124" i="1"/>
  <c r="G123" i="1" s="1"/>
  <c r="G122" i="1" s="1"/>
  <c r="G149" i="1"/>
  <c r="G148" i="1" s="1"/>
  <c r="H169" i="1"/>
  <c r="H168" i="1" s="1"/>
  <c r="H167" i="1" s="1"/>
  <c r="H235" i="1"/>
  <c r="H234" i="1" s="1"/>
  <c r="H257" i="1"/>
  <c r="H281" i="1"/>
  <c r="H304" i="1"/>
  <c r="G337" i="1"/>
  <c r="G336" i="1" s="1"/>
  <c r="G335" i="1" s="1"/>
  <c r="H361" i="1"/>
  <c r="H360" i="1" s="1"/>
  <c r="H417" i="1"/>
  <c r="H416" i="1" s="1"/>
  <c r="H415" i="1" s="1"/>
  <c r="G443" i="1"/>
  <c r="H465" i="1"/>
  <c r="H464" i="1" s="1"/>
  <c r="H500" i="1"/>
  <c r="H499" i="1" s="1"/>
  <c r="H498" i="1" s="1"/>
  <c r="G567" i="1"/>
  <c r="G637" i="1"/>
  <c r="G153" i="1"/>
  <c r="H342" i="1"/>
  <c r="H341" i="1" s="1"/>
  <c r="G505" i="1"/>
  <c r="G504" i="1" s="1"/>
  <c r="G503" i="1" s="1"/>
  <c r="H83" i="1"/>
  <c r="H82" i="1" s="1"/>
  <c r="H124" i="1"/>
  <c r="H123" i="1" s="1"/>
  <c r="H122" i="1" s="1"/>
  <c r="H149" i="1"/>
  <c r="H148" i="1" s="1"/>
  <c r="G174" i="1"/>
  <c r="G173" i="1" s="1"/>
  <c r="G172" i="1" s="1"/>
  <c r="G239" i="1"/>
  <c r="G238" i="1" s="1"/>
  <c r="G262" i="1"/>
  <c r="G261" i="1" s="1"/>
  <c r="G285" i="1"/>
  <c r="G284" i="1" s="1"/>
  <c r="G311" i="1"/>
  <c r="G310" i="1" s="1"/>
  <c r="G309" i="1" s="1"/>
  <c r="G308" i="1" s="1"/>
  <c r="G307" i="1" s="1"/>
  <c r="H337" i="1"/>
  <c r="H336" i="1" s="1"/>
  <c r="H335" i="1" s="1"/>
  <c r="G366" i="1"/>
  <c r="G365" i="1" s="1"/>
  <c r="G364" i="1" s="1"/>
  <c r="G422" i="1"/>
  <c r="H443" i="1"/>
  <c r="G470" i="1"/>
  <c r="G469" i="1" s="1"/>
  <c r="G468" i="1" s="1"/>
  <c r="H567" i="1"/>
  <c r="H637" i="1"/>
  <c r="G129" i="1"/>
  <c r="H174" i="1"/>
  <c r="H173" i="1" s="1"/>
  <c r="H172" i="1" s="1"/>
  <c r="H239" i="1"/>
  <c r="H238" i="1" s="1"/>
  <c r="H262" i="1"/>
  <c r="H261" i="1" s="1"/>
  <c r="H285" i="1"/>
  <c r="H284" i="1" s="1"/>
  <c r="H311" i="1"/>
  <c r="H310" i="1" s="1"/>
  <c r="H309" i="1" s="1"/>
  <c r="H308" i="1" s="1"/>
  <c r="H307" i="1" s="1"/>
  <c r="G342" i="1"/>
  <c r="G341" i="1" s="1"/>
  <c r="H366" i="1"/>
  <c r="H365" i="1" s="1"/>
  <c r="H364" i="1" s="1"/>
  <c r="H390" i="1"/>
  <c r="H389" i="1" s="1"/>
  <c r="H388" i="1" s="1"/>
  <c r="H422" i="1"/>
  <c r="G448" i="1"/>
  <c r="G447" i="1" s="1"/>
  <c r="G446" i="1" s="1"/>
  <c r="H470" i="1"/>
  <c r="H469" i="1" s="1"/>
  <c r="H468" i="1" s="1"/>
  <c r="G545" i="1"/>
  <c r="G541" i="1" s="1"/>
  <c r="G540" i="1" s="1"/>
  <c r="G570" i="1"/>
  <c r="G597" i="1"/>
  <c r="H31" i="1"/>
  <c r="H30" i="1" s="1"/>
  <c r="H87" i="1"/>
  <c r="G390" i="1"/>
  <c r="G389" i="1" s="1"/>
  <c r="G388" i="1" s="1"/>
  <c r="H522" i="1"/>
  <c r="H521" i="1" s="1"/>
  <c r="H520" i="1" s="1"/>
  <c r="H519" i="1" s="1"/>
  <c r="G522" i="1"/>
  <c r="G521" i="1" s="1"/>
  <c r="G520" i="1" s="1"/>
  <c r="G519" i="1" s="1"/>
  <c r="H505" i="1"/>
  <c r="H43" i="1"/>
  <c r="H42" i="1" s="1"/>
  <c r="H41" i="1" s="1"/>
  <c r="H40" i="1" s="1"/>
  <c r="H39" i="1" s="1"/>
  <c r="H76" i="1"/>
  <c r="H75" i="1" s="1"/>
  <c r="H74" i="1" s="1"/>
  <c r="G491" i="1"/>
  <c r="G490" i="1" s="1"/>
  <c r="G489" i="1" s="1"/>
  <c r="G488" i="1" s="1"/>
  <c r="H491" i="1"/>
  <c r="H490" i="1" s="1"/>
  <c r="H489" i="1" s="1"/>
  <c r="H488" i="1" s="1"/>
  <c r="G61" i="1"/>
  <c r="G60" i="1" s="1"/>
  <c r="G59" i="1" s="1"/>
  <c r="G58" i="1" s="1"/>
  <c r="G57" i="1" s="1"/>
  <c r="H514" i="1"/>
  <c r="H513" i="1" s="1"/>
  <c r="G197" i="1"/>
  <c r="G102" i="1"/>
  <c r="G101" i="1" s="1"/>
  <c r="G100" i="1" s="1"/>
  <c r="G87" i="1"/>
  <c r="G76" i="1"/>
  <c r="G75" i="1" s="1"/>
  <c r="G74" i="1" s="1"/>
  <c r="G43" i="1"/>
  <c r="G42" i="1" s="1"/>
  <c r="G41" i="1" s="1"/>
  <c r="G40" i="1" s="1"/>
  <c r="G39" i="1" s="1"/>
  <c r="G31" i="1"/>
  <c r="G30" i="1" s="1"/>
  <c r="T632" i="1" l="1"/>
  <c r="AC632" i="1"/>
  <c r="R631" i="1"/>
  <c r="AC631" i="1" s="1"/>
  <c r="P630" i="1"/>
  <c r="P629" i="1" s="1"/>
  <c r="P628" i="1" s="1"/>
  <c r="P627" i="1" s="1"/>
  <c r="P449" i="1"/>
  <c r="R450" i="1"/>
  <c r="P492" i="1"/>
  <c r="R493" i="1"/>
  <c r="P538" i="1"/>
  <c r="R539" i="1"/>
  <c r="P438" i="1"/>
  <c r="R439" i="1"/>
  <c r="P46" i="1"/>
  <c r="R47" i="1"/>
  <c r="P165" i="1"/>
  <c r="R166" i="1"/>
  <c r="P154" i="1"/>
  <c r="R155" i="1"/>
  <c r="P418" i="1"/>
  <c r="R419" i="1"/>
  <c r="P563" i="1"/>
  <c r="R564" i="1"/>
  <c r="P374" i="1"/>
  <c r="R375" i="1"/>
  <c r="P333" i="1"/>
  <c r="R334" i="1"/>
  <c r="P357" i="1"/>
  <c r="R358" i="1"/>
  <c r="P62" i="1"/>
  <c r="Z62" i="1" s="1"/>
  <c r="R63" i="1"/>
  <c r="P511" i="1"/>
  <c r="R512" i="1"/>
  <c r="P391" i="1"/>
  <c r="R392" i="1"/>
  <c r="P105" i="1"/>
  <c r="R106" i="1"/>
  <c r="P107" i="1"/>
  <c r="R108" i="1"/>
  <c r="P243" i="1"/>
  <c r="R244" i="1"/>
  <c r="P575" i="1"/>
  <c r="R576" i="1"/>
  <c r="P157" i="1"/>
  <c r="R158" i="1"/>
  <c r="P208" i="1"/>
  <c r="R209" i="1"/>
  <c r="P267" i="1"/>
  <c r="R268" i="1"/>
  <c r="P611" i="1"/>
  <c r="R612" i="1"/>
  <c r="P202" i="1"/>
  <c r="R203" i="1"/>
  <c r="P125" i="1"/>
  <c r="R126" i="1"/>
  <c r="P92" i="1"/>
  <c r="R93" i="1"/>
  <c r="P457" i="1"/>
  <c r="R458" i="1"/>
  <c r="P142" i="1"/>
  <c r="R143" i="1"/>
  <c r="P240" i="1"/>
  <c r="R241" i="1"/>
  <c r="P543" i="1"/>
  <c r="R544" i="1"/>
  <c r="P525" i="1"/>
  <c r="R526" i="1"/>
  <c r="P236" i="1"/>
  <c r="R237" i="1"/>
  <c r="P386" i="1"/>
  <c r="R387" i="1"/>
  <c r="P586" i="1"/>
  <c r="R587" i="1"/>
  <c r="P348" i="1"/>
  <c r="R349" i="1"/>
  <c r="P378" i="1"/>
  <c r="R379" i="1"/>
  <c r="P312" i="1"/>
  <c r="R313" i="1"/>
  <c r="P298" i="1"/>
  <c r="R299" i="1"/>
  <c r="P103" i="1"/>
  <c r="R104" i="1"/>
  <c r="P48" i="1"/>
  <c r="R49" i="1"/>
  <c r="P305" i="1"/>
  <c r="R306" i="1"/>
  <c r="P291" i="1"/>
  <c r="R292" i="1"/>
  <c r="P598" i="1"/>
  <c r="R599" i="1"/>
  <c r="P182" i="1"/>
  <c r="R183" i="1"/>
  <c r="P175" i="1"/>
  <c r="R176" i="1"/>
  <c r="P441" i="1"/>
  <c r="R442" i="1"/>
  <c r="P625" i="1"/>
  <c r="R626" i="1"/>
  <c r="P527" i="1"/>
  <c r="R528" i="1"/>
  <c r="P286" i="1"/>
  <c r="R287" i="1"/>
  <c r="P546" i="1"/>
  <c r="R547" i="1"/>
  <c r="P413" i="1"/>
  <c r="R414" i="1"/>
  <c r="P324" i="1"/>
  <c r="R325" i="1"/>
  <c r="P353" i="1"/>
  <c r="R354" i="1"/>
  <c r="P195" i="1"/>
  <c r="R196" i="1"/>
  <c r="P426" i="1"/>
  <c r="R427" i="1"/>
  <c r="P471" i="1"/>
  <c r="R472" i="1"/>
  <c r="P515" i="1"/>
  <c r="R516" i="1"/>
  <c r="P432" i="1"/>
  <c r="R433" i="1"/>
  <c r="P535" i="1"/>
  <c r="R536" i="1"/>
  <c r="P95" i="1"/>
  <c r="R96" i="1"/>
  <c r="P506" i="1"/>
  <c r="R507" i="1"/>
  <c r="P551" i="1"/>
  <c r="R552" i="1"/>
  <c r="P496" i="1"/>
  <c r="R497" i="1"/>
  <c r="P136" i="1"/>
  <c r="R137" i="1"/>
  <c r="P398" i="1"/>
  <c r="R399" i="1"/>
  <c r="P255" i="1"/>
  <c r="R256" i="1"/>
  <c r="P462" i="1"/>
  <c r="R463" i="1"/>
  <c r="P486" i="1"/>
  <c r="R487" i="1"/>
  <c r="P593" i="1"/>
  <c r="R594" i="1"/>
  <c r="P302" i="1"/>
  <c r="R303" i="1"/>
  <c r="P278" i="1"/>
  <c r="R279" i="1"/>
  <c r="P32" i="1"/>
  <c r="R33" i="1"/>
  <c r="P338" i="1"/>
  <c r="R339" i="1"/>
  <c r="P579" i="1"/>
  <c r="R580" i="1"/>
  <c r="P362" i="1"/>
  <c r="R363" i="1"/>
  <c r="P200" i="1"/>
  <c r="R201" i="1"/>
  <c r="P37" i="1"/>
  <c r="R38" i="1"/>
  <c r="P114" i="1"/>
  <c r="R115" i="1"/>
  <c r="P478" i="1"/>
  <c r="R479" i="1"/>
  <c r="P270" i="1"/>
  <c r="R271" i="1"/>
  <c r="P258" i="1"/>
  <c r="R259" i="1"/>
  <c r="P523" i="1"/>
  <c r="R524" i="1"/>
  <c r="P34" i="1"/>
  <c r="Z34" i="1" s="1"/>
  <c r="R35" i="1"/>
  <c r="P223" i="1"/>
  <c r="R224" i="1"/>
  <c r="P263" i="1"/>
  <c r="R264" i="1"/>
  <c r="P466" i="1"/>
  <c r="R467" i="1"/>
  <c r="P404" i="1"/>
  <c r="R405" i="1"/>
  <c r="P120" i="1"/>
  <c r="R121" i="1"/>
  <c r="P294" i="1"/>
  <c r="R295" i="1"/>
  <c r="P250" i="1"/>
  <c r="R251" i="1"/>
  <c r="P608" i="1"/>
  <c r="R609" i="1"/>
  <c r="P22" i="1"/>
  <c r="R23" i="1"/>
  <c r="P619" i="1"/>
  <c r="R620" i="1"/>
  <c r="P328" i="1"/>
  <c r="R329" i="1"/>
  <c r="P517" i="1"/>
  <c r="R518" i="1"/>
  <c r="P88" i="1"/>
  <c r="R89" i="1"/>
  <c r="P320" i="1"/>
  <c r="R321" i="1"/>
  <c r="P568" i="1"/>
  <c r="R569" i="1"/>
  <c r="P282" i="1"/>
  <c r="R283" i="1"/>
  <c r="P343" i="1"/>
  <c r="R344" i="1"/>
  <c r="P170" i="1"/>
  <c r="R171" i="1"/>
  <c r="P571" i="1"/>
  <c r="R572" i="1"/>
  <c r="P84" i="1"/>
  <c r="R85" i="1"/>
  <c r="P367" i="1"/>
  <c r="R368" i="1"/>
  <c r="P423" i="1"/>
  <c r="R424" i="1"/>
  <c r="P133" i="1"/>
  <c r="R134" i="1"/>
  <c r="P185" i="1"/>
  <c r="R186" i="1"/>
  <c r="P382" i="1"/>
  <c r="R383" i="1"/>
  <c r="P559" i="1"/>
  <c r="R560" i="1"/>
  <c r="P198" i="1"/>
  <c r="R199" i="1"/>
  <c r="P246" i="1"/>
  <c r="R247" i="1"/>
  <c r="P591" i="1"/>
  <c r="R592" i="1"/>
  <c r="P508" i="1"/>
  <c r="R509" i="1"/>
  <c r="P444" i="1"/>
  <c r="R445" i="1"/>
  <c r="P217" i="1"/>
  <c r="R218" i="1"/>
  <c r="P64" i="1"/>
  <c r="Z64" i="1" s="1"/>
  <c r="R65" i="1"/>
  <c r="P274" i="1"/>
  <c r="R275" i="1"/>
  <c r="P70" i="1"/>
  <c r="R71" i="1"/>
  <c r="P220" i="1"/>
  <c r="R221" i="1"/>
  <c r="P501" i="1"/>
  <c r="R502" i="1"/>
  <c r="P452" i="1"/>
  <c r="R453" i="1"/>
  <c r="P139" i="1"/>
  <c r="R140" i="1"/>
  <c r="P614" i="1"/>
  <c r="R615" i="1"/>
  <c r="P393" i="1"/>
  <c r="R394" i="1"/>
  <c r="P130" i="1"/>
  <c r="R131" i="1"/>
  <c r="P98" i="1"/>
  <c r="R99" i="1"/>
  <c r="P77" i="1"/>
  <c r="R78" i="1"/>
  <c r="P44" i="1"/>
  <c r="R45" i="1"/>
  <c r="P601" i="1"/>
  <c r="R602" i="1"/>
  <c r="P161" i="1"/>
  <c r="R162" i="1"/>
  <c r="P638" i="1"/>
  <c r="R639" i="1"/>
  <c r="P409" i="1"/>
  <c r="R410" i="1"/>
  <c r="P79" i="1"/>
  <c r="R80" i="1"/>
  <c r="P554" i="1"/>
  <c r="R555" i="1"/>
  <c r="P150" i="1"/>
  <c r="R151" i="1"/>
  <c r="N282" i="1"/>
  <c r="N343" i="1"/>
  <c r="N170" i="1"/>
  <c r="N571" i="1"/>
  <c r="N84" i="1"/>
  <c r="N367" i="1"/>
  <c r="N423" i="1"/>
  <c r="N133" i="1"/>
  <c r="N185" i="1"/>
  <c r="N382" i="1"/>
  <c r="N559" i="1"/>
  <c r="N198" i="1"/>
  <c r="N246" i="1"/>
  <c r="N591" i="1"/>
  <c r="N508" i="1"/>
  <c r="N444" i="1"/>
  <c r="N217" i="1"/>
  <c r="N64" i="1"/>
  <c r="N274" i="1"/>
  <c r="N70" i="1"/>
  <c r="N220" i="1"/>
  <c r="N501" i="1"/>
  <c r="N452" i="1"/>
  <c r="N492" i="1"/>
  <c r="N538" i="1"/>
  <c r="N139" i="1"/>
  <c r="N438" i="1"/>
  <c r="N46" i="1"/>
  <c r="N614" i="1"/>
  <c r="N165" i="1"/>
  <c r="N393" i="1"/>
  <c r="N154" i="1"/>
  <c r="N130" i="1"/>
  <c r="N418" i="1"/>
  <c r="N98" i="1"/>
  <c r="N77" i="1"/>
  <c r="N44" i="1"/>
  <c r="N601" i="1"/>
  <c r="N161" i="1"/>
  <c r="N638" i="1"/>
  <c r="N409" i="1"/>
  <c r="N79" i="1"/>
  <c r="N554" i="1"/>
  <c r="N150" i="1"/>
  <c r="N643" i="1"/>
  <c r="P643" i="1" s="1"/>
  <c r="N623" i="1"/>
  <c r="P623" i="1" s="1"/>
  <c r="N563" i="1"/>
  <c r="N374" i="1"/>
  <c r="N630" i="1"/>
  <c r="N629" i="1" s="1"/>
  <c r="N628" i="1" s="1"/>
  <c r="N627" i="1" s="1"/>
  <c r="N333" i="1"/>
  <c r="N357" i="1"/>
  <c r="N62" i="1"/>
  <c r="N511" i="1"/>
  <c r="N391" i="1"/>
  <c r="N105" i="1"/>
  <c r="N107" i="1"/>
  <c r="N243" i="1"/>
  <c r="N575" i="1"/>
  <c r="N157" i="1"/>
  <c r="N208" i="1"/>
  <c r="N267" i="1"/>
  <c r="N611" i="1"/>
  <c r="N202" i="1"/>
  <c r="N125" i="1"/>
  <c r="N92" i="1"/>
  <c r="N457" i="1"/>
  <c r="N142" i="1"/>
  <c r="N240" i="1"/>
  <c r="N192" i="1"/>
  <c r="P192" i="1" s="1"/>
  <c r="N486" i="1"/>
  <c r="L485" i="1"/>
  <c r="L484" i="1" s="1"/>
  <c r="L483" i="1" s="1"/>
  <c r="L482" i="1" s="1"/>
  <c r="N543" i="1"/>
  <c r="N95" i="1"/>
  <c r="N619" i="1"/>
  <c r="N525" i="1"/>
  <c r="N506" i="1"/>
  <c r="N328" i="1"/>
  <c r="N236" i="1"/>
  <c r="N551" i="1"/>
  <c r="N517" i="1"/>
  <c r="N386" i="1"/>
  <c r="N496" i="1"/>
  <c r="N586" i="1"/>
  <c r="N88" i="1"/>
  <c r="N136" i="1"/>
  <c r="N348" i="1"/>
  <c r="N398" i="1"/>
  <c r="N320" i="1"/>
  <c r="N378" i="1"/>
  <c r="N255" i="1"/>
  <c r="N462" i="1"/>
  <c r="N312" i="1"/>
  <c r="N568" i="1"/>
  <c r="N449" i="1"/>
  <c r="N298" i="1"/>
  <c r="N103" i="1"/>
  <c r="N48" i="1"/>
  <c r="N305" i="1"/>
  <c r="N291" i="1"/>
  <c r="N598" i="1"/>
  <c r="N182" i="1"/>
  <c r="N175" i="1"/>
  <c r="N441" i="1"/>
  <c r="N625" i="1"/>
  <c r="N527" i="1"/>
  <c r="N286" i="1"/>
  <c r="N546" i="1"/>
  <c r="N413" i="1"/>
  <c r="N324" i="1"/>
  <c r="N353" i="1"/>
  <c r="N195" i="1"/>
  <c r="N426" i="1"/>
  <c r="N471" i="1"/>
  <c r="N515" i="1"/>
  <c r="N432" i="1"/>
  <c r="N535" i="1"/>
  <c r="L448" i="1"/>
  <c r="N593" i="1"/>
  <c r="N302" i="1"/>
  <c r="N278" i="1"/>
  <c r="N32" i="1"/>
  <c r="N338" i="1"/>
  <c r="N579" i="1"/>
  <c r="N362" i="1"/>
  <c r="N200" i="1"/>
  <c r="N37" i="1"/>
  <c r="N114" i="1"/>
  <c r="N478" i="1"/>
  <c r="N270" i="1"/>
  <c r="N258" i="1"/>
  <c r="N523" i="1"/>
  <c r="N34" i="1"/>
  <c r="N223" i="1"/>
  <c r="N263" i="1"/>
  <c r="N466" i="1"/>
  <c r="N404" i="1"/>
  <c r="N120" i="1"/>
  <c r="N294" i="1"/>
  <c r="N250" i="1"/>
  <c r="N608" i="1"/>
  <c r="N22" i="1"/>
  <c r="L87" i="1"/>
  <c r="H566" i="1"/>
  <c r="H565" i="1" s="1"/>
  <c r="H561" i="1" s="1"/>
  <c r="H533" i="1"/>
  <c r="K428" i="1"/>
  <c r="K314" i="1" s="1"/>
  <c r="K771" i="1" s="1"/>
  <c r="L491" i="1"/>
  <c r="L490" i="1" s="1"/>
  <c r="L489" i="1" s="1"/>
  <c r="L488" i="1" s="1"/>
  <c r="L43" i="1"/>
  <c r="L42" i="1" s="1"/>
  <c r="L41" i="1" s="1"/>
  <c r="L40" i="1" s="1"/>
  <c r="L39" i="1" s="1"/>
  <c r="L390" i="1"/>
  <c r="L389" i="1" s="1"/>
  <c r="L388" i="1" s="1"/>
  <c r="L61" i="1"/>
  <c r="L60" i="1" s="1"/>
  <c r="L59" i="1" s="1"/>
  <c r="L58" i="1" s="1"/>
  <c r="L57" i="1" s="1"/>
  <c r="L197" i="1"/>
  <c r="L514" i="1"/>
  <c r="L513" i="1" s="1"/>
  <c r="L102" i="1"/>
  <c r="L101" i="1" s="1"/>
  <c r="L100" i="1" s="1"/>
  <c r="L642" i="1"/>
  <c r="L135" i="1"/>
  <c r="L505" i="1"/>
  <c r="L31" i="1"/>
  <c r="L30" i="1" s="1"/>
  <c r="L522" i="1"/>
  <c r="L521" i="1" s="1"/>
  <c r="L520" i="1" s="1"/>
  <c r="L519" i="1" s="1"/>
  <c r="L553" i="1"/>
  <c r="L311" i="1"/>
  <c r="L310" i="1" s="1"/>
  <c r="L309" i="1" s="1"/>
  <c r="L308" i="1" s="1"/>
  <c r="L307" i="1" s="1"/>
  <c r="L500" i="1"/>
  <c r="L499" i="1" s="1"/>
  <c r="L498" i="1" s="1"/>
  <c r="L149" i="1"/>
  <c r="L148" i="1" s="1"/>
  <c r="L129" i="1"/>
  <c r="L242" i="1"/>
  <c r="L277" i="1"/>
  <c r="L276" i="1" s="1"/>
  <c r="L574" i="1"/>
  <c r="L573" i="1" s="1"/>
  <c r="L169" i="1"/>
  <c r="L168" i="1" s="1"/>
  <c r="L167" i="1" s="1"/>
  <c r="L257" i="1"/>
  <c r="L97" i="1"/>
  <c r="L381" i="1"/>
  <c r="L380" i="1" s="1"/>
  <c r="L545" i="1"/>
  <c r="L207" i="1"/>
  <c r="L206" i="1" s="1"/>
  <c r="L301" i="1"/>
  <c r="L300" i="1" s="1"/>
  <c r="L570" i="1"/>
  <c r="L332" i="1"/>
  <c r="L331" i="1" s="1"/>
  <c r="L330" i="1" s="1"/>
  <c r="L600" i="1"/>
  <c r="L337" i="1"/>
  <c r="L336" i="1" s="1"/>
  <c r="L335" i="1" s="1"/>
  <c r="L352" i="1"/>
  <c r="L351" i="1" s="1"/>
  <c r="L194" i="1"/>
  <c r="L193" i="1" s="1"/>
  <c r="L597" i="1"/>
  <c r="L422" i="1"/>
  <c r="L124" i="1"/>
  <c r="L123" i="1" s="1"/>
  <c r="L122" i="1" s="1"/>
  <c r="L235" i="1"/>
  <c r="L234" i="1" s="1"/>
  <c r="L403" i="1"/>
  <c r="L402" i="1" s="1"/>
  <c r="L401" i="1" s="1"/>
  <c r="L400" i="1" s="1"/>
  <c r="L437" i="1"/>
  <c r="L119" i="1"/>
  <c r="L118" i="1" s="1"/>
  <c r="L184" i="1"/>
  <c r="L607" i="1"/>
  <c r="L191" i="1"/>
  <c r="L618" i="1"/>
  <c r="L617" i="1" s="1"/>
  <c r="L153" i="1"/>
  <c r="L249" i="1"/>
  <c r="L248" i="1" s="1"/>
  <c r="L624" i="1"/>
  <c r="L558" i="1"/>
  <c r="L557" i="1" s="1"/>
  <c r="L556" i="1" s="1"/>
  <c r="L567" i="1"/>
  <c r="L578" i="1"/>
  <c r="L577" i="1" s="1"/>
  <c r="L347" i="1"/>
  <c r="L346" i="1" s="1"/>
  <c r="L345" i="1" s="1"/>
  <c r="L269" i="1"/>
  <c r="L113" i="1"/>
  <c r="L112" i="1" s="1"/>
  <c r="L111" i="1" s="1"/>
  <c r="L110" i="1" s="1"/>
  <c r="L109" i="1" s="1"/>
  <c r="L417" i="1"/>
  <c r="L416" i="1" s="1"/>
  <c r="L415" i="1" s="1"/>
  <c r="L285" i="1"/>
  <c r="L284" i="1" s="1"/>
  <c r="L537" i="1"/>
  <c r="L590" i="1"/>
  <c r="L589" i="1" s="1"/>
  <c r="L562" i="1"/>
  <c r="L342" i="1"/>
  <c r="L341" i="1" s="1"/>
  <c r="L281" i="1"/>
  <c r="L323" i="1"/>
  <c r="L322" i="1" s="1"/>
  <c r="L138" i="1"/>
  <c r="L443" i="1"/>
  <c r="L304" i="1"/>
  <c r="L397" i="1"/>
  <c r="L396" i="1" s="1"/>
  <c r="L395" i="1" s="1"/>
  <c r="L262" i="1"/>
  <c r="L261" i="1" s="1"/>
  <c r="L366" i="1"/>
  <c r="L365" i="1" s="1"/>
  <c r="L364" i="1" s="1"/>
  <c r="L319" i="1"/>
  <c r="L318" i="1" s="1"/>
  <c r="L327" i="1"/>
  <c r="L326" i="1" s="1"/>
  <c r="L637" i="1"/>
  <c r="L510" i="1"/>
  <c r="L425" i="1"/>
  <c r="L132" i="1"/>
  <c r="L164" i="1"/>
  <c r="L163" i="1" s="1"/>
  <c r="L470" i="1"/>
  <c r="L469" i="1" s="1"/>
  <c r="L468" i="1" s="1"/>
  <c r="L69" i="1"/>
  <c r="L68" i="1" s="1"/>
  <c r="L67" i="1" s="1"/>
  <c r="L66" i="1" s="1"/>
  <c r="L36" i="1"/>
  <c r="L461" i="1"/>
  <c r="L460" i="1" s="1"/>
  <c r="L459" i="1" s="1"/>
  <c r="L219" i="1"/>
  <c r="L412" i="1"/>
  <c r="L411" i="1" s="1"/>
  <c r="L94" i="1"/>
  <c r="L622" i="1"/>
  <c r="L76" i="1"/>
  <c r="L75" i="1" s="1"/>
  <c r="L74" i="1" s="1"/>
  <c r="L141" i="1"/>
  <c r="L431" i="1"/>
  <c r="L430" i="1" s="1"/>
  <c r="L429" i="1" s="1"/>
  <c r="L385" i="1"/>
  <c r="L384" i="1" s="1"/>
  <c r="L477" i="1"/>
  <c r="L476" i="1" s="1"/>
  <c r="L475" i="1" s="1"/>
  <c r="L474" i="1" s="1"/>
  <c r="L473" i="1" s="1"/>
  <c r="L239" i="1"/>
  <c r="L238" i="1" s="1"/>
  <c r="L534" i="1"/>
  <c r="L160" i="1"/>
  <c r="L585" i="1"/>
  <c r="L584" i="1" s="1"/>
  <c r="L583" i="1" s="1"/>
  <c r="L582" i="1" s="1"/>
  <c r="L290" i="1"/>
  <c r="L245" i="1"/>
  <c r="L156" i="1"/>
  <c r="L273" i="1"/>
  <c r="L451" i="1"/>
  <c r="L542" i="1"/>
  <c r="L373" i="1"/>
  <c r="L372" i="1" s="1"/>
  <c r="L297" i="1"/>
  <c r="L222" i="1"/>
  <c r="L610" i="1"/>
  <c r="L83" i="1"/>
  <c r="L82" i="1" s="1"/>
  <c r="L356" i="1"/>
  <c r="L355" i="1" s="1"/>
  <c r="L465" i="1"/>
  <c r="L464" i="1" s="1"/>
  <c r="L361" i="1"/>
  <c r="L613" i="1"/>
  <c r="L377" i="1"/>
  <c r="L376" i="1" s="1"/>
  <c r="L181" i="1"/>
  <c r="L180" i="1" s="1"/>
  <c r="L266" i="1"/>
  <c r="L408" i="1"/>
  <c r="L407" i="1" s="1"/>
  <c r="L254" i="1"/>
  <c r="L253" i="1" s="1"/>
  <c r="L550" i="1"/>
  <c r="L174" i="1"/>
  <c r="L173" i="1" s="1"/>
  <c r="L172" i="1" s="1"/>
  <c r="L456" i="1"/>
  <c r="L455" i="1" s="1"/>
  <c r="L293" i="1"/>
  <c r="L440" i="1"/>
  <c r="L216" i="1"/>
  <c r="L21" i="1"/>
  <c r="L20" i="1" s="1"/>
  <c r="L19" i="1" s="1"/>
  <c r="L18" i="1" s="1"/>
  <c r="H616" i="1"/>
  <c r="J504" i="1"/>
  <c r="J503" i="1" s="1"/>
  <c r="H596" i="1"/>
  <c r="H595" i="1" s="1"/>
  <c r="H588" i="1" s="1"/>
  <c r="H581" i="1" s="1"/>
  <c r="J499" i="1"/>
  <c r="J112" i="1"/>
  <c r="J253" i="1"/>
  <c r="J380" i="1"/>
  <c r="J617" i="1"/>
  <c r="J464" i="1"/>
  <c r="J331" i="1"/>
  <c r="J416" i="1"/>
  <c r="J168" i="1"/>
  <c r="J238" i="1"/>
  <c r="J484" i="1"/>
  <c r="J430" i="1"/>
  <c r="J163" i="1"/>
  <c r="J596" i="1"/>
  <c r="J180" i="1"/>
  <c r="J42" i="1"/>
  <c r="J584" i="1"/>
  <c r="J490" i="1"/>
  <c r="J389" i="1"/>
  <c r="J336" i="1"/>
  <c r="J248" i="1"/>
  <c r="J365" i="1"/>
  <c r="J118" i="1"/>
  <c r="J372" i="1"/>
  <c r="J573" i="1"/>
  <c r="J402" i="1"/>
  <c r="J469" i="1"/>
  <c r="J215" i="1"/>
  <c r="J460" i="1"/>
  <c r="J173" i="1"/>
  <c r="J206" i="1"/>
  <c r="J75" i="1"/>
  <c r="J310" i="1"/>
  <c r="J557" i="1"/>
  <c r="J384" i="1"/>
  <c r="J326" i="1"/>
  <c r="J82" i="1"/>
  <c r="J322" i="1"/>
  <c r="J234" i="1"/>
  <c r="J101" i="1"/>
  <c r="J376" i="1"/>
  <c r="J68" i="1"/>
  <c r="J421" i="1"/>
  <c r="J123" i="1"/>
  <c r="J193" i="1"/>
  <c r="J589" i="1"/>
  <c r="J455" i="1"/>
  <c r="J351" i="1"/>
  <c r="J476" i="1"/>
  <c r="J148" i="1"/>
  <c r="J396" i="1"/>
  <c r="J355" i="1"/>
  <c r="J629" i="1"/>
  <c r="J346" i="1"/>
  <c r="J300" i="1"/>
  <c r="J407" i="1"/>
  <c r="J30" i="1"/>
  <c r="J341" i="1"/>
  <c r="J261" i="1"/>
  <c r="J20" i="1"/>
  <c r="J577" i="1"/>
  <c r="J284" i="1"/>
  <c r="J276" i="1"/>
  <c r="J318" i="1"/>
  <c r="J521" i="1"/>
  <c r="J513" i="1"/>
  <c r="J411" i="1"/>
  <c r="J59" i="1"/>
  <c r="J360" i="1"/>
  <c r="J359" i="1"/>
  <c r="J128" i="1"/>
  <c r="J541" i="1"/>
  <c r="J190" i="1"/>
  <c r="J641" i="1"/>
  <c r="J152" i="1"/>
  <c r="J566" i="1"/>
  <c r="J606" i="1"/>
  <c r="J533" i="1"/>
  <c r="J549" i="1"/>
  <c r="J621" i="1"/>
  <c r="J86" i="1"/>
  <c r="J265" i="1"/>
  <c r="J447" i="1"/>
  <c r="J436" i="1"/>
  <c r="H421" i="1"/>
  <c r="H420" i="1" s="1"/>
  <c r="H447" i="1"/>
  <c r="H446" i="1" s="1"/>
  <c r="H636" i="1"/>
  <c r="H635" i="1" s="1"/>
  <c r="H634" i="1" s="1"/>
  <c r="H633" i="1" s="1"/>
  <c r="G636" i="1"/>
  <c r="G635" i="1" s="1"/>
  <c r="G634" i="1" s="1"/>
  <c r="G633" i="1" s="1"/>
  <c r="G117" i="1"/>
  <c r="G627" i="1"/>
  <c r="G272" i="1"/>
  <c r="H541" i="1"/>
  <c r="H540" i="1" s="1"/>
  <c r="G189" i="1"/>
  <c r="G188" i="1" s="1"/>
  <c r="G187" i="1" s="1"/>
  <c r="H152" i="1"/>
  <c r="H189" i="1"/>
  <c r="H188" i="1" s="1"/>
  <c r="H187" i="1" s="1"/>
  <c r="G265" i="1"/>
  <c r="H86" i="1"/>
  <c r="H81" i="1" s="1"/>
  <c r="H73" i="1" s="1"/>
  <c r="H72" i="1" s="1"/>
  <c r="G280" i="1"/>
  <c r="H454" i="1"/>
  <c r="G436" i="1"/>
  <c r="G435" i="1" s="1"/>
  <c r="H272" i="1"/>
  <c r="G533" i="1"/>
  <c r="G532" i="1" s="1"/>
  <c r="H159" i="1"/>
  <c r="G296" i="1"/>
  <c r="G289" i="1" s="1"/>
  <c r="G288" i="1" s="1"/>
  <c r="G606" i="1"/>
  <c r="G605" i="1" s="1"/>
  <c r="G604" i="1" s="1"/>
  <c r="G86" i="1"/>
  <c r="G81" i="1" s="1"/>
  <c r="G73" i="1" s="1"/>
  <c r="G72" i="1" s="1"/>
  <c r="G406" i="1"/>
  <c r="G371" i="1"/>
  <c r="G159" i="1"/>
  <c r="G596" i="1"/>
  <c r="G595" i="1" s="1"/>
  <c r="G588" i="1" s="1"/>
  <c r="G581" i="1" s="1"/>
  <c r="G549" i="1"/>
  <c r="G548" i="1" s="1"/>
  <c r="G340" i="1"/>
  <c r="G152" i="1"/>
  <c r="G317" i="1"/>
  <c r="G128" i="1"/>
  <c r="G127" i="1" s="1"/>
  <c r="H436" i="1"/>
  <c r="G252" i="1"/>
  <c r="H128" i="1"/>
  <c r="H127" i="1" s="1"/>
  <c r="H116" i="1" s="1"/>
  <c r="H371" i="1"/>
  <c r="G179" i="1"/>
  <c r="G178" i="1" s="1"/>
  <c r="G177" i="1" s="1"/>
  <c r="H280" i="1"/>
  <c r="H233" i="1"/>
  <c r="G215" i="1"/>
  <c r="G210" i="1" s="1"/>
  <c r="G205" i="1" s="1"/>
  <c r="G29" i="1"/>
  <c r="G28" i="1" s="1"/>
  <c r="G27" i="1" s="1"/>
  <c r="H265" i="1"/>
  <c r="H359" i="1"/>
  <c r="H350" i="1" s="1"/>
  <c r="H606" i="1"/>
  <c r="H406" i="1"/>
  <c r="H296" i="1"/>
  <c r="H289" i="1" s="1"/>
  <c r="H288" i="1" s="1"/>
  <c r="H317" i="1"/>
  <c r="H215" i="1"/>
  <c r="H210" i="1" s="1"/>
  <c r="H205" i="1" s="1"/>
  <c r="H549" i="1"/>
  <c r="H548" i="1" s="1"/>
  <c r="G481" i="1"/>
  <c r="G480" i="1" s="1"/>
  <c r="G421" i="1"/>
  <c r="G420" i="1" s="1"/>
  <c r="G233" i="1"/>
  <c r="H340" i="1"/>
  <c r="H252" i="1"/>
  <c r="H504" i="1"/>
  <c r="H503" i="1" s="1"/>
  <c r="H481" i="1" s="1"/>
  <c r="H480" i="1" s="1"/>
  <c r="H29" i="1"/>
  <c r="H28" i="1" s="1"/>
  <c r="H27" i="1" s="1"/>
  <c r="G454" i="1"/>
  <c r="G359" i="1"/>
  <c r="G350" i="1" s="1"/>
  <c r="G566" i="1"/>
  <c r="G565" i="1" s="1"/>
  <c r="G561" i="1" s="1"/>
  <c r="T631" i="1" l="1"/>
  <c r="T630" i="1" s="1"/>
  <c r="T629" i="1" s="1"/>
  <c r="T628" i="1" s="1"/>
  <c r="T627" i="1" s="1"/>
  <c r="V632" i="1"/>
  <c r="V631" i="1" s="1"/>
  <c r="V630" i="1" s="1"/>
  <c r="V629" i="1" s="1"/>
  <c r="V628" i="1" s="1"/>
  <c r="V627" i="1" s="1"/>
  <c r="T555" i="1"/>
  <c r="AC555" i="1"/>
  <c r="T410" i="1"/>
  <c r="AC410" i="1"/>
  <c r="T162" i="1"/>
  <c r="AC162" i="1"/>
  <c r="T45" i="1"/>
  <c r="AC45" i="1"/>
  <c r="T99" i="1"/>
  <c r="AC99" i="1"/>
  <c r="T394" i="1"/>
  <c r="AC394" i="1"/>
  <c r="T140" i="1"/>
  <c r="AC140" i="1"/>
  <c r="T502" i="1"/>
  <c r="AC502" i="1"/>
  <c r="T71" i="1"/>
  <c r="AC71" i="1"/>
  <c r="T65" i="1"/>
  <c r="AC65" i="1"/>
  <c r="T445" i="1"/>
  <c r="AC445" i="1"/>
  <c r="T592" i="1"/>
  <c r="AC592" i="1"/>
  <c r="T199" i="1"/>
  <c r="AC199" i="1"/>
  <c r="T383" i="1"/>
  <c r="AC383" i="1"/>
  <c r="T134" i="1"/>
  <c r="AC134" i="1"/>
  <c r="T368" i="1"/>
  <c r="AC368" i="1"/>
  <c r="T572" i="1"/>
  <c r="AC572" i="1"/>
  <c r="T344" i="1"/>
  <c r="AC344" i="1"/>
  <c r="T569" i="1"/>
  <c r="AC569" i="1"/>
  <c r="AC89" i="1"/>
  <c r="T89" i="1"/>
  <c r="T329" i="1"/>
  <c r="AC329" i="1"/>
  <c r="T23" i="1"/>
  <c r="AC23" i="1"/>
  <c r="T251" i="1"/>
  <c r="AC251" i="1"/>
  <c r="T121" i="1"/>
  <c r="AC121" i="1"/>
  <c r="T467" i="1"/>
  <c r="AC467" i="1"/>
  <c r="T224" i="1"/>
  <c r="AC224" i="1"/>
  <c r="T524" i="1"/>
  <c r="AC524" i="1"/>
  <c r="T271" i="1"/>
  <c r="AC271" i="1"/>
  <c r="T115" i="1"/>
  <c r="AC115" i="1"/>
  <c r="T201" i="1"/>
  <c r="AC201" i="1"/>
  <c r="T580" i="1"/>
  <c r="AC580" i="1"/>
  <c r="T33" i="1"/>
  <c r="AC33" i="1"/>
  <c r="T303" i="1"/>
  <c r="AC303" i="1"/>
  <c r="T487" i="1"/>
  <c r="AC487" i="1"/>
  <c r="T256" i="1"/>
  <c r="AC256" i="1"/>
  <c r="T137" i="1"/>
  <c r="AC137" i="1"/>
  <c r="T552" i="1"/>
  <c r="AC552" i="1"/>
  <c r="T96" i="1"/>
  <c r="AC96" i="1"/>
  <c r="T433" i="1"/>
  <c r="AC433" i="1"/>
  <c r="T472" i="1"/>
  <c r="AC472" i="1"/>
  <c r="T196" i="1"/>
  <c r="AC196" i="1"/>
  <c r="T325" i="1"/>
  <c r="AC325" i="1"/>
  <c r="T547" i="1"/>
  <c r="AC547" i="1"/>
  <c r="T528" i="1"/>
  <c r="AC528" i="1"/>
  <c r="T442" i="1"/>
  <c r="AC442" i="1"/>
  <c r="T183" i="1"/>
  <c r="AC183" i="1"/>
  <c r="T292" i="1"/>
  <c r="AC292" i="1"/>
  <c r="T49" i="1"/>
  <c r="AC49" i="1"/>
  <c r="T299" i="1"/>
  <c r="AC299" i="1"/>
  <c r="T379" i="1"/>
  <c r="AC379" i="1"/>
  <c r="T587" i="1"/>
  <c r="AC587" i="1"/>
  <c r="T237" i="1"/>
  <c r="AC237" i="1"/>
  <c r="T544" i="1"/>
  <c r="AC544" i="1"/>
  <c r="T143" i="1"/>
  <c r="AC143" i="1"/>
  <c r="T93" i="1"/>
  <c r="AC93" i="1"/>
  <c r="T203" i="1"/>
  <c r="AC203" i="1"/>
  <c r="T268" i="1"/>
  <c r="AC268" i="1"/>
  <c r="T158" i="1"/>
  <c r="AC158" i="1"/>
  <c r="T244" i="1"/>
  <c r="AC244" i="1"/>
  <c r="T106" i="1"/>
  <c r="AC106" i="1"/>
  <c r="T512" i="1"/>
  <c r="AC512" i="1"/>
  <c r="T358" i="1"/>
  <c r="AC358" i="1"/>
  <c r="T375" i="1"/>
  <c r="AC375" i="1"/>
  <c r="T419" i="1"/>
  <c r="AC419" i="1"/>
  <c r="T166" i="1"/>
  <c r="AC166" i="1"/>
  <c r="T439" i="1"/>
  <c r="AC439" i="1"/>
  <c r="T493" i="1"/>
  <c r="AC493" i="1"/>
  <c r="T151" i="1"/>
  <c r="AC151" i="1"/>
  <c r="T80" i="1"/>
  <c r="AC80" i="1"/>
  <c r="T639" i="1"/>
  <c r="AC639" i="1"/>
  <c r="T602" i="1"/>
  <c r="AC602" i="1"/>
  <c r="T78" i="1"/>
  <c r="AC78" i="1"/>
  <c r="T131" i="1"/>
  <c r="AC131" i="1"/>
  <c r="T615" i="1"/>
  <c r="AC615" i="1"/>
  <c r="T453" i="1"/>
  <c r="AC453" i="1"/>
  <c r="T221" i="1"/>
  <c r="AC221" i="1"/>
  <c r="T275" i="1"/>
  <c r="AC275" i="1"/>
  <c r="T218" i="1"/>
  <c r="AC218" i="1"/>
  <c r="T509" i="1"/>
  <c r="AC509" i="1"/>
  <c r="T247" i="1"/>
  <c r="AC247" i="1"/>
  <c r="T560" i="1"/>
  <c r="AC560" i="1"/>
  <c r="T186" i="1"/>
  <c r="AC186" i="1"/>
  <c r="T424" i="1"/>
  <c r="AC424" i="1"/>
  <c r="T85" i="1"/>
  <c r="AC85" i="1"/>
  <c r="T171" i="1"/>
  <c r="AC171" i="1"/>
  <c r="T283" i="1"/>
  <c r="AC283" i="1"/>
  <c r="T321" i="1"/>
  <c r="AC321" i="1"/>
  <c r="T518" i="1"/>
  <c r="AC518" i="1"/>
  <c r="T620" i="1"/>
  <c r="AC620" i="1"/>
  <c r="T609" i="1"/>
  <c r="AC609" i="1"/>
  <c r="T295" i="1"/>
  <c r="AC295" i="1"/>
  <c r="T405" i="1"/>
  <c r="AC405" i="1"/>
  <c r="T264" i="1"/>
  <c r="AC264" i="1"/>
  <c r="T35" i="1"/>
  <c r="AC35" i="1"/>
  <c r="T259" i="1"/>
  <c r="AC259" i="1"/>
  <c r="T479" i="1"/>
  <c r="AC479" i="1"/>
  <c r="T38" i="1"/>
  <c r="AC38" i="1"/>
  <c r="T363" i="1"/>
  <c r="AC363" i="1"/>
  <c r="T339" i="1"/>
  <c r="AC339" i="1"/>
  <c r="T279" i="1"/>
  <c r="AC279" i="1"/>
  <c r="T594" i="1"/>
  <c r="AC594" i="1"/>
  <c r="T463" i="1"/>
  <c r="AC463" i="1"/>
  <c r="T399" i="1"/>
  <c r="AC399" i="1"/>
  <c r="T497" i="1"/>
  <c r="AC497" i="1"/>
  <c r="T507" i="1"/>
  <c r="AC507" i="1"/>
  <c r="T536" i="1"/>
  <c r="AC536" i="1"/>
  <c r="T516" i="1"/>
  <c r="AC516" i="1"/>
  <c r="T427" i="1"/>
  <c r="AC427" i="1"/>
  <c r="T354" i="1"/>
  <c r="AC354" i="1"/>
  <c r="T414" i="1"/>
  <c r="AC414" i="1"/>
  <c r="T287" i="1"/>
  <c r="AC287" i="1"/>
  <c r="T626" i="1"/>
  <c r="AC626" i="1"/>
  <c r="T176" i="1"/>
  <c r="AC176" i="1"/>
  <c r="T599" i="1"/>
  <c r="AC599" i="1"/>
  <c r="T306" i="1"/>
  <c r="AC306" i="1"/>
  <c r="T104" i="1"/>
  <c r="AC104" i="1"/>
  <c r="T313" i="1"/>
  <c r="AC313" i="1"/>
  <c r="T349" i="1"/>
  <c r="AC349" i="1"/>
  <c r="T387" i="1"/>
  <c r="AC387" i="1"/>
  <c r="T526" i="1"/>
  <c r="AC526" i="1"/>
  <c r="T241" i="1"/>
  <c r="AC241" i="1"/>
  <c r="T458" i="1"/>
  <c r="AC458" i="1"/>
  <c r="T126" i="1"/>
  <c r="AC126" i="1"/>
  <c r="T612" i="1"/>
  <c r="AC612" i="1"/>
  <c r="T209" i="1"/>
  <c r="AC209" i="1"/>
  <c r="T576" i="1"/>
  <c r="AC576" i="1"/>
  <c r="T108" i="1"/>
  <c r="AC108" i="1"/>
  <c r="T392" i="1"/>
  <c r="AC392" i="1"/>
  <c r="T63" i="1"/>
  <c r="AC63" i="1"/>
  <c r="T334" i="1"/>
  <c r="AC334" i="1"/>
  <c r="T564" i="1"/>
  <c r="AC564" i="1"/>
  <c r="T155" i="1"/>
  <c r="AC155" i="1"/>
  <c r="AC47" i="1"/>
  <c r="T47" i="1"/>
  <c r="T539" i="1"/>
  <c r="AC539" i="1"/>
  <c r="T450" i="1"/>
  <c r="AC450" i="1"/>
  <c r="P319" i="1"/>
  <c r="P318" i="1" s="1"/>
  <c r="P262" i="1"/>
  <c r="P261" i="1" s="1"/>
  <c r="P461" i="1"/>
  <c r="P460" i="1" s="1"/>
  <c r="P459" i="1" s="1"/>
  <c r="P285" i="1"/>
  <c r="P284" i="1" s="1"/>
  <c r="P373" i="1"/>
  <c r="P372" i="1" s="1"/>
  <c r="R601" i="1"/>
  <c r="AC601" i="1" s="1"/>
  <c r="R274" i="1"/>
  <c r="AC274" i="1" s="1"/>
  <c r="R571" i="1"/>
  <c r="AC571" i="1" s="1"/>
  <c r="R404" i="1"/>
  <c r="AC404" i="1" s="1"/>
  <c r="R32" i="1"/>
  <c r="AB33" i="1"/>
  <c r="R515" i="1"/>
  <c r="R291" i="1"/>
  <c r="AC291" i="1" s="1"/>
  <c r="R165" i="1"/>
  <c r="AC165" i="1" s="1"/>
  <c r="R79" i="1"/>
  <c r="R161" i="1"/>
  <c r="AC161" i="1" s="1"/>
  <c r="R77" i="1"/>
  <c r="R393" i="1"/>
  <c r="R452" i="1"/>
  <c r="AC452" i="1" s="1"/>
  <c r="R70" i="1"/>
  <c r="AC70" i="1" s="1"/>
  <c r="R217" i="1"/>
  <c r="AC217" i="1" s="1"/>
  <c r="R591" i="1"/>
  <c r="R559" i="1"/>
  <c r="AC559" i="1" s="1"/>
  <c r="R133" i="1"/>
  <c r="AC133" i="1" s="1"/>
  <c r="R84" i="1"/>
  <c r="AC84" i="1" s="1"/>
  <c r="R343" i="1"/>
  <c r="AC343" i="1" s="1"/>
  <c r="R320" i="1"/>
  <c r="AC320" i="1" s="1"/>
  <c r="R328" i="1"/>
  <c r="AC328" i="1" s="1"/>
  <c r="R608" i="1"/>
  <c r="AC608" i="1" s="1"/>
  <c r="R120" i="1"/>
  <c r="AC120" i="1" s="1"/>
  <c r="R263" i="1"/>
  <c r="AC263" i="1" s="1"/>
  <c r="R523" i="1"/>
  <c r="R478" i="1"/>
  <c r="AC478" i="1" s="1"/>
  <c r="R200" i="1"/>
  <c r="R338" i="1"/>
  <c r="AC338" i="1" s="1"/>
  <c r="R302" i="1"/>
  <c r="AC302" i="1" s="1"/>
  <c r="R462" i="1"/>
  <c r="AC462" i="1" s="1"/>
  <c r="R136" i="1"/>
  <c r="AC136" i="1" s="1"/>
  <c r="R506" i="1"/>
  <c r="R432" i="1"/>
  <c r="AC432" i="1" s="1"/>
  <c r="R426" i="1"/>
  <c r="AC426" i="1" s="1"/>
  <c r="R324" i="1"/>
  <c r="AC324" i="1" s="1"/>
  <c r="R286" i="1"/>
  <c r="AC286" i="1" s="1"/>
  <c r="R441" i="1"/>
  <c r="AC441" i="1" s="1"/>
  <c r="R598" i="1"/>
  <c r="AC598" i="1" s="1"/>
  <c r="R48" i="1"/>
  <c r="R312" i="1"/>
  <c r="AC312" i="1" s="1"/>
  <c r="R586" i="1"/>
  <c r="AC586" i="1" s="1"/>
  <c r="R525" i="1"/>
  <c r="R142" i="1"/>
  <c r="AC142" i="1" s="1"/>
  <c r="R125" i="1"/>
  <c r="AC125" i="1" s="1"/>
  <c r="R267" i="1"/>
  <c r="AC267" i="1" s="1"/>
  <c r="R575" i="1"/>
  <c r="AC575" i="1" s="1"/>
  <c r="R105" i="1"/>
  <c r="R62" i="1"/>
  <c r="AB63" i="1"/>
  <c r="R374" i="1"/>
  <c r="AC374" i="1" s="1"/>
  <c r="R154" i="1"/>
  <c r="AC154" i="1" s="1"/>
  <c r="R438" i="1"/>
  <c r="AC438" i="1" s="1"/>
  <c r="R449" i="1"/>
  <c r="AC449" i="1" s="1"/>
  <c r="P451" i="1"/>
  <c r="P216" i="1"/>
  <c r="P132" i="1"/>
  <c r="P342" i="1"/>
  <c r="P341" i="1" s="1"/>
  <c r="P119" i="1"/>
  <c r="P118" i="1" s="1"/>
  <c r="P117" i="1" s="1"/>
  <c r="P477" i="1"/>
  <c r="P476" i="1" s="1"/>
  <c r="P475" i="1" s="1"/>
  <c r="P474" i="1" s="1"/>
  <c r="P473" i="1" s="1"/>
  <c r="P301" i="1"/>
  <c r="P300" i="1" s="1"/>
  <c r="P431" i="1"/>
  <c r="P430" i="1" s="1"/>
  <c r="P429" i="1" s="1"/>
  <c r="P585" i="1"/>
  <c r="P584" i="1" s="1"/>
  <c r="P583" i="1" s="1"/>
  <c r="P582" i="1" s="1"/>
  <c r="P124" i="1"/>
  <c r="P123" i="1" s="1"/>
  <c r="P122" i="1" s="1"/>
  <c r="P437" i="1"/>
  <c r="R409" i="1"/>
  <c r="AC409" i="1" s="1"/>
  <c r="R501" i="1"/>
  <c r="AC501" i="1" s="1"/>
  <c r="R382" i="1"/>
  <c r="AC382" i="1" s="1"/>
  <c r="R88" i="1"/>
  <c r="AC88" i="1" s="1"/>
  <c r="R223" i="1"/>
  <c r="AC223" i="1" s="1"/>
  <c r="R362" i="1"/>
  <c r="AC362" i="1" s="1"/>
  <c r="R255" i="1"/>
  <c r="AC255" i="1" s="1"/>
  <c r="R413" i="1"/>
  <c r="AC413" i="1" s="1"/>
  <c r="R175" i="1"/>
  <c r="AC175" i="1" s="1"/>
  <c r="R386" i="1"/>
  <c r="AC386" i="1" s="1"/>
  <c r="R457" i="1"/>
  <c r="AC457" i="1" s="1"/>
  <c r="R208" i="1"/>
  <c r="AC208" i="1" s="1"/>
  <c r="R357" i="1"/>
  <c r="AC357" i="1" s="1"/>
  <c r="P149" i="1"/>
  <c r="P148" i="1" s="1"/>
  <c r="P408" i="1"/>
  <c r="P407" i="1" s="1"/>
  <c r="P600" i="1"/>
  <c r="P97" i="1"/>
  <c r="P613" i="1"/>
  <c r="P500" i="1"/>
  <c r="P499" i="1" s="1"/>
  <c r="P498" i="1" s="1"/>
  <c r="P273" i="1"/>
  <c r="P443" i="1"/>
  <c r="P245" i="1"/>
  <c r="P381" i="1"/>
  <c r="P380" i="1" s="1"/>
  <c r="P422" i="1"/>
  <c r="P570" i="1"/>
  <c r="P281" i="1"/>
  <c r="P87" i="1"/>
  <c r="P618" i="1"/>
  <c r="P617" i="1" s="1"/>
  <c r="P249" i="1"/>
  <c r="P248" i="1" s="1"/>
  <c r="P403" i="1"/>
  <c r="P402" i="1" s="1"/>
  <c r="P401" i="1" s="1"/>
  <c r="P400" i="1" s="1"/>
  <c r="P222" i="1"/>
  <c r="P257" i="1"/>
  <c r="P113" i="1"/>
  <c r="P112" i="1" s="1"/>
  <c r="P111" i="1" s="1"/>
  <c r="P110" i="1" s="1"/>
  <c r="P109" i="1" s="1"/>
  <c r="P361" i="1"/>
  <c r="P359" i="1" s="1"/>
  <c r="P31" i="1"/>
  <c r="P30" i="1" s="1"/>
  <c r="Z32" i="1"/>
  <c r="P254" i="1"/>
  <c r="P253" i="1" s="1"/>
  <c r="P491" i="1"/>
  <c r="P490" i="1" s="1"/>
  <c r="P489" i="1" s="1"/>
  <c r="P488" i="1" s="1"/>
  <c r="P94" i="1"/>
  <c r="P194" i="1"/>
  <c r="P193" i="1" s="1"/>
  <c r="P412" i="1"/>
  <c r="P411" i="1" s="1"/>
  <c r="P174" i="1"/>
  <c r="P173" i="1" s="1"/>
  <c r="P172" i="1" s="1"/>
  <c r="P290" i="1"/>
  <c r="P377" i="1"/>
  <c r="P376" i="1" s="1"/>
  <c r="P385" i="1"/>
  <c r="P384" i="1" s="1"/>
  <c r="P542" i="1"/>
  <c r="P456" i="1"/>
  <c r="P455" i="1" s="1"/>
  <c r="P207" i="1"/>
  <c r="P206" i="1" s="1"/>
  <c r="P242" i="1"/>
  <c r="P356" i="1"/>
  <c r="P355" i="1" s="1"/>
  <c r="P562" i="1"/>
  <c r="P164" i="1"/>
  <c r="P163" i="1" s="1"/>
  <c r="P537" i="1"/>
  <c r="P558" i="1"/>
  <c r="P557" i="1" s="1"/>
  <c r="P556" i="1" s="1"/>
  <c r="P327" i="1"/>
  <c r="P326" i="1" s="1"/>
  <c r="P337" i="1"/>
  <c r="P336" i="1" s="1"/>
  <c r="P335" i="1" s="1"/>
  <c r="P323" i="1"/>
  <c r="P322" i="1" s="1"/>
  <c r="P440" i="1"/>
  <c r="P311" i="1"/>
  <c r="P310" i="1" s="1"/>
  <c r="P309" i="1" s="1"/>
  <c r="P308" i="1" s="1"/>
  <c r="P307" i="1" s="1"/>
  <c r="P141" i="1"/>
  <c r="P153" i="1"/>
  <c r="R150" i="1"/>
  <c r="AC150" i="1" s="1"/>
  <c r="R614" i="1"/>
  <c r="AC614" i="1" s="1"/>
  <c r="R444" i="1"/>
  <c r="AC444" i="1" s="1"/>
  <c r="R423" i="1"/>
  <c r="AC423" i="1" s="1"/>
  <c r="R282" i="1"/>
  <c r="AC282" i="1" s="1"/>
  <c r="R250" i="1"/>
  <c r="AC250" i="1" s="1"/>
  <c r="R258" i="1"/>
  <c r="AC258" i="1" s="1"/>
  <c r="R593" i="1"/>
  <c r="R496" i="1"/>
  <c r="R195" i="1"/>
  <c r="AC195" i="1" s="1"/>
  <c r="R527" i="1"/>
  <c r="R103" i="1"/>
  <c r="R543" i="1"/>
  <c r="AC543" i="1" s="1"/>
  <c r="R202" i="1"/>
  <c r="R243" i="1"/>
  <c r="AC243" i="1" s="1"/>
  <c r="R391" i="1"/>
  <c r="R563" i="1"/>
  <c r="AC563" i="1" s="1"/>
  <c r="R554" i="1"/>
  <c r="AC554" i="1" s="1"/>
  <c r="R638" i="1"/>
  <c r="AC638" i="1" s="1"/>
  <c r="R44" i="1"/>
  <c r="R130" i="1"/>
  <c r="AC130" i="1" s="1"/>
  <c r="R139" i="1"/>
  <c r="AC139" i="1" s="1"/>
  <c r="R220" i="1"/>
  <c r="AC220" i="1" s="1"/>
  <c r="R64" i="1"/>
  <c r="AB65" i="1"/>
  <c r="R508" i="1"/>
  <c r="R198" i="1"/>
  <c r="R185" i="1"/>
  <c r="AC185" i="1" s="1"/>
  <c r="R367" i="1"/>
  <c r="AC367" i="1" s="1"/>
  <c r="R170" i="1"/>
  <c r="AC170" i="1" s="1"/>
  <c r="R568" i="1"/>
  <c r="AC568" i="1" s="1"/>
  <c r="R517" i="1"/>
  <c r="R22" i="1"/>
  <c r="AC22" i="1" s="1"/>
  <c r="R294" i="1"/>
  <c r="AC294" i="1" s="1"/>
  <c r="R466" i="1"/>
  <c r="AC466" i="1" s="1"/>
  <c r="R34" i="1"/>
  <c r="AB35" i="1"/>
  <c r="R270" i="1"/>
  <c r="AC270" i="1" s="1"/>
  <c r="R37" i="1"/>
  <c r="AC37" i="1" s="1"/>
  <c r="AB38" i="1"/>
  <c r="R579" i="1"/>
  <c r="AC579" i="1" s="1"/>
  <c r="R278" i="1"/>
  <c r="AC278" i="1" s="1"/>
  <c r="R486" i="1"/>
  <c r="AC486" i="1" s="1"/>
  <c r="R398" i="1"/>
  <c r="AC398" i="1" s="1"/>
  <c r="R551" i="1"/>
  <c r="AC551" i="1" s="1"/>
  <c r="R535" i="1"/>
  <c r="AC535" i="1" s="1"/>
  <c r="R471" i="1"/>
  <c r="AC471" i="1" s="1"/>
  <c r="R353" i="1"/>
  <c r="AC353" i="1" s="1"/>
  <c r="R546" i="1"/>
  <c r="AC546" i="1" s="1"/>
  <c r="R625" i="1"/>
  <c r="AC625" i="1" s="1"/>
  <c r="R182" i="1"/>
  <c r="AC182" i="1" s="1"/>
  <c r="R305" i="1"/>
  <c r="AC305" i="1" s="1"/>
  <c r="R298" i="1"/>
  <c r="AC298" i="1" s="1"/>
  <c r="R348" i="1"/>
  <c r="AC348" i="1" s="1"/>
  <c r="R236" i="1"/>
  <c r="AC236" i="1" s="1"/>
  <c r="R240" i="1"/>
  <c r="AC240" i="1" s="1"/>
  <c r="R92" i="1"/>
  <c r="R611" i="1"/>
  <c r="AC611" i="1" s="1"/>
  <c r="R157" i="1"/>
  <c r="AC157" i="1" s="1"/>
  <c r="R107" i="1"/>
  <c r="R511" i="1"/>
  <c r="AC511" i="1" s="1"/>
  <c r="R333" i="1"/>
  <c r="AC333" i="1" s="1"/>
  <c r="R418" i="1"/>
  <c r="AC418" i="1" s="1"/>
  <c r="R46" i="1"/>
  <c r="AC46" i="1" s="1"/>
  <c r="R492" i="1"/>
  <c r="P160" i="1"/>
  <c r="P69" i="1"/>
  <c r="P68" i="1" s="1"/>
  <c r="P67" i="1" s="1"/>
  <c r="P66" i="1" s="1"/>
  <c r="P83" i="1"/>
  <c r="P82" i="1" s="1"/>
  <c r="P607" i="1"/>
  <c r="P135" i="1"/>
  <c r="P425" i="1"/>
  <c r="P597" i="1"/>
  <c r="P266" i="1"/>
  <c r="P574" i="1"/>
  <c r="P573" i="1" s="1"/>
  <c r="P448" i="1"/>
  <c r="R98" i="1"/>
  <c r="AC98" i="1" s="1"/>
  <c r="R246" i="1"/>
  <c r="AC246" i="1" s="1"/>
  <c r="R619" i="1"/>
  <c r="AC619" i="1" s="1"/>
  <c r="R114" i="1"/>
  <c r="AC114" i="1" s="1"/>
  <c r="R95" i="1"/>
  <c r="AC95" i="1" s="1"/>
  <c r="R378" i="1"/>
  <c r="AC378" i="1" s="1"/>
  <c r="R538" i="1"/>
  <c r="AC538" i="1" s="1"/>
  <c r="P553" i="1"/>
  <c r="P637" i="1"/>
  <c r="P129" i="1"/>
  <c r="P138" i="1"/>
  <c r="P219" i="1"/>
  <c r="P184" i="1"/>
  <c r="P366" i="1"/>
  <c r="P365" i="1" s="1"/>
  <c r="P364" i="1" s="1"/>
  <c r="P169" i="1"/>
  <c r="P168" i="1" s="1"/>
  <c r="P167" i="1" s="1"/>
  <c r="P567" i="1"/>
  <c r="P21" i="1"/>
  <c r="P20" i="1" s="1"/>
  <c r="P19" i="1" s="1"/>
  <c r="P18" i="1" s="1"/>
  <c r="P293" i="1"/>
  <c r="P465" i="1"/>
  <c r="P464" i="1" s="1"/>
  <c r="P269" i="1"/>
  <c r="P36" i="1"/>
  <c r="Z37" i="1"/>
  <c r="P578" i="1"/>
  <c r="P577" i="1" s="1"/>
  <c r="P277" i="1"/>
  <c r="P276" i="1" s="1"/>
  <c r="P485" i="1"/>
  <c r="P484" i="1" s="1"/>
  <c r="P483" i="1" s="1"/>
  <c r="P482" i="1" s="1"/>
  <c r="P397" i="1"/>
  <c r="P396" i="1" s="1"/>
  <c r="P395" i="1" s="1"/>
  <c r="P550" i="1"/>
  <c r="P534" i="1"/>
  <c r="P470" i="1"/>
  <c r="P469" i="1" s="1"/>
  <c r="P468" i="1" s="1"/>
  <c r="P352" i="1"/>
  <c r="P351" i="1" s="1"/>
  <c r="P545" i="1"/>
  <c r="P624" i="1"/>
  <c r="P181" i="1"/>
  <c r="P180" i="1" s="1"/>
  <c r="P304" i="1"/>
  <c r="P297" i="1"/>
  <c r="P347" i="1"/>
  <c r="P346" i="1" s="1"/>
  <c r="P345" i="1" s="1"/>
  <c r="P235" i="1"/>
  <c r="P234" i="1" s="1"/>
  <c r="P239" i="1"/>
  <c r="P238" i="1" s="1"/>
  <c r="P610" i="1"/>
  <c r="P156" i="1"/>
  <c r="P510" i="1"/>
  <c r="P332" i="1"/>
  <c r="P331" i="1" s="1"/>
  <c r="P330" i="1" s="1"/>
  <c r="P417" i="1"/>
  <c r="P416" i="1" s="1"/>
  <c r="P415" i="1" s="1"/>
  <c r="R630" i="1"/>
  <c r="P590" i="1"/>
  <c r="P589" i="1" s="1"/>
  <c r="P522" i="1"/>
  <c r="P521" i="1" s="1"/>
  <c r="P520" i="1" s="1"/>
  <c r="P519" i="1" s="1"/>
  <c r="P197" i="1"/>
  <c r="P505" i="1"/>
  <c r="P43" i="1"/>
  <c r="P42" i="1" s="1"/>
  <c r="P41" i="1" s="1"/>
  <c r="P40" i="1" s="1"/>
  <c r="P39" i="1" s="1"/>
  <c r="P61" i="1"/>
  <c r="P60" i="1" s="1"/>
  <c r="P59" i="1" s="1"/>
  <c r="P58" i="1" s="1"/>
  <c r="P57" i="1" s="1"/>
  <c r="P514" i="1"/>
  <c r="P513" i="1" s="1"/>
  <c r="P102" i="1"/>
  <c r="P101" i="1" s="1"/>
  <c r="P100" i="1" s="1"/>
  <c r="P622" i="1"/>
  <c r="R623" i="1"/>
  <c r="P191" i="1"/>
  <c r="R192" i="1"/>
  <c r="P642" i="1"/>
  <c r="R643" i="1"/>
  <c r="P76" i="1"/>
  <c r="P75" i="1" s="1"/>
  <c r="P74" i="1" s="1"/>
  <c r="P390" i="1"/>
  <c r="P389" i="1" s="1"/>
  <c r="P388" i="1" s="1"/>
  <c r="L447" i="1"/>
  <c r="L446" i="1" s="1"/>
  <c r="N293" i="1"/>
  <c r="N36" i="1"/>
  <c r="N277" i="1"/>
  <c r="N276" i="1" s="1"/>
  <c r="N514" i="1"/>
  <c r="N513" i="1" s="1"/>
  <c r="N412" i="1"/>
  <c r="N411" i="1" s="1"/>
  <c r="N174" i="1"/>
  <c r="N173" i="1" s="1"/>
  <c r="N172" i="1" s="1"/>
  <c r="N102" i="1"/>
  <c r="N101" i="1" s="1"/>
  <c r="N100" i="1" s="1"/>
  <c r="N254" i="1"/>
  <c r="N253" i="1" s="1"/>
  <c r="N87" i="1"/>
  <c r="N235" i="1"/>
  <c r="N234" i="1" s="1"/>
  <c r="N542" i="1"/>
  <c r="N456" i="1"/>
  <c r="N455" i="1" s="1"/>
  <c r="N207" i="1"/>
  <c r="N206" i="1" s="1"/>
  <c r="N373" i="1"/>
  <c r="N372" i="1" s="1"/>
  <c r="N76" i="1"/>
  <c r="N75" i="1" s="1"/>
  <c r="N74" i="1" s="1"/>
  <c r="N164" i="1"/>
  <c r="N163" i="1" s="1"/>
  <c r="N197" i="1"/>
  <c r="N366" i="1"/>
  <c r="N365" i="1" s="1"/>
  <c r="N364" i="1" s="1"/>
  <c r="N119" i="1"/>
  <c r="N118" i="1" s="1"/>
  <c r="N117" i="1" s="1"/>
  <c r="N522" i="1"/>
  <c r="N521" i="1" s="1"/>
  <c r="N520" i="1" s="1"/>
  <c r="N519" i="1" s="1"/>
  <c r="N301" i="1"/>
  <c r="N300" i="1" s="1"/>
  <c r="N470" i="1"/>
  <c r="N469" i="1" s="1"/>
  <c r="N468" i="1" s="1"/>
  <c r="N545" i="1"/>
  <c r="N181" i="1"/>
  <c r="N180" i="1" s="1"/>
  <c r="N297" i="1"/>
  <c r="N377" i="1"/>
  <c r="N376" i="1" s="1"/>
  <c r="N585" i="1"/>
  <c r="N584" i="1" s="1"/>
  <c r="N583" i="1" s="1"/>
  <c r="N582" i="1" s="1"/>
  <c r="N327" i="1"/>
  <c r="N326" i="1" s="1"/>
  <c r="N156" i="1"/>
  <c r="N510" i="1"/>
  <c r="N562" i="1"/>
  <c r="N408" i="1"/>
  <c r="N407" i="1" s="1"/>
  <c r="N97" i="1"/>
  <c r="N613" i="1"/>
  <c r="N451" i="1"/>
  <c r="N216" i="1"/>
  <c r="N558" i="1"/>
  <c r="N557" i="1" s="1"/>
  <c r="N556" i="1" s="1"/>
  <c r="N83" i="1"/>
  <c r="N82" i="1" s="1"/>
  <c r="N403" i="1"/>
  <c r="N402" i="1" s="1"/>
  <c r="N401" i="1" s="1"/>
  <c r="N400" i="1" s="1"/>
  <c r="N257" i="1"/>
  <c r="N361" i="1"/>
  <c r="N425" i="1"/>
  <c r="N285" i="1"/>
  <c r="N284" i="1" s="1"/>
  <c r="N597" i="1"/>
  <c r="N448" i="1"/>
  <c r="N319" i="1"/>
  <c r="N318" i="1" s="1"/>
  <c r="N491" i="1"/>
  <c r="N490" i="1" s="1"/>
  <c r="N489" i="1" s="1"/>
  <c r="N488" i="1" s="1"/>
  <c r="N485" i="1"/>
  <c r="N484" i="1" s="1"/>
  <c r="N483" i="1" s="1"/>
  <c r="N482" i="1" s="1"/>
  <c r="N124" i="1"/>
  <c r="N123" i="1" s="1"/>
  <c r="N122" i="1" s="1"/>
  <c r="N574" i="1"/>
  <c r="N573" i="1" s="1"/>
  <c r="N61" i="1"/>
  <c r="N60" i="1" s="1"/>
  <c r="N59" i="1" s="1"/>
  <c r="N58" i="1" s="1"/>
  <c r="N57" i="1" s="1"/>
  <c r="N622" i="1"/>
  <c r="N637" i="1"/>
  <c r="N417" i="1"/>
  <c r="N416" i="1" s="1"/>
  <c r="N415" i="1" s="1"/>
  <c r="N500" i="1"/>
  <c r="N499" i="1" s="1"/>
  <c r="N498" i="1" s="1"/>
  <c r="N443" i="1"/>
  <c r="N381" i="1"/>
  <c r="N380" i="1" s="1"/>
  <c r="N570" i="1"/>
  <c r="N465" i="1"/>
  <c r="N464" i="1" s="1"/>
  <c r="N269" i="1"/>
  <c r="N578" i="1"/>
  <c r="N577" i="1" s="1"/>
  <c r="N194" i="1"/>
  <c r="N193" i="1" s="1"/>
  <c r="N290" i="1"/>
  <c r="N567" i="1"/>
  <c r="N397" i="1"/>
  <c r="N396" i="1" s="1"/>
  <c r="N395" i="1" s="1"/>
  <c r="N385" i="1"/>
  <c r="N384" i="1" s="1"/>
  <c r="N191" i="1"/>
  <c r="N242" i="1"/>
  <c r="N356" i="1"/>
  <c r="N355" i="1" s="1"/>
  <c r="N642" i="1"/>
  <c r="N160" i="1"/>
  <c r="N129" i="1"/>
  <c r="N437" i="1"/>
  <c r="N219" i="1"/>
  <c r="N505" i="1"/>
  <c r="N184" i="1"/>
  <c r="N169" i="1"/>
  <c r="N168" i="1" s="1"/>
  <c r="N167" i="1" s="1"/>
  <c r="N607" i="1"/>
  <c r="N262" i="1"/>
  <c r="N261" i="1" s="1"/>
  <c r="N477" i="1"/>
  <c r="N476" i="1" s="1"/>
  <c r="N475" i="1" s="1"/>
  <c r="N474" i="1" s="1"/>
  <c r="N473" i="1" s="1"/>
  <c r="N337" i="1"/>
  <c r="N336" i="1" s="1"/>
  <c r="N335" i="1" s="1"/>
  <c r="N534" i="1"/>
  <c r="N352" i="1"/>
  <c r="N351" i="1" s="1"/>
  <c r="N624" i="1"/>
  <c r="N304" i="1"/>
  <c r="N311" i="1"/>
  <c r="N310" i="1" s="1"/>
  <c r="N309" i="1" s="1"/>
  <c r="N308" i="1" s="1"/>
  <c r="N307" i="1" s="1"/>
  <c r="N347" i="1"/>
  <c r="N346" i="1" s="1"/>
  <c r="N345" i="1" s="1"/>
  <c r="N618" i="1"/>
  <c r="N617" i="1" s="1"/>
  <c r="N239" i="1"/>
  <c r="N238" i="1" s="1"/>
  <c r="N610" i="1"/>
  <c r="N332" i="1"/>
  <c r="N331" i="1" s="1"/>
  <c r="N330" i="1" s="1"/>
  <c r="N149" i="1"/>
  <c r="N148" i="1" s="1"/>
  <c r="N600" i="1"/>
  <c r="N153" i="1"/>
  <c r="N138" i="1"/>
  <c r="N69" i="1"/>
  <c r="N68" i="1" s="1"/>
  <c r="N67" i="1" s="1"/>
  <c r="N66" i="1" s="1"/>
  <c r="N590" i="1"/>
  <c r="N589" i="1" s="1"/>
  <c r="N132" i="1"/>
  <c r="N342" i="1"/>
  <c r="N341" i="1" s="1"/>
  <c r="N340" i="1" s="1"/>
  <c r="N249" i="1"/>
  <c r="N248" i="1" s="1"/>
  <c r="N222" i="1"/>
  <c r="N113" i="1"/>
  <c r="N112" i="1" s="1"/>
  <c r="N111" i="1" s="1"/>
  <c r="N110" i="1" s="1"/>
  <c r="N109" i="1" s="1"/>
  <c r="N31" i="1"/>
  <c r="N30" i="1" s="1"/>
  <c r="N431" i="1"/>
  <c r="N430" i="1" s="1"/>
  <c r="N429" i="1" s="1"/>
  <c r="N323" i="1"/>
  <c r="N322" i="1" s="1"/>
  <c r="N440" i="1"/>
  <c r="N461" i="1"/>
  <c r="N460" i="1" s="1"/>
  <c r="N459" i="1" s="1"/>
  <c r="N135" i="1"/>
  <c r="N550" i="1"/>
  <c r="N94" i="1"/>
  <c r="N141" i="1"/>
  <c r="N266" i="1"/>
  <c r="N553" i="1"/>
  <c r="N43" i="1"/>
  <c r="N42" i="1" s="1"/>
  <c r="N41" i="1" s="1"/>
  <c r="N40" i="1" s="1"/>
  <c r="N39" i="1" s="1"/>
  <c r="N390" i="1"/>
  <c r="N389" i="1" s="1"/>
  <c r="N388" i="1" s="1"/>
  <c r="N537" i="1"/>
  <c r="N273" i="1"/>
  <c r="N245" i="1"/>
  <c r="N422" i="1"/>
  <c r="N281" i="1"/>
  <c r="N21" i="1"/>
  <c r="N20" i="1" s="1"/>
  <c r="N19" i="1" s="1"/>
  <c r="N18" i="1" s="1"/>
  <c r="L280" i="1"/>
  <c r="H532" i="1"/>
  <c r="L566" i="1"/>
  <c r="L565" i="1" s="1"/>
  <c r="L561" i="1" s="1"/>
  <c r="L117" i="1"/>
  <c r="L252" i="1"/>
  <c r="L454" i="1"/>
  <c r="L296" i="1"/>
  <c r="L289" i="1" s="1"/>
  <c r="L288" i="1" s="1"/>
  <c r="L340" i="1"/>
  <c r="L549" i="1"/>
  <c r="L548" i="1" s="1"/>
  <c r="L541" i="1"/>
  <c r="L540" i="1" s="1"/>
  <c r="L152" i="1"/>
  <c r="L272" i="1"/>
  <c r="L533" i="1"/>
  <c r="L215" i="1"/>
  <c r="L210" i="1" s="1"/>
  <c r="L205" i="1" s="1"/>
  <c r="L406" i="1"/>
  <c r="L436" i="1"/>
  <c r="L371" i="1"/>
  <c r="L317" i="1"/>
  <c r="L159" i="1"/>
  <c r="L606" i="1"/>
  <c r="L29" i="1"/>
  <c r="L28" i="1" s="1"/>
  <c r="L27" i="1" s="1"/>
  <c r="L359" i="1"/>
  <c r="L350" i="1" s="1"/>
  <c r="L360" i="1"/>
  <c r="L621" i="1"/>
  <c r="L616" i="1" s="1"/>
  <c r="L179" i="1"/>
  <c r="L178" i="1" s="1"/>
  <c r="L177" i="1" s="1"/>
  <c r="L421" i="1"/>
  <c r="L420" i="1" s="1"/>
  <c r="L128" i="1"/>
  <c r="L127" i="1" s="1"/>
  <c r="L504" i="1"/>
  <c r="L503" i="1" s="1"/>
  <c r="L481" i="1" s="1"/>
  <c r="L480" i="1" s="1"/>
  <c r="L86" i="1"/>
  <c r="L81" i="1" s="1"/>
  <c r="L73" i="1" s="1"/>
  <c r="L72" i="1" s="1"/>
  <c r="L265" i="1"/>
  <c r="L190" i="1"/>
  <c r="L189" i="1" s="1"/>
  <c r="L188" i="1" s="1"/>
  <c r="L187" i="1" s="1"/>
  <c r="L233" i="1"/>
  <c r="L596" i="1"/>
  <c r="L595" i="1" s="1"/>
  <c r="L588" i="1" s="1"/>
  <c r="L581" i="1" s="1"/>
  <c r="L641" i="1"/>
  <c r="L640" i="1" s="1"/>
  <c r="L636" i="1" s="1"/>
  <c r="L635" i="1" s="1"/>
  <c r="L634" i="1" s="1"/>
  <c r="L633" i="1" s="1"/>
  <c r="H605" i="1"/>
  <c r="H604" i="1" s="1"/>
  <c r="H603" i="1" s="1"/>
  <c r="J272" i="1"/>
  <c r="J81" i="1"/>
  <c r="J179" i="1"/>
  <c r="J178" i="1" s="1"/>
  <c r="J233" i="1"/>
  <c r="J280" i="1"/>
  <c r="J29" i="1"/>
  <c r="J640" i="1"/>
  <c r="J475" i="1"/>
  <c r="J74" i="1"/>
  <c r="J172" i="1"/>
  <c r="J583" i="1"/>
  <c r="J415" i="1"/>
  <c r="J616" i="1"/>
  <c r="J565" i="1"/>
  <c r="J350" i="1"/>
  <c r="J345" i="1"/>
  <c r="J395" i="1"/>
  <c r="J468" i="1"/>
  <c r="J401" i="1"/>
  <c r="J388" i="1"/>
  <c r="J429" i="1"/>
  <c r="J111" i="1"/>
  <c r="J19" i="1"/>
  <c r="J556" i="1"/>
  <c r="J117" i="1"/>
  <c r="J41" i="1"/>
  <c r="J595" i="1"/>
  <c r="J330" i="1"/>
  <c r="J189" i="1"/>
  <c r="J628" i="1"/>
  <c r="J420" i="1"/>
  <c r="J100" i="1"/>
  <c r="J459" i="1"/>
  <c r="J335" i="1"/>
  <c r="J167" i="1"/>
  <c r="J498" i="1"/>
  <c r="J540" i="1"/>
  <c r="J58" i="1"/>
  <c r="J520" i="1"/>
  <c r="J122" i="1"/>
  <c r="J309" i="1"/>
  <c r="J364" i="1"/>
  <c r="J489" i="1"/>
  <c r="J159" i="1"/>
  <c r="J446" i="1"/>
  <c r="J127" i="1"/>
  <c r="J296" i="1"/>
  <c r="J67" i="1"/>
  <c r="J210" i="1"/>
  <c r="J483" i="1"/>
  <c r="J252" i="1"/>
  <c r="H435" i="1"/>
  <c r="H434" i="1" s="1"/>
  <c r="H428" i="1" s="1"/>
  <c r="G116" i="1"/>
  <c r="G603" i="1"/>
  <c r="G434" i="1"/>
  <c r="G260" i="1"/>
  <c r="G232" i="1" s="1"/>
  <c r="H147" i="1"/>
  <c r="H146" i="1" s="1"/>
  <c r="H145" i="1" s="1"/>
  <c r="H144" i="1" s="1"/>
  <c r="G531" i="1"/>
  <c r="G530" i="1" s="1"/>
  <c r="G529" i="1" s="1"/>
  <c r="H260" i="1"/>
  <c r="H232" i="1" s="1"/>
  <c r="H231" i="1" s="1"/>
  <c r="H204" i="1" s="1"/>
  <c r="G147" i="1"/>
  <c r="G146" i="1" s="1"/>
  <c r="G370" i="1"/>
  <c r="G369" i="1" s="1"/>
  <c r="G316" i="1"/>
  <c r="H531" i="1"/>
  <c r="H530" i="1" s="1"/>
  <c r="H529" i="1" s="1"/>
  <c r="H370" i="1"/>
  <c r="H369" i="1" s="1"/>
  <c r="G17" i="1"/>
  <c r="H17" i="1"/>
  <c r="H316" i="1"/>
  <c r="H315" i="1" s="1"/>
  <c r="T46" i="1" l="1"/>
  <c r="V47" i="1"/>
  <c r="V46" i="1" s="1"/>
  <c r="T449" i="1"/>
  <c r="T448" i="1" s="1"/>
  <c r="V450" i="1"/>
  <c r="V449" i="1" s="1"/>
  <c r="V448" i="1" s="1"/>
  <c r="T563" i="1"/>
  <c r="T562" i="1" s="1"/>
  <c r="V564" i="1"/>
  <c r="V563" i="1" s="1"/>
  <c r="V562" i="1" s="1"/>
  <c r="T62" i="1"/>
  <c r="V63" i="1"/>
  <c r="V62" i="1" s="1"/>
  <c r="T107" i="1"/>
  <c r="V108" i="1"/>
  <c r="V107" i="1" s="1"/>
  <c r="T208" i="1"/>
  <c r="T207" i="1" s="1"/>
  <c r="T206" i="1" s="1"/>
  <c r="V209" i="1"/>
  <c r="V208" i="1" s="1"/>
  <c r="V207" i="1" s="1"/>
  <c r="V206" i="1" s="1"/>
  <c r="T125" i="1"/>
  <c r="T124" i="1" s="1"/>
  <c r="T123" i="1" s="1"/>
  <c r="T122" i="1" s="1"/>
  <c r="V126" i="1"/>
  <c r="V125" i="1" s="1"/>
  <c r="V124" i="1" s="1"/>
  <c r="V123" i="1" s="1"/>
  <c r="V122" i="1" s="1"/>
  <c r="T240" i="1"/>
  <c r="T239" i="1" s="1"/>
  <c r="T238" i="1" s="1"/>
  <c r="V241" i="1"/>
  <c r="V240" i="1" s="1"/>
  <c r="V239" i="1" s="1"/>
  <c r="V238" i="1" s="1"/>
  <c r="T386" i="1"/>
  <c r="T385" i="1" s="1"/>
  <c r="T384" i="1" s="1"/>
  <c r="V387" i="1"/>
  <c r="V386" i="1" s="1"/>
  <c r="V385" i="1" s="1"/>
  <c r="V384" i="1" s="1"/>
  <c r="T312" i="1"/>
  <c r="T311" i="1" s="1"/>
  <c r="T310" i="1" s="1"/>
  <c r="T309" i="1" s="1"/>
  <c r="T308" i="1" s="1"/>
  <c r="T307" i="1" s="1"/>
  <c r="V313" i="1"/>
  <c r="V312" i="1" s="1"/>
  <c r="V311" i="1" s="1"/>
  <c r="V310" i="1" s="1"/>
  <c r="V309" i="1" s="1"/>
  <c r="V308" i="1" s="1"/>
  <c r="V307" i="1" s="1"/>
  <c r="T305" i="1"/>
  <c r="T304" i="1" s="1"/>
  <c r="V306" i="1"/>
  <c r="V305" i="1" s="1"/>
  <c r="V304" i="1" s="1"/>
  <c r="T175" i="1"/>
  <c r="T174" i="1" s="1"/>
  <c r="T173" i="1" s="1"/>
  <c r="T172" i="1" s="1"/>
  <c r="V176" i="1"/>
  <c r="V175" i="1" s="1"/>
  <c r="V174" i="1" s="1"/>
  <c r="V173" i="1" s="1"/>
  <c r="V172" i="1" s="1"/>
  <c r="T286" i="1"/>
  <c r="T285" i="1" s="1"/>
  <c r="T284" i="1" s="1"/>
  <c r="V287" i="1"/>
  <c r="V286" i="1" s="1"/>
  <c r="V285" i="1" s="1"/>
  <c r="V284" i="1" s="1"/>
  <c r="T353" i="1"/>
  <c r="T352" i="1" s="1"/>
  <c r="T351" i="1" s="1"/>
  <c r="V354" i="1"/>
  <c r="V353" i="1" s="1"/>
  <c r="V352" i="1" s="1"/>
  <c r="V351" i="1" s="1"/>
  <c r="T515" i="1"/>
  <c r="V516" i="1"/>
  <c r="V515" i="1" s="1"/>
  <c r="T506" i="1"/>
  <c r="V507" i="1"/>
  <c r="V506" i="1" s="1"/>
  <c r="T398" i="1"/>
  <c r="T397" i="1" s="1"/>
  <c r="T396" i="1" s="1"/>
  <c r="T395" i="1" s="1"/>
  <c r="V399" i="1"/>
  <c r="V398" i="1" s="1"/>
  <c r="V397" i="1" s="1"/>
  <c r="V396" i="1" s="1"/>
  <c r="V395" i="1" s="1"/>
  <c r="T593" i="1"/>
  <c r="V594" i="1"/>
  <c r="V593" i="1" s="1"/>
  <c r="T338" i="1"/>
  <c r="T337" i="1" s="1"/>
  <c r="T336" i="1" s="1"/>
  <c r="T335" i="1" s="1"/>
  <c r="V339" i="1"/>
  <c r="V338" i="1" s="1"/>
  <c r="V337" i="1" s="1"/>
  <c r="V336" i="1" s="1"/>
  <c r="V335" i="1" s="1"/>
  <c r="T37" i="1"/>
  <c r="T36" i="1" s="1"/>
  <c r="V38" i="1"/>
  <c r="V37" i="1" s="1"/>
  <c r="V36" i="1" s="1"/>
  <c r="T258" i="1"/>
  <c r="T257" i="1" s="1"/>
  <c r="V259" i="1"/>
  <c r="V258" i="1" s="1"/>
  <c r="V257" i="1" s="1"/>
  <c r="T263" i="1"/>
  <c r="T262" i="1" s="1"/>
  <c r="T261" i="1" s="1"/>
  <c r="V264" i="1"/>
  <c r="V263" i="1" s="1"/>
  <c r="V262" i="1" s="1"/>
  <c r="V261" i="1" s="1"/>
  <c r="T294" i="1"/>
  <c r="T293" i="1" s="1"/>
  <c r="V295" i="1"/>
  <c r="V294" i="1" s="1"/>
  <c r="V293" i="1" s="1"/>
  <c r="T619" i="1"/>
  <c r="T618" i="1" s="1"/>
  <c r="T617" i="1" s="1"/>
  <c r="V620" i="1"/>
  <c r="V619" i="1" s="1"/>
  <c r="V618" i="1" s="1"/>
  <c r="V617" i="1" s="1"/>
  <c r="T320" i="1"/>
  <c r="T319" i="1" s="1"/>
  <c r="T318" i="1" s="1"/>
  <c r="V321" i="1"/>
  <c r="V320" i="1" s="1"/>
  <c r="V319" i="1" s="1"/>
  <c r="V318" i="1" s="1"/>
  <c r="T170" i="1"/>
  <c r="T169" i="1" s="1"/>
  <c r="T168" i="1" s="1"/>
  <c r="T167" i="1" s="1"/>
  <c r="V171" i="1"/>
  <c r="V170" i="1" s="1"/>
  <c r="V169" i="1" s="1"/>
  <c r="V168" i="1" s="1"/>
  <c r="V167" i="1" s="1"/>
  <c r="T423" i="1"/>
  <c r="T422" i="1" s="1"/>
  <c r="V424" i="1"/>
  <c r="V423" i="1" s="1"/>
  <c r="V422" i="1" s="1"/>
  <c r="T559" i="1"/>
  <c r="T558" i="1" s="1"/>
  <c r="T557" i="1" s="1"/>
  <c r="T556" i="1" s="1"/>
  <c r="V560" i="1"/>
  <c r="V559" i="1" s="1"/>
  <c r="V558" i="1" s="1"/>
  <c r="V557" i="1" s="1"/>
  <c r="V556" i="1" s="1"/>
  <c r="T508" i="1"/>
  <c r="V509" i="1"/>
  <c r="V508" i="1" s="1"/>
  <c r="V505" i="1" s="1"/>
  <c r="T274" i="1"/>
  <c r="T273" i="1" s="1"/>
  <c r="V275" i="1"/>
  <c r="V274" i="1" s="1"/>
  <c r="V273" i="1" s="1"/>
  <c r="T452" i="1"/>
  <c r="T451" i="1" s="1"/>
  <c r="V453" i="1"/>
  <c r="V452" i="1" s="1"/>
  <c r="V451" i="1" s="1"/>
  <c r="V447" i="1" s="1"/>
  <c r="V446" i="1" s="1"/>
  <c r="T130" i="1"/>
  <c r="T129" i="1" s="1"/>
  <c r="V131" i="1"/>
  <c r="V130" i="1" s="1"/>
  <c r="V129" i="1" s="1"/>
  <c r="T601" i="1"/>
  <c r="T600" i="1" s="1"/>
  <c r="V602" i="1"/>
  <c r="V601" i="1" s="1"/>
  <c r="V600" i="1" s="1"/>
  <c r="T79" i="1"/>
  <c r="V80" i="1"/>
  <c r="V79" i="1" s="1"/>
  <c r="T492" i="1"/>
  <c r="V493" i="1"/>
  <c r="V492" i="1" s="1"/>
  <c r="T165" i="1"/>
  <c r="T164" i="1" s="1"/>
  <c r="T163" i="1" s="1"/>
  <c r="V166" i="1"/>
  <c r="V165" i="1" s="1"/>
  <c r="V164" i="1" s="1"/>
  <c r="V163" i="1" s="1"/>
  <c r="T374" i="1"/>
  <c r="T373" i="1" s="1"/>
  <c r="T372" i="1" s="1"/>
  <c r="V375" i="1"/>
  <c r="V374" i="1" s="1"/>
  <c r="V373" i="1" s="1"/>
  <c r="V372" i="1" s="1"/>
  <c r="T511" i="1"/>
  <c r="T510" i="1" s="1"/>
  <c r="V512" i="1"/>
  <c r="V511" i="1" s="1"/>
  <c r="V510" i="1" s="1"/>
  <c r="T243" i="1"/>
  <c r="T242" i="1" s="1"/>
  <c r="V244" i="1"/>
  <c r="V243" i="1" s="1"/>
  <c r="V242" i="1" s="1"/>
  <c r="T267" i="1"/>
  <c r="T266" i="1" s="1"/>
  <c r="V268" i="1"/>
  <c r="V267" i="1" s="1"/>
  <c r="V266" i="1" s="1"/>
  <c r="T92" i="1"/>
  <c r="V93" i="1"/>
  <c r="V92" i="1" s="1"/>
  <c r="T543" i="1"/>
  <c r="T542" i="1" s="1"/>
  <c r="V544" i="1"/>
  <c r="V543" i="1" s="1"/>
  <c r="V542" i="1" s="1"/>
  <c r="T586" i="1"/>
  <c r="T585" i="1" s="1"/>
  <c r="T584" i="1" s="1"/>
  <c r="T583" i="1" s="1"/>
  <c r="T582" i="1" s="1"/>
  <c r="V587" i="1"/>
  <c r="V586" i="1" s="1"/>
  <c r="V585" i="1" s="1"/>
  <c r="V584" i="1" s="1"/>
  <c r="V583" i="1" s="1"/>
  <c r="V582" i="1" s="1"/>
  <c r="T298" i="1"/>
  <c r="T297" i="1" s="1"/>
  <c r="V299" i="1"/>
  <c r="V298" i="1" s="1"/>
  <c r="V297" i="1" s="1"/>
  <c r="T291" i="1"/>
  <c r="T290" i="1" s="1"/>
  <c r="V292" i="1"/>
  <c r="V291" i="1" s="1"/>
  <c r="V290" i="1" s="1"/>
  <c r="T441" i="1"/>
  <c r="T440" i="1" s="1"/>
  <c r="V442" i="1"/>
  <c r="V441" i="1" s="1"/>
  <c r="V440" i="1" s="1"/>
  <c r="T546" i="1"/>
  <c r="T545" i="1" s="1"/>
  <c r="V547" i="1"/>
  <c r="V546" i="1" s="1"/>
  <c r="V545" i="1" s="1"/>
  <c r="T195" i="1"/>
  <c r="T194" i="1" s="1"/>
  <c r="T193" i="1" s="1"/>
  <c r="V196" i="1"/>
  <c r="V195" i="1" s="1"/>
  <c r="V194" i="1" s="1"/>
  <c r="V193" i="1" s="1"/>
  <c r="T432" i="1"/>
  <c r="T431" i="1" s="1"/>
  <c r="T430" i="1" s="1"/>
  <c r="T429" i="1" s="1"/>
  <c r="V433" i="1"/>
  <c r="V432" i="1" s="1"/>
  <c r="V431" i="1" s="1"/>
  <c r="V430" i="1" s="1"/>
  <c r="V429" i="1" s="1"/>
  <c r="T551" i="1"/>
  <c r="T550" i="1" s="1"/>
  <c r="V552" i="1"/>
  <c r="V551" i="1" s="1"/>
  <c r="V550" i="1" s="1"/>
  <c r="T255" i="1"/>
  <c r="T254" i="1" s="1"/>
  <c r="T253" i="1" s="1"/>
  <c r="T252" i="1" s="1"/>
  <c r="V256" i="1"/>
  <c r="V255" i="1" s="1"/>
  <c r="V254" i="1" s="1"/>
  <c r="V253" i="1" s="1"/>
  <c r="V252" i="1" s="1"/>
  <c r="T302" i="1"/>
  <c r="T301" i="1" s="1"/>
  <c r="T300" i="1" s="1"/>
  <c r="V303" i="1"/>
  <c r="V302" i="1" s="1"/>
  <c r="V301" i="1" s="1"/>
  <c r="V300" i="1" s="1"/>
  <c r="T579" i="1"/>
  <c r="T578" i="1" s="1"/>
  <c r="T577" i="1" s="1"/>
  <c r="V580" i="1"/>
  <c r="V579" i="1" s="1"/>
  <c r="V578" i="1" s="1"/>
  <c r="V577" i="1" s="1"/>
  <c r="T114" i="1"/>
  <c r="T113" i="1" s="1"/>
  <c r="T112" i="1" s="1"/>
  <c r="T111" i="1" s="1"/>
  <c r="T110" i="1" s="1"/>
  <c r="T109" i="1" s="1"/>
  <c r="V115" i="1"/>
  <c r="V114" i="1" s="1"/>
  <c r="V113" i="1" s="1"/>
  <c r="V112" i="1" s="1"/>
  <c r="V111" i="1" s="1"/>
  <c r="V110" i="1" s="1"/>
  <c r="V109" i="1" s="1"/>
  <c r="T523" i="1"/>
  <c r="V524" i="1"/>
  <c r="V523" i="1" s="1"/>
  <c r="T466" i="1"/>
  <c r="T465" i="1" s="1"/>
  <c r="T464" i="1" s="1"/>
  <c r="V467" i="1"/>
  <c r="V466" i="1" s="1"/>
  <c r="V465" i="1" s="1"/>
  <c r="V464" i="1" s="1"/>
  <c r="T250" i="1"/>
  <c r="T249" i="1" s="1"/>
  <c r="T248" i="1" s="1"/>
  <c r="V251" i="1"/>
  <c r="V250" i="1" s="1"/>
  <c r="V249" i="1" s="1"/>
  <c r="V248" i="1" s="1"/>
  <c r="T328" i="1"/>
  <c r="T327" i="1" s="1"/>
  <c r="T326" i="1" s="1"/>
  <c r="V329" i="1"/>
  <c r="V328" i="1" s="1"/>
  <c r="V327" i="1" s="1"/>
  <c r="V326" i="1" s="1"/>
  <c r="T568" i="1"/>
  <c r="T567" i="1" s="1"/>
  <c r="V569" i="1"/>
  <c r="V568" i="1" s="1"/>
  <c r="V567" i="1" s="1"/>
  <c r="T571" i="1"/>
  <c r="T570" i="1" s="1"/>
  <c r="V572" i="1"/>
  <c r="V571" i="1" s="1"/>
  <c r="V570" i="1" s="1"/>
  <c r="T133" i="1"/>
  <c r="T132" i="1" s="1"/>
  <c r="V134" i="1"/>
  <c r="V133" i="1" s="1"/>
  <c r="V132" i="1" s="1"/>
  <c r="T198" i="1"/>
  <c r="V199" i="1"/>
  <c r="V198" i="1" s="1"/>
  <c r="T444" i="1"/>
  <c r="T443" i="1" s="1"/>
  <c r="V445" i="1"/>
  <c r="V444" i="1" s="1"/>
  <c r="V443" i="1" s="1"/>
  <c r="T70" i="1"/>
  <c r="T69" i="1" s="1"/>
  <c r="T68" i="1" s="1"/>
  <c r="T67" i="1" s="1"/>
  <c r="T66" i="1" s="1"/>
  <c r="V71" i="1"/>
  <c r="V70" i="1" s="1"/>
  <c r="V69" i="1" s="1"/>
  <c r="V68" i="1" s="1"/>
  <c r="V67" i="1" s="1"/>
  <c r="V66" i="1" s="1"/>
  <c r="T139" i="1"/>
  <c r="T138" i="1" s="1"/>
  <c r="V140" i="1"/>
  <c r="V139" i="1" s="1"/>
  <c r="V138" i="1" s="1"/>
  <c r="T98" i="1"/>
  <c r="T97" i="1" s="1"/>
  <c r="V99" i="1"/>
  <c r="V98" i="1" s="1"/>
  <c r="V97" i="1" s="1"/>
  <c r="T161" i="1"/>
  <c r="T160" i="1" s="1"/>
  <c r="V162" i="1"/>
  <c r="V161" i="1" s="1"/>
  <c r="V160" i="1" s="1"/>
  <c r="T554" i="1"/>
  <c r="T553" i="1" s="1"/>
  <c r="V555" i="1"/>
  <c r="V554" i="1" s="1"/>
  <c r="V553" i="1" s="1"/>
  <c r="T88" i="1"/>
  <c r="V89" i="1"/>
  <c r="V88" i="1" s="1"/>
  <c r="V87" i="1" s="1"/>
  <c r="T538" i="1"/>
  <c r="T537" i="1" s="1"/>
  <c r="V539" i="1"/>
  <c r="V538" i="1" s="1"/>
  <c r="V537" i="1" s="1"/>
  <c r="T154" i="1"/>
  <c r="T153" i="1" s="1"/>
  <c r="V155" i="1"/>
  <c r="V154" i="1" s="1"/>
  <c r="V153" i="1" s="1"/>
  <c r="T333" i="1"/>
  <c r="T332" i="1" s="1"/>
  <c r="T331" i="1" s="1"/>
  <c r="T330" i="1" s="1"/>
  <c r="V334" i="1"/>
  <c r="V333" i="1" s="1"/>
  <c r="V332" i="1" s="1"/>
  <c r="V331" i="1" s="1"/>
  <c r="V330" i="1" s="1"/>
  <c r="T391" i="1"/>
  <c r="V392" i="1"/>
  <c r="V391" i="1" s="1"/>
  <c r="T575" i="1"/>
  <c r="T574" i="1" s="1"/>
  <c r="T573" i="1" s="1"/>
  <c r="V576" i="1"/>
  <c r="V575" i="1" s="1"/>
  <c r="V574" i="1" s="1"/>
  <c r="V573" i="1" s="1"/>
  <c r="T611" i="1"/>
  <c r="T610" i="1" s="1"/>
  <c r="V612" i="1"/>
  <c r="V611" i="1" s="1"/>
  <c r="V610" i="1" s="1"/>
  <c r="T457" i="1"/>
  <c r="T456" i="1" s="1"/>
  <c r="T455" i="1" s="1"/>
  <c r="V458" i="1"/>
  <c r="V457" i="1" s="1"/>
  <c r="V456" i="1" s="1"/>
  <c r="V455" i="1" s="1"/>
  <c r="T525" i="1"/>
  <c r="V526" i="1"/>
  <c r="V525" i="1" s="1"/>
  <c r="T348" i="1"/>
  <c r="T347" i="1" s="1"/>
  <c r="T346" i="1" s="1"/>
  <c r="T345" i="1" s="1"/>
  <c r="V349" i="1"/>
  <c r="V348" i="1" s="1"/>
  <c r="V347" i="1" s="1"/>
  <c r="V346" i="1" s="1"/>
  <c r="V345" i="1" s="1"/>
  <c r="T103" i="1"/>
  <c r="V104" i="1"/>
  <c r="V103" i="1" s="1"/>
  <c r="T598" i="1"/>
  <c r="T597" i="1" s="1"/>
  <c r="T596" i="1" s="1"/>
  <c r="T595" i="1" s="1"/>
  <c r="V599" i="1"/>
  <c r="V598" i="1" s="1"/>
  <c r="V597" i="1" s="1"/>
  <c r="V596" i="1" s="1"/>
  <c r="V595" i="1" s="1"/>
  <c r="T625" i="1"/>
  <c r="T624" i="1" s="1"/>
  <c r="V626" i="1"/>
  <c r="V625" i="1" s="1"/>
  <c r="V624" i="1" s="1"/>
  <c r="T413" i="1"/>
  <c r="T412" i="1" s="1"/>
  <c r="T411" i="1" s="1"/>
  <c r="V414" i="1"/>
  <c r="V413" i="1" s="1"/>
  <c r="V412" i="1" s="1"/>
  <c r="V411" i="1" s="1"/>
  <c r="T426" i="1"/>
  <c r="T425" i="1" s="1"/>
  <c r="V427" i="1"/>
  <c r="V426" i="1" s="1"/>
  <c r="V425" i="1" s="1"/>
  <c r="T535" i="1"/>
  <c r="T534" i="1" s="1"/>
  <c r="T533" i="1" s="1"/>
  <c r="V536" i="1"/>
  <c r="V535" i="1" s="1"/>
  <c r="V534" i="1" s="1"/>
  <c r="V533" i="1" s="1"/>
  <c r="T496" i="1"/>
  <c r="T491" i="1" s="1"/>
  <c r="T490" i="1" s="1"/>
  <c r="T489" i="1" s="1"/>
  <c r="T488" i="1" s="1"/>
  <c r="V497" i="1"/>
  <c r="V496" i="1" s="1"/>
  <c r="V491" i="1" s="1"/>
  <c r="V490" i="1" s="1"/>
  <c r="V489" i="1" s="1"/>
  <c r="V488" i="1" s="1"/>
  <c r="T462" i="1"/>
  <c r="T461" i="1" s="1"/>
  <c r="T460" i="1" s="1"/>
  <c r="T459" i="1" s="1"/>
  <c r="V463" i="1"/>
  <c r="V462" i="1" s="1"/>
  <c r="V461" i="1" s="1"/>
  <c r="V460" i="1" s="1"/>
  <c r="V459" i="1" s="1"/>
  <c r="T278" i="1"/>
  <c r="T277" i="1" s="1"/>
  <c r="T276" i="1" s="1"/>
  <c r="V279" i="1"/>
  <c r="V278" i="1" s="1"/>
  <c r="V277" i="1" s="1"/>
  <c r="V276" i="1" s="1"/>
  <c r="T362" i="1"/>
  <c r="T361" i="1" s="1"/>
  <c r="T359" i="1" s="1"/>
  <c r="V363" i="1"/>
  <c r="V362" i="1" s="1"/>
  <c r="V361" i="1" s="1"/>
  <c r="T478" i="1"/>
  <c r="T477" i="1" s="1"/>
  <c r="T476" i="1" s="1"/>
  <c r="T475" i="1" s="1"/>
  <c r="T474" i="1" s="1"/>
  <c r="T473" i="1" s="1"/>
  <c r="V479" i="1"/>
  <c r="V478" i="1" s="1"/>
  <c r="V477" i="1" s="1"/>
  <c r="V476" i="1" s="1"/>
  <c r="V475" i="1" s="1"/>
  <c r="V474" i="1" s="1"/>
  <c r="V473" i="1" s="1"/>
  <c r="T34" i="1"/>
  <c r="V35" i="1"/>
  <c r="V34" i="1" s="1"/>
  <c r="T404" i="1"/>
  <c r="T403" i="1" s="1"/>
  <c r="T402" i="1" s="1"/>
  <c r="T401" i="1" s="1"/>
  <c r="T400" i="1" s="1"/>
  <c r="V405" i="1"/>
  <c r="V404" i="1" s="1"/>
  <c r="V403" i="1" s="1"/>
  <c r="V402" i="1" s="1"/>
  <c r="V401" i="1" s="1"/>
  <c r="V400" i="1" s="1"/>
  <c r="T608" i="1"/>
  <c r="T607" i="1" s="1"/>
  <c r="V609" i="1"/>
  <c r="V608" i="1" s="1"/>
  <c r="V607" i="1" s="1"/>
  <c r="T517" i="1"/>
  <c r="V518" i="1"/>
  <c r="V517" i="1" s="1"/>
  <c r="T282" i="1"/>
  <c r="T281" i="1" s="1"/>
  <c r="T280" i="1" s="1"/>
  <c r="V283" i="1"/>
  <c r="V282" i="1" s="1"/>
  <c r="V281" i="1" s="1"/>
  <c r="V280" i="1" s="1"/>
  <c r="T84" i="1"/>
  <c r="T83" i="1" s="1"/>
  <c r="T82" i="1" s="1"/>
  <c r="V85" i="1"/>
  <c r="V84" i="1" s="1"/>
  <c r="V83" i="1" s="1"/>
  <c r="V82" i="1" s="1"/>
  <c r="T185" i="1"/>
  <c r="T184" i="1" s="1"/>
  <c r="V186" i="1"/>
  <c r="V185" i="1" s="1"/>
  <c r="V184" i="1" s="1"/>
  <c r="T246" i="1"/>
  <c r="T245" i="1" s="1"/>
  <c r="V247" i="1"/>
  <c r="V246" i="1" s="1"/>
  <c r="V245" i="1" s="1"/>
  <c r="T217" i="1"/>
  <c r="T216" i="1" s="1"/>
  <c r="V218" i="1"/>
  <c r="V217" i="1" s="1"/>
  <c r="V216" i="1" s="1"/>
  <c r="T220" i="1"/>
  <c r="T219" i="1" s="1"/>
  <c r="V221" i="1"/>
  <c r="V220" i="1" s="1"/>
  <c r="V219" i="1" s="1"/>
  <c r="T614" i="1"/>
  <c r="T613" i="1" s="1"/>
  <c r="V615" i="1"/>
  <c r="V614" i="1" s="1"/>
  <c r="V613" i="1" s="1"/>
  <c r="T77" i="1"/>
  <c r="V78" i="1"/>
  <c r="V77" i="1" s="1"/>
  <c r="V76" i="1" s="1"/>
  <c r="V75" i="1" s="1"/>
  <c r="V74" i="1" s="1"/>
  <c r="T638" i="1"/>
  <c r="T637" i="1" s="1"/>
  <c r="V639" i="1"/>
  <c r="V638" i="1" s="1"/>
  <c r="V637" i="1" s="1"/>
  <c r="T150" i="1"/>
  <c r="T149" i="1" s="1"/>
  <c r="T148" i="1" s="1"/>
  <c r="V151" i="1"/>
  <c r="V150" i="1" s="1"/>
  <c r="V149" i="1" s="1"/>
  <c r="V148" i="1" s="1"/>
  <c r="T438" i="1"/>
  <c r="T437" i="1" s="1"/>
  <c r="T436" i="1" s="1"/>
  <c r="V439" i="1"/>
  <c r="V438" i="1" s="1"/>
  <c r="V437" i="1" s="1"/>
  <c r="V436" i="1" s="1"/>
  <c r="V435" i="1" s="1"/>
  <c r="V434" i="1" s="1"/>
  <c r="T418" i="1"/>
  <c r="T417" i="1" s="1"/>
  <c r="T416" i="1" s="1"/>
  <c r="T415" i="1" s="1"/>
  <c r="V419" i="1"/>
  <c r="V418" i="1" s="1"/>
  <c r="V417" i="1" s="1"/>
  <c r="V416" i="1" s="1"/>
  <c r="V415" i="1" s="1"/>
  <c r="T357" i="1"/>
  <c r="T356" i="1" s="1"/>
  <c r="T355" i="1" s="1"/>
  <c r="V358" i="1"/>
  <c r="V357" i="1" s="1"/>
  <c r="V356" i="1" s="1"/>
  <c r="V355" i="1" s="1"/>
  <c r="T105" i="1"/>
  <c r="V106" i="1"/>
  <c r="V105" i="1" s="1"/>
  <c r="T157" i="1"/>
  <c r="T156" i="1" s="1"/>
  <c r="V158" i="1"/>
  <c r="V157" i="1" s="1"/>
  <c r="V156" i="1" s="1"/>
  <c r="V152" i="1" s="1"/>
  <c r="T202" i="1"/>
  <c r="V203" i="1"/>
  <c r="V202" i="1" s="1"/>
  <c r="T142" i="1"/>
  <c r="T141" i="1" s="1"/>
  <c r="V143" i="1"/>
  <c r="V142" i="1" s="1"/>
  <c r="V141" i="1" s="1"/>
  <c r="T236" i="1"/>
  <c r="T235" i="1" s="1"/>
  <c r="T234" i="1" s="1"/>
  <c r="T233" i="1" s="1"/>
  <c r="V237" i="1"/>
  <c r="V236" i="1" s="1"/>
  <c r="V235" i="1" s="1"/>
  <c r="V234" i="1" s="1"/>
  <c r="V233" i="1" s="1"/>
  <c r="T378" i="1"/>
  <c r="T377" i="1" s="1"/>
  <c r="T376" i="1" s="1"/>
  <c r="V379" i="1"/>
  <c r="V378" i="1" s="1"/>
  <c r="V377" i="1" s="1"/>
  <c r="V376" i="1" s="1"/>
  <c r="T48" i="1"/>
  <c r="V49" i="1"/>
  <c r="V48" i="1" s="1"/>
  <c r="T182" i="1"/>
  <c r="T181" i="1" s="1"/>
  <c r="T180" i="1" s="1"/>
  <c r="V183" i="1"/>
  <c r="V182" i="1" s="1"/>
  <c r="V181" i="1" s="1"/>
  <c r="V180" i="1" s="1"/>
  <c r="V179" i="1" s="1"/>
  <c r="V178" i="1" s="1"/>
  <c r="V177" i="1" s="1"/>
  <c r="T527" i="1"/>
  <c r="V528" i="1"/>
  <c r="V527" i="1" s="1"/>
  <c r="T324" i="1"/>
  <c r="T323" i="1" s="1"/>
  <c r="T322" i="1" s="1"/>
  <c r="T317" i="1" s="1"/>
  <c r="V325" i="1"/>
  <c r="V324" i="1" s="1"/>
  <c r="V323" i="1" s="1"/>
  <c r="V322" i="1" s="1"/>
  <c r="T471" i="1"/>
  <c r="T470" i="1" s="1"/>
  <c r="T469" i="1" s="1"/>
  <c r="T468" i="1" s="1"/>
  <c r="V472" i="1"/>
  <c r="V471" i="1" s="1"/>
  <c r="V470" i="1" s="1"/>
  <c r="V469" i="1" s="1"/>
  <c r="V468" i="1" s="1"/>
  <c r="T95" i="1"/>
  <c r="T94" i="1" s="1"/>
  <c r="V96" i="1"/>
  <c r="V95" i="1" s="1"/>
  <c r="V94" i="1" s="1"/>
  <c r="T136" i="1"/>
  <c r="T135" i="1" s="1"/>
  <c r="V137" i="1"/>
  <c r="V136" i="1" s="1"/>
  <c r="V135" i="1" s="1"/>
  <c r="T486" i="1"/>
  <c r="T485" i="1" s="1"/>
  <c r="T484" i="1" s="1"/>
  <c r="T483" i="1" s="1"/>
  <c r="T482" i="1" s="1"/>
  <c r="V487" i="1"/>
  <c r="V486" i="1" s="1"/>
  <c r="V485" i="1" s="1"/>
  <c r="V484" i="1" s="1"/>
  <c r="V483" i="1" s="1"/>
  <c r="V482" i="1" s="1"/>
  <c r="T32" i="1"/>
  <c r="V33" i="1"/>
  <c r="V32" i="1" s="1"/>
  <c r="V31" i="1" s="1"/>
  <c r="V30" i="1" s="1"/>
  <c r="T200" i="1"/>
  <c r="V201" i="1"/>
  <c r="V200" i="1" s="1"/>
  <c r="T270" i="1"/>
  <c r="T269" i="1" s="1"/>
  <c r="T265" i="1" s="1"/>
  <c r="V271" i="1"/>
  <c r="V270" i="1" s="1"/>
  <c r="V269" i="1" s="1"/>
  <c r="V265" i="1" s="1"/>
  <c r="T223" i="1"/>
  <c r="T222" i="1" s="1"/>
  <c r="V224" i="1"/>
  <c r="V223" i="1" s="1"/>
  <c r="V222" i="1" s="1"/>
  <c r="T120" i="1"/>
  <c r="T119" i="1" s="1"/>
  <c r="T118" i="1" s="1"/>
  <c r="T117" i="1" s="1"/>
  <c r="V121" i="1"/>
  <c r="V120" i="1" s="1"/>
  <c r="V119" i="1" s="1"/>
  <c r="V118" i="1" s="1"/>
  <c r="V117" i="1" s="1"/>
  <c r="T22" i="1"/>
  <c r="T21" i="1" s="1"/>
  <c r="T20" i="1" s="1"/>
  <c r="T19" i="1" s="1"/>
  <c r="T18" i="1" s="1"/>
  <c r="V23" i="1"/>
  <c r="V22" i="1" s="1"/>
  <c r="V21" i="1" s="1"/>
  <c r="T343" i="1"/>
  <c r="T342" i="1" s="1"/>
  <c r="T341" i="1" s="1"/>
  <c r="V344" i="1"/>
  <c r="V343" i="1" s="1"/>
  <c r="V342" i="1" s="1"/>
  <c r="V341" i="1" s="1"/>
  <c r="V340" i="1" s="1"/>
  <c r="T367" i="1"/>
  <c r="T366" i="1" s="1"/>
  <c r="T365" i="1" s="1"/>
  <c r="T364" i="1" s="1"/>
  <c r="V368" i="1"/>
  <c r="V367" i="1" s="1"/>
  <c r="V366" i="1" s="1"/>
  <c r="V365" i="1" s="1"/>
  <c r="V364" i="1" s="1"/>
  <c r="T382" i="1"/>
  <c r="T381" i="1" s="1"/>
  <c r="T380" i="1" s="1"/>
  <c r="V383" i="1"/>
  <c r="V382" i="1" s="1"/>
  <c r="V381" i="1" s="1"/>
  <c r="V380" i="1" s="1"/>
  <c r="T591" i="1"/>
  <c r="T590" i="1" s="1"/>
  <c r="T589" i="1" s="1"/>
  <c r="T588" i="1" s="1"/>
  <c r="T581" i="1" s="1"/>
  <c r="V592" i="1"/>
  <c r="V591" i="1" s="1"/>
  <c r="V590" i="1" s="1"/>
  <c r="V589" i="1" s="1"/>
  <c r="T64" i="1"/>
  <c r="V65" i="1"/>
  <c r="V64" i="1" s="1"/>
  <c r="T501" i="1"/>
  <c r="T500" i="1" s="1"/>
  <c r="T499" i="1" s="1"/>
  <c r="T498" i="1" s="1"/>
  <c r="V502" i="1"/>
  <c r="V501" i="1" s="1"/>
  <c r="V500" i="1" s="1"/>
  <c r="V499" i="1" s="1"/>
  <c r="V498" i="1" s="1"/>
  <c r="T393" i="1"/>
  <c r="V394" i="1"/>
  <c r="V393" i="1" s="1"/>
  <c r="V390" i="1" s="1"/>
  <c r="V389" i="1" s="1"/>
  <c r="V388" i="1" s="1"/>
  <c r="V371" i="1" s="1"/>
  <c r="T44" i="1"/>
  <c r="V45" i="1"/>
  <c r="V44" i="1" s="1"/>
  <c r="T409" i="1"/>
  <c r="T408" i="1" s="1"/>
  <c r="T407" i="1" s="1"/>
  <c r="V410" i="1"/>
  <c r="V409" i="1" s="1"/>
  <c r="V408" i="1" s="1"/>
  <c r="V407" i="1" s="1"/>
  <c r="R390" i="1"/>
  <c r="R389" i="1" s="1"/>
  <c r="R31" i="1"/>
  <c r="AC31" i="1" s="1"/>
  <c r="R76" i="1"/>
  <c r="R75" i="1" s="1"/>
  <c r="T76" i="1"/>
  <c r="T75" i="1" s="1"/>
  <c r="T74" i="1" s="1"/>
  <c r="R505" i="1"/>
  <c r="AC505" i="1" s="1"/>
  <c r="P360" i="1"/>
  <c r="P549" i="1"/>
  <c r="P596" i="1"/>
  <c r="P595" i="1" s="1"/>
  <c r="P588" i="1" s="1"/>
  <c r="P581" i="1" s="1"/>
  <c r="P252" i="1"/>
  <c r="R522" i="1"/>
  <c r="R521" i="1" s="1"/>
  <c r="P548" i="1"/>
  <c r="P265" i="1"/>
  <c r="P152" i="1"/>
  <c r="P533" i="1"/>
  <c r="P566" i="1"/>
  <c r="P565" i="1" s="1"/>
  <c r="P561" i="1" s="1"/>
  <c r="T87" i="1"/>
  <c r="T643" i="1"/>
  <c r="AC643" i="1"/>
  <c r="T606" i="1"/>
  <c r="T152" i="1"/>
  <c r="T31" i="1"/>
  <c r="T30" i="1" s="1"/>
  <c r="T29" i="1" s="1"/>
  <c r="T28" i="1" s="1"/>
  <c r="T27" i="1" s="1"/>
  <c r="T340" i="1"/>
  <c r="T390" i="1"/>
  <c r="T389" i="1" s="1"/>
  <c r="T388" i="1" s="1"/>
  <c r="T371" i="1" s="1"/>
  <c r="T623" i="1"/>
  <c r="AC623" i="1"/>
  <c r="T192" i="1"/>
  <c r="AC192" i="1"/>
  <c r="T514" i="1"/>
  <c r="T513" i="1" s="1"/>
  <c r="T421" i="1"/>
  <c r="T420" i="1" s="1"/>
  <c r="T505" i="1"/>
  <c r="T272" i="1"/>
  <c r="T447" i="1"/>
  <c r="T446" i="1" s="1"/>
  <c r="T128" i="1"/>
  <c r="T127" i="1" s="1"/>
  <c r="T116" i="1" s="1"/>
  <c r="T522" i="1"/>
  <c r="T521" i="1" s="1"/>
  <c r="T520" i="1" s="1"/>
  <c r="T519" i="1" s="1"/>
  <c r="T197" i="1"/>
  <c r="P371" i="1"/>
  <c r="P280" i="1"/>
  <c r="P233" i="1"/>
  <c r="N272" i="1"/>
  <c r="P86" i="1"/>
  <c r="P81" i="1" s="1"/>
  <c r="P73" i="1" s="1"/>
  <c r="P72" i="1" s="1"/>
  <c r="P504" i="1"/>
  <c r="P503" i="1" s="1"/>
  <c r="P481" i="1" s="1"/>
  <c r="P480" i="1" s="1"/>
  <c r="AC92" i="1"/>
  <c r="AC198" i="1"/>
  <c r="AB64" i="1"/>
  <c r="AC64" i="1"/>
  <c r="AC44" i="1"/>
  <c r="AC391" i="1"/>
  <c r="AC202" i="1"/>
  <c r="AC103" i="1"/>
  <c r="AC593" i="1"/>
  <c r="P421" i="1"/>
  <c r="P420" i="1" s="1"/>
  <c r="AC76" i="1"/>
  <c r="P606" i="1"/>
  <c r="AC492" i="1"/>
  <c r="AB62" i="1"/>
  <c r="AC62" i="1"/>
  <c r="AC525" i="1"/>
  <c r="AC506" i="1"/>
  <c r="AC77" i="1"/>
  <c r="AC79" i="1"/>
  <c r="AB32" i="1"/>
  <c r="AC32" i="1"/>
  <c r="AC522" i="1"/>
  <c r="AC107" i="1"/>
  <c r="AB34" i="1"/>
  <c r="AC34" i="1"/>
  <c r="AC517" i="1"/>
  <c r="AC508" i="1"/>
  <c r="AC527" i="1"/>
  <c r="AC496" i="1"/>
  <c r="P406" i="1"/>
  <c r="R629" i="1"/>
  <c r="AC630" i="1"/>
  <c r="AC105" i="1"/>
  <c r="AC48" i="1"/>
  <c r="AC200" i="1"/>
  <c r="AC523" i="1"/>
  <c r="AC591" i="1"/>
  <c r="AC393" i="1"/>
  <c r="AC515" i="1"/>
  <c r="P454" i="1"/>
  <c r="R197" i="1"/>
  <c r="AC197" i="1" s="1"/>
  <c r="P541" i="1"/>
  <c r="P540" i="1" s="1"/>
  <c r="P436" i="1"/>
  <c r="P159" i="1"/>
  <c r="P147" i="1" s="1"/>
  <c r="P146" i="1" s="1"/>
  <c r="P215" i="1"/>
  <c r="P210" i="1" s="1"/>
  <c r="P205" i="1" s="1"/>
  <c r="P190" i="1"/>
  <c r="P189" i="1" s="1"/>
  <c r="P188" i="1" s="1"/>
  <c r="P187" i="1" s="1"/>
  <c r="R618" i="1"/>
  <c r="R347" i="1"/>
  <c r="R352" i="1"/>
  <c r="R277" i="1"/>
  <c r="R293" i="1"/>
  <c r="AC293" i="1" s="1"/>
  <c r="R567" i="1"/>
  <c r="R129" i="1"/>
  <c r="AC129" i="1" s="1"/>
  <c r="R242" i="1"/>
  <c r="AC242" i="1" s="1"/>
  <c r="R249" i="1"/>
  <c r="R207" i="1"/>
  <c r="R174" i="1"/>
  <c r="R266" i="1"/>
  <c r="AC266" i="1" s="1"/>
  <c r="R451" i="1"/>
  <c r="R290" i="1"/>
  <c r="AC290" i="1" s="1"/>
  <c r="R403" i="1"/>
  <c r="R590" i="1"/>
  <c r="R642" i="1"/>
  <c r="AC642" i="1" s="1"/>
  <c r="P179" i="1"/>
  <c r="P178" i="1" s="1"/>
  <c r="P177" i="1" s="1"/>
  <c r="L435" i="1"/>
  <c r="L434" i="1" s="1"/>
  <c r="R191" i="1"/>
  <c r="AC191" i="1" s="1"/>
  <c r="R514" i="1"/>
  <c r="R43" i="1"/>
  <c r="R622" i="1"/>
  <c r="AC622" i="1" s="1"/>
  <c r="R102" i="1"/>
  <c r="R94" i="1"/>
  <c r="AC94" i="1" s="1"/>
  <c r="R245" i="1"/>
  <c r="AC245" i="1" s="1"/>
  <c r="R332" i="1"/>
  <c r="R156" i="1"/>
  <c r="R239" i="1"/>
  <c r="R297" i="1"/>
  <c r="AC297" i="1" s="1"/>
  <c r="R624" i="1"/>
  <c r="AC624" i="1" s="1"/>
  <c r="R470" i="1"/>
  <c r="R397" i="1"/>
  <c r="R578" i="1"/>
  <c r="R21" i="1"/>
  <c r="R169" i="1"/>
  <c r="R219" i="1"/>
  <c r="AC219" i="1" s="1"/>
  <c r="R562" i="1"/>
  <c r="AC562" i="1" s="1"/>
  <c r="R281" i="1"/>
  <c r="AC281" i="1" s="1"/>
  <c r="R613" i="1"/>
  <c r="AC613" i="1" s="1"/>
  <c r="P29" i="1"/>
  <c r="P28" i="1" s="1"/>
  <c r="P27" i="1" s="1"/>
  <c r="P272" i="1"/>
  <c r="R456" i="1"/>
  <c r="R412" i="1"/>
  <c r="R222" i="1"/>
  <c r="AC222" i="1" s="1"/>
  <c r="R500" i="1"/>
  <c r="P296" i="1"/>
  <c r="P289" i="1" s="1"/>
  <c r="P288" i="1" s="1"/>
  <c r="P340" i="1"/>
  <c r="P447" i="1"/>
  <c r="P446" i="1" s="1"/>
  <c r="R153" i="1"/>
  <c r="AC153" i="1" s="1"/>
  <c r="R124" i="1"/>
  <c r="R585" i="1"/>
  <c r="R597" i="1"/>
  <c r="AC597" i="1" s="1"/>
  <c r="R323" i="1"/>
  <c r="R301" i="1"/>
  <c r="R477" i="1"/>
  <c r="R119" i="1"/>
  <c r="R319" i="1"/>
  <c r="R132" i="1"/>
  <c r="AC132" i="1" s="1"/>
  <c r="R216" i="1"/>
  <c r="AC216" i="1" s="1"/>
  <c r="R570" i="1"/>
  <c r="AC570" i="1" s="1"/>
  <c r="R550" i="1"/>
  <c r="AC550" i="1" s="1"/>
  <c r="R184" i="1"/>
  <c r="AC184" i="1" s="1"/>
  <c r="R443" i="1"/>
  <c r="AC443" i="1" s="1"/>
  <c r="R381" i="1"/>
  <c r="R461" i="1"/>
  <c r="R83" i="1"/>
  <c r="R61" i="1"/>
  <c r="P621" i="1"/>
  <c r="P616" i="1" s="1"/>
  <c r="R491" i="1"/>
  <c r="R377" i="1"/>
  <c r="R417" i="1"/>
  <c r="R181" i="1"/>
  <c r="R269" i="1"/>
  <c r="AC269" i="1" s="1"/>
  <c r="R553" i="1"/>
  <c r="AC553" i="1" s="1"/>
  <c r="R361" i="1"/>
  <c r="AC361" i="1" s="1"/>
  <c r="R437" i="1"/>
  <c r="AC437" i="1" s="1"/>
  <c r="R285" i="1"/>
  <c r="R431" i="1"/>
  <c r="R262" i="1"/>
  <c r="R327" i="1"/>
  <c r="R160" i="1"/>
  <c r="AC160" i="1" s="1"/>
  <c r="R600" i="1"/>
  <c r="AC600" i="1" s="1"/>
  <c r="P641" i="1"/>
  <c r="P640" i="1" s="1"/>
  <c r="P636" i="1" s="1"/>
  <c r="P635" i="1" s="1"/>
  <c r="P634" i="1" s="1"/>
  <c r="P633" i="1" s="1"/>
  <c r="R87" i="1"/>
  <c r="AC87" i="1" s="1"/>
  <c r="P128" i="1"/>
  <c r="P127" i="1" s="1"/>
  <c r="P116" i="1" s="1"/>
  <c r="R537" i="1"/>
  <c r="AC537" i="1" s="1"/>
  <c r="R113" i="1"/>
  <c r="R97" i="1"/>
  <c r="AC97" i="1" s="1"/>
  <c r="R510" i="1"/>
  <c r="R610" i="1"/>
  <c r="AC610" i="1" s="1"/>
  <c r="R235" i="1"/>
  <c r="R304" i="1"/>
  <c r="AC304" i="1" s="1"/>
  <c r="R545" i="1"/>
  <c r="AC545" i="1" s="1"/>
  <c r="R534" i="1"/>
  <c r="AC534" i="1" s="1"/>
  <c r="R485" i="1"/>
  <c r="R36" i="1"/>
  <c r="AB37" i="1"/>
  <c r="R465" i="1"/>
  <c r="R366" i="1"/>
  <c r="R138" i="1"/>
  <c r="AC138" i="1" s="1"/>
  <c r="R637" i="1"/>
  <c r="AC637" i="1" s="1"/>
  <c r="R542" i="1"/>
  <c r="R194" i="1"/>
  <c r="R257" i="1"/>
  <c r="AC257" i="1" s="1"/>
  <c r="R422" i="1"/>
  <c r="R149" i="1"/>
  <c r="P350" i="1"/>
  <c r="R356" i="1"/>
  <c r="R385" i="1"/>
  <c r="R254" i="1"/>
  <c r="R408" i="1"/>
  <c r="R448" i="1"/>
  <c r="AC448" i="1" s="1"/>
  <c r="R373" i="1"/>
  <c r="R574" i="1"/>
  <c r="R141" i="1"/>
  <c r="AC141" i="1" s="1"/>
  <c r="R311" i="1"/>
  <c r="R440" i="1"/>
  <c r="AC440" i="1" s="1"/>
  <c r="R425" i="1"/>
  <c r="AC425" i="1" s="1"/>
  <c r="R135" i="1"/>
  <c r="AC135" i="1" s="1"/>
  <c r="R337" i="1"/>
  <c r="R607" i="1"/>
  <c r="AC607" i="1" s="1"/>
  <c r="R342" i="1"/>
  <c r="R558" i="1"/>
  <c r="R69" i="1"/>
  <c r="R164" i="1"/>
  <c r="R273" i="1"/>
  <c r="P317" i="1"/>
  <c r="N280" i="1"/>
  <c r="N566" i="1"/>
  <c r="N565" i="1" s="1"/>
  <c r="N561" i="1" s="1"/>
  <c r="N421" i="1"/>
  <c r="N420" i="1" s="1"/>
  <c r="N29" i="1"/>
  <c r="N28" i="1" s="1"/>
  <c r="N27" i="1" s="1"/>
  <c r="N533" i="1"/>
  <c r="N265" i="1"/>
  <c r="N606" i="1"/>
  <c r="N128" i="1"/>
  <c r="N127" i="1" s="1"/>
  <c r="N116" i="1" s="1"/>
  <c r="N215" i="1"/>
  <c r="N454" i="1"/>
  <c r="N360" i="1"/>
  <c r="N359" i="1"/>
  <c r="N350" i="1" s="1"/>
  <c r="N152" i="1"/>
  <c r="N541" i="1"/>
  <c r="N540" i="1" s="1"/>
  <c r="N406" i="1"/>
  <c r="N179" i="1"/>
  <c r="N178" i="1" s="1"/>
  <c r="N177" i="1" s="1"/>
  <c r="N641" i="1"/>
  <c r="N640" i="1" s="1"/>
  <c r="N636" i="1" s="1"/>
  <c r="N635" i="1" s="1"/>
  <c r="N634" i="1" s="1"/>
  <c r="N633" i="1" s="1"/>
  <c r="N621" i="1"/>
  <c r="N616" i="1" s="1"/>
  <c r="N317" i="1"/>
  <c r="N159" i="1"/>
  <c r="N233" i="1"/>
  <c r="N504" i="1"/>
  <c r="N503" i="1" s="1"/>
  <c r="N481" i="1" s="1"/>
  <c r="N480" i="1" s="1"/>
  <c r="N447" i="1"/>
  <c r="N446" i="1" s="1"/>
  <c r="N86" i="1"/>
  <c r="N81" i="1" s="1"/>
  <c r="N73" i="1" s="1"/>
  <c r="N72" i="1" s="1"/>
  <c r="N596" i="1"/>
  <c r="N595" i="1" s="1"/>
  <c r="N588" i="1" s="1"/>
  <c r="N581" i="1" s="1"/>
  <c r="N371" i="1"/>
  <c r="N252" i="1"/>
  <c r="N549" i="1"/>
  <c r="N548" i="1" s="1"/>
  <c r="N436" i="1"/>
  <c r="N190" i="1"/>
  <c r="N189" i="1" s="1"/>
  <c r="N188" i="1" s="1"/>
  <c r="N187" i="1" s="1"/>
  <c r="N296" i="1"/>
  <c r="N289" i="1" s="1"/>
  <c r="N288" i="1" s="1"/>
  <c r="L116" i="1"/>
  <c r="L532" i="1"/>
  <c r="L531" i="1" s="1"/>
  <c r="L530" i="1" s="1"/>
  <c r="L529" i="1" s="1"/>
  <c r="L147" i="1"/>
  <c r="L146" i="1" s="1"/>
  <c r="L260" i="1"/>
  <c r="L232" i="1" s="1"/>
  <c r="L17" i="1"/>
  <c r="L316" i="1"/>
  <c r="L370" i="1"/>
  <c r="L369" i="1" s="1"/>
  <c r="L605" i="1"/>
  <c r="L604" i="1" s="1"/>
  <c r="L603" i="1" s="1"/>
  <c r="J260" i="1"/>
  <c r="J28" i="1"/>
  <c r="J406" i="1"/>
  <c r="J548" i="1"/>
  <c r="J73" i="1"/>
  <c r="J72" i="1" s="1"/>
  <c r="J435" i="1"/>
  <c r="J308" i="1"/>
  <c r="J57" i="1"/>
  <c r="J188" i="1"/>
  <c r="J40" i="1"/>
  <c r="J18" i="1"/>
  <c r="J110" i="1"/>
  <c r="J400" i="1"/>
  <c r="J340" i="1"/>
  <c r="J582" i="1"/>
  <c r="J474" i="1"/>
  <c r="J116" i="1"/>
  <c r="J177" i="1"/>
  <c r="J532" i="1"/>
  <c r="J636" i="1"/>
  <c r="J482" i="1"/>
  <c r="J488" i="1"/>
  <c r="J66" i="1"/>
  <c r="J519" i="1"/>
  <c r="J147" i="1"/>
  <c r="J454" i="1"/>
  <c r="J627" i="1"/>
  <c r="J588" i="1"/>
  <c r="J371" i="1"/>
  <c r="J561" i="1"/>
  <c r="J605" i="1"/>
  <c r="J205" i="1"/>
  <c r="J289" i="1"/>
  <c r="J317" i="1"/>
  <c r="G231" i="1"/>
  <c r="G204" i="1" s="1"/>
  <c r="G428" i="1"/>
  <c r="G315" i="1"/>
  <c r="G145" i="1"/>
  <c r="G144" i="1" s="1"/>
  <c r="H314" i="1"/>
  <c r="H771" i="1" s="1"/>
  <c r="F631" i="1"/>
  <c r="P605" i="1" l="1"/>
  <c r="P604" i="1" s="1"/>
  <c r="P603" i="1" s="1"/>
  <c r="R30" i="1"/>
  <c r="AC30" i="1" s="1"/>
  <c r="T532" i="1"/>
  <c r="T541" i="1"/>
  <c r="T540" i="1" s="1"/>
  <c r="T350" i="1"/>
  <c r="V566" i="1"/>
  <c r="V565" i="1" s="1"/>
  <c r="P532" i="1"/>
  <c r="AC390" i="1"/>
  <c r="T360" i="1"/>
  <c r="T102" i="1"/>
  <c r="T101" i="1" s="1"/>
  <c r="T100" i="1" s="1"/>
  <c r="V29" i="1"/>
  <c r="V28" i="1" s="1"/>
  <c r="V27" i="1" s="1"/>
  <c r="V43" i="1"/>
  <c r="V42" i="1" s="1"/>
  <c r="T43" i="1"/>
  <c r="T42" i="1" s="1"/>
  <c r="T41" i="1" s="1"/>
  <c r="T40" i="1" s="1"/>
  <c r="T39" i="1" s="1"/>
  <c r="T17" i="1" s="1"/>
  <c r="T504" i="1"/>
  <c r="T503" i="1" s="1"/>
  <c r="V20" i="1"/>
  <c r="V19" i="1" s="1"/>
  <c r="V18" i="1" s="1"/>
  <c r="V215" i="1"/>
  <c r="V210" i="1" s="1"/>
  <c r="V205" i="1" s="1"/>
  <c r="V359" i="1"/>
  <c r="V350" i="1" s="1"/>
  <c r="V360" i="1"/>
  <c r="V406" i="1"/>
  <c r="V588" i="1"/>
  <c r="V581" i="1" s="1"/>
  <c r="V454" i="1"/>
  <c r="V428" i="1" s="1"/>
  <c r="V197" i="1"/>
  <c r="V549" i="1"/>
  <c r="V548" i="1" s="1"/>
  <c r="V296" i="1"/>
  <c r="V289" i="1" s="1"/>
  <c r="V288" i="1" s="1"/>
  <c r="V541" i="1"/>
  <c r="V540" i="1" s="1"/>
  <c r="V532" i="1" s="1"/>
  <c r="V159" i="1"/>
  <c r="V147" i="1" s="1"/>
  <c r="V146" i="1" s="1"/>
  <c r="V145" i="1" s="1"/>
  <c r="V128" i="1"/>
  <c r="V127" i="1" s="1"/>
  <c r="V116" i="1" s="1"/>
  <c r="V272" i="1"/>
  <c r="V260" i="1" s="1"/>
  <c r="V232" i="1" s="1"/>
  <c r="V61" i="1"/>
  <c r="V60" i="1" s="1"/>
  <c r="V59" i="1" s="1"/>
  <c r="V58" i="1" s="1"/>
  <c r="V57" i="1" s="1"/>
  <c r="T191" i="1"/>
  <c r="T190" i="1" s="1"/>
  <c r="T189" i="1" s="1"/>
  <c r="T188" i="1" s="1"/>
  <c r="T187" i="1" s="1"/>
  <c r="V192" i="1"/>
  <c r="V191" i="1" s="1"/>
  <c r="V190" i="1" s="1"/>
  <c r="T215" i="1"/>
  <c r="T210" i="1" s="1"/>
  <c r="T205" i="1" s="1"/>
  <c r="T179" i="1"/>
  <c r="T178" i="1" s="1"/>
  <c r="T177" i="1" s="1"/>
  <c r="T406" i="1"/>
  <c r="T370" i="1" s="1"/>
  <c r="T369" i="1" s="1"/>
  <c r="T454" i="1"/>
  <c r="T549" i="1"/>
  <c r="T548" i="1" s="1"/>
  <c r="T296" i="1"/>
  <c r="T289" i="1" s="1"/>
  <c r="T288" i="1" s="1"/>
  <c r="T159" i="1"/>
  <c r="T61" i="1"/>
  <c r="T60" i="1" s="1"/>
  <c r="T59" i="1" s="1"/>
  <c r="T58" i="1" s="1"/>
  <c r="T57" i="1" s="1"/>
  <c r="T435" i="1"/>
  <c r="T434" i="1" s="1"/>
  <c r="T642" i="1"/>
  <c r="T641" i="1" s="1"/>
  <c r="T640" i="1" s="1"/>
  <c r="T636" i="1" s="1"/>
  <c r="T635" i="1" s="1"/>
  <c r="T634" i="1" s="1"/>
  <c r="T633" i="1" s="1"/>
  <c r="V643" i="1"/>
  <c r="V642" i="1" s="1"/>
  <c r="V641" i="1" s="1"/>
  <c r="V640" i="1" s="1"/>
  <c r="V636" i="1" s="1"/>
  <c r="V635" i="1" s="1"/>
  <c r="V634" i="1" s="1"/>
  <c r="V633" i="1" s="1"/>
  <c r="V102" i="1"/>
  <c r="V101" i="1" s="1"/>
  <c r="V100" i="1" s="1"/>
  <c r="V606" i="1"/>
  <c r="V86" i="1"/>
  <c r="V81" i="1" s="1"/>
  <c r="V73" i="1" s="1"/>
  <c r="V72" i="1" s="1"/>
  <c r="V522" i="1"/>
  <c r="V521" i="1" s="1"/>
  <c r="V520" i="1" s="1"/>
  <c r="V519" i="1" s="1"/>
  <c r="V504" i="1"/>
  <c r="V503" i="1" s="1"/>
  <c r="V481" i="1" s="1"/>
  <c r="V421" i="1"/>
  <c r="V420" i="1" s="1"/>
  <c r="V370" i="1" s="1"/>
  <c r="V369" i="1" s="1"/>
  <c r="V317" i="1"/>
  <c r="V514" i="1"/>
  <c r="V513" i="1" s="1"/>
  <c r="V561" i="1"/>
  <c r="T622" i="1"/>
  <c r="T621" i="1" s="1"/>
  <c r="T616" i="1" s="1"/>
  <c r="V623" i="1"/>
  <c r="V622" i="1" s="1"/>
  <c r="V621" i="1" s="1"/>
  <c r="V616" i="1" s="1"/>
  <c r="T147" i="1"/>
  <c r="T146" i="1" s="1"/>
  <c r="T86" i="1"/>
  <c r="T81" i="1" s="1"/>
  <c r="T73" i="1" s="1"/>
  <c r="T72" i="1" s="1"/>
  <c r="T566" i="1"/>
  <c r="T565" i="1" s="1"/>
  <c r="T561" i="1" s="1"/>
  <c r="P370" i="1"/>
  <c r="P369" i="1" s="1"/>
  <c r="T316" i="1"/>
  <c r="T315" i="1" s="1"/>
  <c r="T605" i="1"/>
  <c r="T604" i="1" s="1"/>
  <c r="T603" i="1" s="1"/>
  <c r="P531" i="1"/>
  <c r="P530" i="1" s="1"/>
  <c r="P529" i="1" s="1"/>
  <c r="T481" i="1"/>
  <c r="T480" i="1" s="1"/>
  <c r="P260" i="1"/>
  <c r="P232" i="1" s="1"/>
  <c r="P231" i="1" s="1"/>
  <c r="P204" i="1" s="1"/>
  <c r="T260" i="1"/>
  <c r="T232" i="1" s="1"/>
  <c r="T531" i="1"/>
  <c r="T530" i="1" s="1"/>
  <c r="T529" i="1" s="1"/>
  <c r="AC273" i="1"/>
  <c r="R68" i="1"/>
  <c r="AC69" i="1"/>
  <c r="R341" i="1"/>
  <c r="AC342" i="1"/>
  <c r="R336" i="1"/>
  <c r="AC337" i="1"/>
  <c r="R310" i="1"/>
  <c r="AC311" i="1"/>
  <c r="R573" i="1"/>
  <c r="AC573" i="1" s="1"/>
  <c r="AC574" i="1"/>
  <c r="R253" i="1"/>
  <c r="AC253" i="1" s="1"/>
  <c r="AC254" i="1"/>
  <c r="R355" i="1"/>
  <c r="AC355" i="1" s="1"/>
  <c r="AC356" i="1"/>
  <c r="R490" i="1"/>
  <c r="AC491" i="1"/>
  <c r="R499" i="1"/>
  <c r="AC500" i="1"/>
  <c r="R411" i="1"/>
  <c r="AC411" i="1" s="1"/>
  <c r="AC412" i="1"/>
  <c r="R20" i="1"/>
  <c r="AC21" i="1"/>
  <c r="R396" i="1"/>
  <c r="AC397" i="1"/>
  <c r="R238" i="1"/>
  <c r="AC238" i="1" s="1"/>
  <c r="AC239" i="1"/>
  <c r="R331" i="1"/>
  <c r="AC332" i="1"/>
  <c r="R589" i="1"/>
  <c r="AC589" i="1" s="1"/>
  <c r="AC590" i="1"/>
  <c r="R206" i="1"/>
  <c r="AC206" i="1" s="1"/>
  <c r="AC207" i="1"/>
  <c r="R566" i="1"/>
  <c r="AC567" i="1"/>
  <c r="R276" i="1"/>
  <c r="AC276" i="1" s="1"/>
  <c r="AC277" i="1"/>
  <c r="R346" i="1"/>
  <c r="AC347" i="1"/>
  <c r="R421" i="1"/>
  <c r="AC422" i="1"/>
  <c r="R193" i="1"/>
  <c r="AC193" i="1" s="1"/>
  <c r="AC194" i="1"/>
  <c r="R365" i="1"/>
  <c r="AC366" i="1"/>
  <c r="R29" i="1"/>
  <c r="AC36" i="1"/>
  <c r="R261" i="1"/>
  <c r="AC261" i="1" s="1"/>
  <c r="AC262" i="1"/>
  <c r="R284" i="1"/>
  <c r="AC284" i="1" s="1"/>
  <c r="AC285" i="1"/>
  <c r="R416" i="1"/>
  <c r="AC417" i="1"/>
  <c r="R82" i="1"/>
  <c r="AC82" i="1" s="1"/>
  <c r="AC83" i="1"/>
  <c r="R380" i="1"/>
  <c r="AC380" i="1" s="1"/>
  <c r="AC381" i="1"/>
  <c r="R118" i="1"/>
  <c r="AC119" i="1"/>
  <c r="R300" i="1"/>
  <c r="AC300" i="1" s="1"/>
  <c r="AC301" i="1"/>
  <c r="R123" i="1"/>
  <c r="AC124" i="1"/>
  <c r="R101" i="1"/>
  <c r="AC102" i="1"/>
  <c r="R513" i="1"/>
  <c r="AC513" i="1" s="1"/>
  <c r="AC514" i="1"/>
  <c r="R388" i="1"/>
  <c r="AC388" i="1" s="1"/>
  <c r="AC389" i="1"/>
  <c r="R520" i="1"/>
  <c r="AC521" i="1"/>
  <c r="R74" i="1"/>
  <c r="AC74" i="1" s="1"/>
  <c r="AC75" i="1"/>
  <c r="R163" i="1"/>
  <c r="AC163" i="1" s="1"/>
  <c r="AC164" i="1"/>
  <c r="R557" i="1"/>
  <c r="AC558" i="1"/>
  <c r="R372" i="1"/>
  <c r="AC373" i="1"/>
  <c r="R407" i="1"/>
  <c r="AC407" i="1" s="1"/>
  <c r="AC408" i="1"/>
  <c r="R384" i="1"/>
  <c r="AC384" i="1" s="1"/>
  <c r="AC385" i="1"/>
  <c r="R455" i="1"/>
  <c r="AC455" i="1" s="1"/>
  <c r="AC456" i="1"/>
  <c r="R168" i="1"/>
  <c r="AC169" i="1"/>
  <c r="R577" i="1"/>
  <c r="AC577" i="1" s="1"/>
  <c r="AC578" i="1"/>
  <c r="R469" i="1"/>
  <c r="AC470" i="1"/>
  <c r="R152" i="1"/>
  <c r="AC152" i="1" s="1"/>
  <c r="AC156" i="1"/>
  <c r="R402" i="1"/>
  <c r="AC403" i="1"/>
  <c r="R447" i="1"/>
  <c r="AC451" i="1"/>
  <c r="R173" i="1"/>
  <c r="AC174" i="1"/>
  <c r="R248" i="1"/>
  <c r="AC248" i="1" s="1"/>
  <c r="AC249" i="1"/>
  <c r="R351" i="1"/>
  <c r="AC351" i="1" s="1"/>
  <c r="AC352" i="1"/>
  <c r="R617" i="1"/>
  <c r="AC617" i="1" s="1"/>
  <c r="AC618" i="1"/>
  <c r="R148" i="1"/>
  <c r="AC148" i="1" s="1"/>
  <c r="AC149" i="1"/>
  <c r="R541" i="1"/>
  <c r="AC542" i="1"/>
  <c r="R464" i="1"/>
  <c r="AC464" i="1" s="1"/>
  <c r="AC465" i="1"/>
  <c r="R484" i="1"/>
  <c r="AC485" i="1"/>
  <c r="R234" i="1"/>
  <c r="AC234" i="1" s="1"/>
  <c r="AC235" i="1"/>
  <c r="R504" i="1"/>
  <c r="AC510" i="1"/>
  <c r="R112" i="1"/>
  <c r="AC113" i="1"/>
  <c r="R326" i="1"/>
  <c r="AC326" i="1" s="1"/>
  <c r="AC327" i="1"/>
  <c r="R430" i="1"/>
  <c r="AC431" i="1"/>
  <c r="R180" i="1"/>
  <c r="AC180" i="1" s="1"/>
  <c r="AC181" i="1"/>
  <c r="R376" i="1"/>
  <c r="AC376" i="1" s="1"/>
  <c r="AC377" i="1"/>
  <c r="R60" i="1"/>
  <c r="AC61" i="1"/>
  <c r="R460" i="1"/>
  <c r="AC461" i="1"/>
  <c r="R318" i="1"/>
  <c r="AC318" i="1" s="1"/>
  <c r="AC319" i="1"/>
  <c r="R476" i="1"/>
  <c r="AC477" i="1"/>
  <c r="R322" i="1"/>
  <c r="AC322" i="1" s="1"/>
  <c r="AC323" i="1"/>
  <c r="R584" i="1"/>
  <c r="AC585" i="1"/>
  <c r="R628" i="1"/>
  <c r="AC629" i="1"/>
  <c r="R42" i="1"/>
  <c r="AC43" i="1"/>
  <c r="R436" i="1"/>
  <c r="R265" i="1"/>
  <c r="AC265" i="1" s="1"/>
  <c r="P435" i="1"/>
  <c r="P434" i="1" s="1"/>
  <c r="P428" i="1" s="1"/>
  <c r="R533" i="1"/>
  <c r="R159" i="1"/>
  <c r="R280" i="1"/>
  <c r="P316" i="1"/>
  <c r="P315" i="1" s="1"/>
  <c r="R606" i="1"/>
  <c r="AC606" i="1" s="1"/>
  <c r="R549" i="1"/>
  <c r="R596" i="1"/>
  <c r="R190" i="1"/>
  <c r="P17" i="1"/>
  <c r="R86" i="1"/>
  <c r="R360" i="1"/>
  <c r="AC360" i="1" s="1"/>
  <c r="R359" i="1"/>
  <c r="R621" i="1"/>
  <c r="R215" i="1"/>
  <c r="R641" i="1"/>
  <c r="R128" i="1"/>
  <c r="P145" i="1"/>
  <c r="P144" i="1" s="1"/>
  <c r="N605" i="1"/>
  <c r="N604" i="1" s="1"/>
  <c r="N603" i="1" s="1"/>
  <c r="N260" i="1"/>
  <c r="N232" i="1" s="1"/>
  <c r="N231" i="1" s="1"/>
  <c r="N532" i="1"/>
  <c r="N531" i="1" s="1"/>
  <c r="N530" i="1" s="1"/>
  <c r="N529" i="1" s="1"/>
  <c r="N210" i="1"/>
  <c r="N205" i="1" s="1"/>
  <c r="N17" i="1"/>
  <c r="N435" i="1"/>
  <c r="N434" i="1" s="1"/>
  <c r="N428" i="1" s="1"/>
  <c r="N147" i="1"/>
  <c r="N146" i="1" s="1"/>
  <c r="N145" i="1" s="1"/>
  <c r="N144" i="1" s="1"/>
  <c r="N316" i="1"/>
  <c r="N315" i="1" s="1"/>
  <c r="N370" i="1"/>
  <c r="N369" i="1" s="1"/>
  <c r="L428" i="1"/>
  <c r="L315" i="1"/>
  <c r="J434" i="1"/>
  <c r="L231" i="1"/>
  <c r="L204" i="1" s="1"/>
  <c r="L145" i="1"/>
  <c r="L144" i="1" s="1"/>
  <c r="J232" i="1"/>
  <c r="J27" i="1"/>
  <c r="G314" i="1"/>
  <c r="G771" i="1" s="1"/>
  <c r="J531" i="1"/>
  <c r="J288" i="1"/>
  <c r="J473" i="1"/>
  <c r="J146" i="1"/>
  <c r="J481" i="1"/>
  <c r="J109" i="1"/>
  <c r="J307" i="1"/>
  <c r="J635" i="1"/>
  <c r="J39" i="1"/>
  <c r="J604" i="1"/>
  <c r="J581" i="1"/>
  <c r="J370" i="1"/>
  <c r="J316" i="1"/>
  <c r="J187" i="1"/>
  <c r="F630" i="1"/>
  <c r="F629" i="1" s="1"/>
  <c r="F628" i="1" s="1"/>
  <c r="F136" i="1"/>
  <c r="F386" i="1"/>
  <c r="F382" i="1"/>
  <c r="F182" i="1"/>
  <c r="F328" i="1"/>
  <c r="F362" i="1"/>
  <c r="V531" i="1" l="1"/>
  <c r="V530" i="1" s="1"/>
  <c r="V529" i="1" s="1"/>
  <c r="V480" i="1"/>
  <c r="V41" i="1"/>
  <c r="V40" i="1" s="1"/>
  <c r="V39" i="1" s="1"/>
  <c r="V17" i="1" s="1"/>
  <c r="V189" i="1"/>
  <c r="V188" i="1" s="1"/>
  <c r="V187" i="1" s="1"/>
  <c r="V144" i="1" s="1"/>
  <c r="T428" i="1"/>
  <c r="V316" i="1"/>
  <c r="V315" i="1" s="1"/>
  <c r="V314" i="1" s="1"/>
  <c r="V231" i="1"/>
  <c r="V204" i="1" s="1"/>
  <c r="T145" i="1"/>
  <c r="T144" i="1" s="1"/>
  <c r="V605" i="1"/>
  <c r="V604" i="1" s="1"/>
  <c r="V603" i="1" s="1"/>
  <c r="T231" i="1"/>
  <c r="T204" i="1" s="1"/>
  <c r="T314" i="1"/>
  <c r="R296" i="1"/>
  <c r="R289" i="1" s="1"/>
  <c r="R252" i="1"/>
  <c r="AC252" i="1" s="1"/>
  <c r="R179" i="1"/>
  <c r="AC179" i="1" s="1"/>
  <c r="R616" i="1"/>
  <c r="AC616" i="1" s="1"/>
  <c r="AC621" i="1"/>
  <c r="R350" i="1"/>
  <c r="AC350" i="1" s="1"/>
  <c r="AC359" i="1"/>
  <c r="AC549" i="1"/>
  <c r="R640" i="1"/>
  <c r="AC641" i="1"/>
  <c r="R147" i="1"/>
  <c r="AC159" i="1"/>
  <c r="R583" i="1"/>
  <c r="AC584" i="1"/>
  <c r="R475" i="1"/>
  <c r="AC476" i="1"/>
  <c r="R459" i="1"/>
  <c r="AC460" i="1"/>
  <c r="R429" i="1"/>
  <c r="AC429" i="1" s="1"/>
  <c r="AC430" i="1"/>
  <c r="R111" i="1"/>
  <c r="AC112" i="1"/>
  <c r="R172" i="1"/>
  <c r="AC172" i="1" s="1"/>
  <c r="AC173" i="1"/>
  <c r="R401" i="1"/>
  <c r="AC402" i="1"/>
  <c r="R468" i="1"/>
  <c r="AC468" i="1" s="1"/>
  <c r="AC469" i="1"/>
  <c r="R167" i="1"/>
  <c r="AC167" i="1" s="1"/>
  <c r="AC168" i="1"/>
  <c r="R371" i="1"/>
  <c r="AC371" i="1" s="1"/>
  <c r="AC372" i="1"/>
  <c r="R519" i="1"/>
  <c r="AC519" i="1" s="1"/>
  <c r="AC520" i="1"/>
  <c r="R122" i="1"/>
  <c r="AC122" i="1" s="1"/>
  <c r="AC123" i="1"/>
  <c r="R117" i="1"/>
  <c r="AC117" i="1" s="1"/>
  <c r="AC118" i="1"/>
  <c r="R28" i="1"/>
  <c r="AC29" i="1"/>
  <c r="R345" i="1"/>
  <c r="AC345" i="1" s="1"/>
  <c r="AC346" i="1"/>
  <c r="R565" i="1"/>
  <c r="AC566" i="1"/>
  <c r="R19" i="1"/>
  <c r="AC20" i="1"/>
  <c r="R498" i="1"/>
  <c r="AC498" i="1" s="1"/>
  <c r="AC499" i="1"/>
  <c r="R335" i="1"/>
  <c r="AC335" i="1" s="1"/>
  <c r="AC336" i="1"/>
  <c r="R67" i="1"/>
  <c r="AC68" i="1"/>
  <c r="R210" i="1"/>
  <c r="AC215" i="1"/>
  <c r="R189" i="1"/>
  <c r="AC190" i="1"/>
  <c r="P314" i="1"/>
  <c r="P771" i="1" s="1"/>
  <c r="AC533" i="1"/>
  <c r="R178" i="1"/>
  <c r="R127" i="1"/>
  <c r="AC128" i="1"/>
  <c r="R233" i="1"/>
  <c r="AC233" i="1" s="1"/>
  <c r="R595" i="1"/>
  <c r="AC596" i="1"/>
  <c r="AC280" i="1"/>
  <c r="AC436" i="1"/>
  <c r="R627" i="1"/>
  <c r="AC627" i="1" s="1"/>
  <c r="AC628" i="1"/>
  <c r="R59" i="1"/>
  <c r="AC60" i="1"/>
  <c r="R503" i="1"/>
  <c r="AC503" i="1" s="1"/>
  <c r="AC504" i="1"/>
  <c r="R483" i="1"/>
  <c r="AC484" i="1"/>
  <c r="R540" i="1"/>
  <c r="AC540" i="1" s="1"/>
  <c r="AC541" i="1"/>
  <c r="R446" i="1"/>
  <c r="AC446" i="1" s="1"/>
  <c r="AC447" i="1"/>
  <c r="R556" i="1"/>
  <c r="AC556" i="1" s="1"/>
  <c r="AC557" i="1"/>
  <c r="R100" i="1"/>
  <c r="AC100" i="1" s="1"/>
  <c r="AC101" i="1"/>
  <c r="R415" i="1"/>
  <c r="AC416" i="1"/>
  <c r="R364" i="1"/>
  <c r="AC364" i="1" s="1"/>
  <c r="AC365" i="1"/>
  <c r="R420" i="1"/>
  <c r="AC420" i="1" s="1"/>
  <c r="AC421" i="1"/>
  <c r="R330" i="1"/>
  <c r="AC331" i="1"/>
  <c r="R395" i="1"/>
  <c r="AC395" i="1" s="1"/>
  <c r="AC396" i="1"/>
  <c r="R489" i="1"/>
  <c r="AC490" i="1"/>
  <c r="R309" i="1"/>
  <c r="AC310" i="1"/>
  <c r="AC341" i="1"/>
  <c r="R272" i="1"/>
  <c r="AC272" i="1" s="1"/>
  <c r="R81" i="1"/>
  <c r="AC86" i="1"/>
  <c r="R41" i="1"/>
  <c r="AC42" i="1"/>
  <c r="R605" i="1"/>
  <c r="L314" i="1"/>
  <c r="L771" i="1" s="1"/>
  <c r="L773" i="1" s="1"/>
  <c r="N204" i="1"/>
  <c r="N314" i="1"/>
  <c r="J428" i="1"/>
  <c r="J231" i="1"/>
  <c r="J17" i="1"/>
  <c r="J603" i="1"/>
  <c r="J315" i="1"/>
  <c r="J480" i="1"/>
  <c r="J530" i="1"/>
  <c r="J369" i="1"/>
  <c r="J634" i="1"/>
  <c r="J145" i="1"/>
  <c r="F627" i="1"/>
  <c r="F181" i="1"/>
  <c r="F180" i="1" s="1"/>
  <c r="F361" i="1"/>
  <c r="F359" i="1" s="1"/>
  <c r="F327" i="1"/>
  <c r="F326" i="1" s="1"/>
  <c r="F385" i="1"/>
  <c r="F384" i="1" s="1"/>
  <c r="F381" i="1"/>
  <c r="F380" i="1" s="1"/>
  <c r="F135" i="1"/>
  <c r="T771" i="1" l="1"/>
  <c r="V771" i="1"/>
  <c r="AC296" i="1"/>
  <c r="R340" i="1"/>
  <c r="AC340" i="1" s="1"/>
  <c r="R177" i="1"/>
  <c r="AC177" i="1" s="1"/>
  <c r="AC178" i="1"/>
  <c r="AC415" i="1"/>
  <c r="R406" i="1"/>
  <c r="R260" i="1"/>
  <c r="R188" i="1"/>
  <c r="AC189" i="1"/>
  <c r="R66" i="1"/>
  <c r="AC66" i="1" s="1"/>
  <c r="AC67" i="1"/>
  <c r="AC565" i="1"/>
  <c r="R561" i="1"/>
  <c r="AC561" i="1" s="1"/>
  <c r="R27" i="1"/>
  <c r="AC27" i="1" s="1"/>
  <c r="AC28" i="1"/>
  <c r="R474" i="1"/>
  <c r="AC475" i="1"/>
  <c r="R146" i="1"/>
  <c r="AC147" i="1"/>
  <c r="R548" i="1"/>
  <c r="AC548" i="1" s="1"/>
  <c r="R308" i="1"/>
  <c r="AC309" i="1"/>
  <c r="R604" i="1"/>
  <c r="AC605" i="1"/>
  <c r="R116" i="1"/>
  <c r="AC116" i="1" s="1"/>
  <c r="AC127" i="1"/>
  <c r="R532" i="1"/>
  <c r="R488" i="1"/>
  <c r="AC489" i="1"/>
  <c r="AC330" i="1"/>
  <c r="R317" i="1"/>
  <c r="R482" i="1"/>
  <c r="AC482" i="1" s="1"/>
  <c r="AC483" i="1"/>
  <c r="R58" i="1"/>
  <c r="AC59" i="1"/>
  <c r="R435" i="1"/>
  <c r="R588" i="1"/>
  <c r="AC595" i="1"/>
  <c r="R205" i="1"/>
  <c r="AC205" i="1" s="1"/>
  <c r="AC210" i="1"/>
  <c r="R18" i="1"/>
  <c r="AC18" i="1" s="1"/>
  <c r="AC19" i="1"/>
  <c r="R400" i="1"/>
  <c r="AC400" i="1" s="1"/>
  <c r="AC401" i="1"/>
  <c r="R110" i="1"/>
  <c r="AC111" i="1"/>
  <c r="AC459" i="1"/>
  <c r="R454" i="1"/>
  <c r="AC454" i="1" s="1"/>
  <c r="R582" i="1"/>
  <c r="AC582" i="1" s="1"/>
  <c r="AC583" i="1"/>
  <c r="R636" i="1"/>
  <c r="AC640" i="1"/>
  <c r="R288" i="1"/>
  <c r="AC288" i="1" s="1"/>
  <c r="AC289" i="1"/>
  <c r="R73" i="1"/>
  <c r="AC81" i="1"/>
  <c r="R40" i="1"/>
  <c r="AC41" i="1"/>
  <c r="N771" i="1"/>
  <c r="N773" i="1" s="1"/>
  <c r="J204" i="1"/>
  <c r="J314" i="1"/>
  <c r="J144" i="1"/>
  <c r="J529" i="1"/>
  <c r="J633" i="1"/>
  <c r="F360" i="1"/>
  <c r="F22" i="1"/>
  <c r="F32" i="1"/>
  <c r="F34" i="1"/>
  <c r="F37" i="1"/>
  <c r="F44" i="1"/>
  <c r="F46" i="1"/>
  <c r="F48" i="1"/>
  <c r="F62" i="1"/>
  <c r="F64" i="1"/>
  <c r="F70" i="1"/>
  <c r="F77" i="1"/>
  <c r="F79" i="1"/>
  <c r="F84" i="1"/>
  <c r="F88" i="1"/>
  <c r="F92" i="1"/>
  <c r="F95" i="1"/>
  <c r="F98" i="1"/>
  <c r="F103" i="1"/>
  <c r="F105" i="1"/>
  <c r="F107" i="1"/>
  <c r="F114" i="1"/>
  <c r="F120" i="1"/>
  <c r="R57" i="1" l="1"/>
  <c r="AC57" i="1" s="1"/>
  <c r="AC58" i="1"/>
  <c r="AC146" i="1"/>
  <c r="R145" i="1"/>
  <c r="R370" i="1"/>
  <c r="AC406" i="1"/>
  <c r="R581" i="1"/>
  <c r="AC581" i="1" s="1"/>
  <c r="AC588" i="1"/>
  <c r="R307" i="1"/>
  <c r="AC307" i="1" s="1"/>
  <c r="AC308" i="1"/>
  <c r="R434" i="1"/>
  <c r="AC435" i="1"/>
  <c r="AC488" i="1"/>
  <c r="R481" i="1"/>
  <c r="R473" i="1"/>
  <c r="AC473" i="1" s="1"/>
  <c r="AC474" i="1"/>
  <c r="R187" i="1"/>
  <c r="AC187" i="1" s="1"/>
  <c r="AC188" i="1"/>
  <c r="R109" i="1"/>
  <c r="AC109" i="1" s="1"/>
  <c r="AC110" i="1"/>
  <c r="R635" i="1"/>
  <c r="AC636" i="1"/>
  <c r="AC317" i="1"/>
  <c r="R316" i="1"/>
  <c r="AC532" i="1"/>
  <c r="R531" i="1"/>
  <c r="R603" i="1"/>
  <c r="AC603" i="1" s="1"/>
  <c r="AC604" i="1"/>
  <c r="AC260" i="1"/>
  <c r="R232" i="1"/>
  <c r="R72" i="1"/>
  <c r="AC72" i="1" s="1"/>
  <c r="AC73" i="1"/>
  <c r="R39" i="1"/>
  <c r="AC40" i="1"/>
  <c r="J771" i="1"/>
  <c r="F486" i="1"/>
  <c r="R315" i="1" l="1"/>
  <c r="AC315" i="1" s="1"/>
  <c r="AC316" i="1"/>
  <c r="R144" i="1"/>
  <c r="AC144" i="1" s="1"/>
  <c r="AC145" i="1"/>
  <c r="AC434" i="1"/>
  <c r="R428" i="1"/>
  <c r="R231" i="1"/>
  <c r="AC232" i="1"/>
  <c r="R530" i="1"/>
  <c r="AC531" i="1"/>
  <c r="R480" i="1"/>
  <c r="AC480" i="1" s="1"/>
  <c r="AC481" i="1"/>
  <c r="R634" i="1"/>
  <c r="AC635" i="1"/>
  <c r="R369" i="1"/>
  <c r="AC369" i="1" s="1"/>
  <c r="AC370" i="1"/>
  <c r="AC39" i="1"/>
  <c r="R17" i="1"/>
  <c r="J773" i="1"/>
  <c r="F485" i="1"/>
  <c r="F484" i="1" s="1"/>
  <c r="F483" i="1" s="1"/>
  <c r="F482" i="1" s="1"/>
  <c r="F418" i="1"/>
  <c r="F501" i="1"/>
  <c r="R204" i="1" l="1"/>
  <c r="AC204" i="1" s="1"/>
  <c r="AC231" i="1"/>
  <c r="R314" i="1"/>
  <c r="AC314" i="1" s="1"/>
  <c r="AC428" i="1"/>
  <c r="R633" i="1"/>
  <c r="AC633" i="1" s="1"/>
  <c r="AC634" i="1"/>
  <c r="R529" i="1"/>
  <c r="AC529" i="1" s="1"/>
  <c r="AC530" i="1"/>
  <c r="AC17" i="1"/>
  <c r="F500" i="1"/>
  <c r="F499" i="1" s="1"/>
  <c r="F498" i="1" s="1"/>
  <c r="F417" i="1"/>
  <c r="F416" i="1" s="1"/>
  <c r="F415" i="1" s="1"/>
  <c r="R771" i="1" l="1"/>
  <c r="R773" i="1" s="1"/>
  <c r="F614" i="1"/>
  <c r="F611" i="1"/>
  <c r="F601" i="1"/>
  <c r="F598" i="1"/>
  <c r="F586" i="1"/>
  <c r="F579" i="1"/>
  <c r="F571" i="1"/>
  <c r="F568" i="1"/>
  <c r="F563" i="1"/>
  <c r="F559" i="1"/>
  <c r="F554" i="1"/>
  <c r="F551" i="1"/>
  <c r="F546" i="1"/>
  <c r="F543" i="1"/>
  <c r="F538" i="1"/>
  <c r="F535" i="1"/>
  <c r="F527" i="1"/>
  <c r="F525" i="1"/>
  <c r="F517" i="1"/>
  <c r="F515" i="1"/>
  <c r="F511" i="1"/>
  <c r="F508" i="1"/>
  <c r="F506" i="1"/>
  <c r="F496" i="1"/>
  <c r="F492" i="1"/>
  <c r="F478" i="1"/>
  <c r="F471" i="1"/>
  <c r="F466" i="1"/>
  <c r="F457" i="1"/>
  <c r="F452" i="1"/>
  <c r="F444" i="1"/>
  <c r="F441" i="1"/>
  <c r="F438" i="1"/>
  <c r="F432" i="1"/>
  <c r="F426" i="1"/>
  <c r="F409" i="1"/>
  <c r="F398" i="1"/>
  <c r="F378" i="1"/>
  <c r="F391" i="1"/>
  <c r="F374" i="1"/>
  <c r="F367" i="1"/>
  <c r="F353" i="1"/>
  <c r="F348" i="1"/>
  <c r="F343" i="1"/>
  <c r="F338" i="1"/>
  <c r="F324" i="1"/>
  <c r="F333" i="1"/>
  <c r="F312" i="1"/>
  <c r="F302" i="1"/>
  <c r="F294" i="1"/>
  <c r="F274" i="1"/>
  <c r="F258" i="1"/>
  <c r="F255" i="1"/>
  <c r="F250" i="1"/>
  <c r="F240" i="1"/>
  <c r="F236" i="1"/>
  <c r="F217" i="1"/>
  <c r="F202" i="1"/>
  <c r="F200" i="1"/>
  <c r="F198" i="1"/>
  <c r="F170" i="1"/>
  <c r="F154" i="1"/>
  <c r="F142" i="1"/>
  <c r="F133" i="1"/>
  <c r="F125" i="1"/>
  <c r="AC771" i="1" l="1"/>
  <c r="F465" i="1"/>
  <c r="F464" i="1" s="1"/>
  <c r="F534" i="1"/>
  <c r="F597" i="1"/>
  <c r="F69" i="1"/>
  <c r="F68" i="1" s="1"/>
  <c r="F67" i="1" s="1"/>
  <c r="F66" i="1" s="1"/>
  <c r="F169" i="1"/>
  <c r="F168" i="1" s="1"/>
  <c r="F167" i="1" s="1"/>
  <c r="F239" i="1"/>
  <c r="F238" i="1" s="1"/>
  <c r="F301" i="1"/>
  <c r="F300" i="1" s="1"/>
  <c r="F377" i="1"/>
  <c r="F376" i="1" s="1"/>
  <c r="F470" i="1"/>
  <c r="F469" i="1" s="1"/>
  <c r="F468" i="1" s="1"/>
  <c r="F510" i="1"/>
  <c r="F562" i="1"/>
  <c r="F600" i="1"/>
  <c r="F235" i="1"/>
  <c r="F234" i="1" s="1"/>
  <c r="F119" i="1"/>
  <c r="F118" i="1" s="1"/>
  <c r="F440" i="1"/>
  <c r="F567" i="1"/>
  <c r="F83" i="1"/>
  <c r="F82" i="1" s="1"/>
  <c r="F124" i="1"/>
  <c r="F123" i="1" s="1"/>
  <c r="F122" i="1" s="1"/>
  <c r="F254" i="1"/>
  <c r="F253" i="1" s="1"/>
  <c r="F352" i="1"/>
  <c r="F351" i="1" s="1"/>
  <c r="F443" i="1"/>
  <c r="F545" i="1"/>
  <c r="F570" i="1"/>
  <c r="F613" i="1"/>
  <c r="F153" i="1"/>
  <c r="F337" i="1"/>
  <c r="F336" i="1" s="1"/>
  <c r="F335" i="1" s="1"/>
  <c r="F431" i="1"/>
  <c r="F430" i="1" s="1"/>
  <c r="F429" i="1" s="1"/>
  <c r="F397" i="1"/>
  <c r="F396" i="1" s="1"/>
  <c r="F395" i="1" s="1"/>
  <c r="F542" i="1"/>
  <c r="F257" i="1"/>
  <c r="F332" i="1"/>
  <c r="F331" i="1" s="1"/>
  <c r="F330" i="1" s="1"/>
  <c r="F550" i="1"/>
  <c r="F578" i="1"/>
  <c r="F577" i="1" s="1"/>
  <c r="F347" i="1"/>
  <c r="F346" i="1" s="1"/>
  <c r="F345" i="1" s="1"/>
  <c r="F610" i="1"/>
  <c r="F141" i="1"/>
  <c r="F216" i="1"/>
  <c r="F373" i="1"/>
  <c r="F372" i="1" s="1"/>
  <c r="F456" i="1"/>
  <c r="F455" i="1" s="1"/>
  <c r="F585" i="1"/>
  <c r="F584" i="1" s="1"/>
  <c r="F583" i="1" s="1"/>
  <c r="F582" i="1" s="1"/>
  <c r="F21" i="1"/>
  <c r="F20" i="1" s="1"/>
  <c r="F19" i="1" s="1"/>
  <c r="F18" i="1" s="1"/>
  <c r="F311" i="1"/>
  <c r="F310" i="1" s="1"/>
  <c r="F309" i="1" s="1"/>
  <c r="F308" i="1" s="1"/>
  <c r="F307" i="1" s="1"/>
  <c r="F273" i="1"/>
  <c r="F408" i="1"/>
  <c r="F407" i="1" s="1"/>
  <c r="F113" i="1"/>
  <c r="F112" i="1" s="1"/>
  <c r="F111" i="1" s="1"/>
  <c r="F110" i="1" s="1"/>
  <c r="F109" i="1" s="1"/>
  <c r="F477" i="1"/>
  <c r="F476" i="1" s="1"/>
  <c r="F475" i="1" s="1"/>
  <c r="F474" i="1" s="1"/>
  <c r="F473" i="1" s="1"/>
  <c r="F537" i="1"/>
  <c r="F558" i="1"/>
  <c r="F249" i="1"/>
  <c r="F248" i="1" s="1"/>
  <c r="F342" i="1"/>
  <c r="F341" i="1" s="1"/>
  <c r="F437" i="1"/>
  <c r="F36" i="1"/>
  <c r="F366" i="1"/>
  <c r="F365" i="1" s="1"/>
  <c r="F364" i="1" s="1"/>
  <c r="F323" i="1"/>
  <c r="F322" i="1" s="1"/>
  <c r="F425" i="1"/>
  <c r="F553" i="1"/>
  <c r="F293" i="1"/>
  <c r="F451" i="1"/>
  <c r="F132" i="1"/>
  <c r="F505" i="1"/>
  <c r="F31" i="1"/>
  <c r="F30" i="1" s="1"/>
  <c r="F514" i="1"/>
  <c r="F513" i="1" s="1"/>
  <c r="F61" i="1"/>
  <c r="F491" i="1"/>
  <c r="F490" i="1" s="1"/>
  <c r="F489" i="1" s="1"/>
  <c r="F488" i="1" s="1"/>
  <c r="F197" i="1"/>
  <c r="F117" i="1" l="1"/>
  <c r="F60" i="1"/>
  <c r="F59" i="1" s="1"/>
  <c r="F58" i="1" s="1"/>
  <c r="F57" i="1" s="1"/>
  <c r="F566" i="1"/>
  <c r="F565" i="1" s="1"/>
  <c r="F561" i="1" s="1"/>
  <c r="F541" i="1"/>
  <c r="F540" i="1" s="1"/>
  <c r="F252" i="1"/>
  <c r="F596" i="1"/>
  <c r="F595" i="1" s="1"/>
  <c r="F504" i="1"/>
  <c r="F503" i="1" s="1"/>
  <c r="F481" i="1" s="1"/>
  <c r="F533" i="1"/>
  <c r="F436" i="1"/>
  <c r="F549" i="1"/>
  <c r="F340" i="1"/>
  <c r="F557" i="1"/>
  <c r="F556" i="1" s="1"/>
  <c r="F29" i="1"/>
  <c r="F28" i="1" s="1"/>
  <c r="F27" i="1" s="1"/>
  <c r="F532" i="1" l="1"/>
  <c r="F548" i="1"/>
  <c r="F575" i="1"/>
  <c r="F574" i="1" l="1"/>
  <c r="F573" i="1" s="1"/>
  <c r="F531" i="1" l="1"/>
  <c r="F530" i="1" s="1"/>
  <c r="F529" i="1" s="1"/>
  <c r="F220" i="1"/>
  <c r="F219" i="1" l="1"/>
  <c r="F320" i="1"/>
  <c r="F76" i="1"/>
  <c r="F75" i="1" s="1"/>
  <c r="F74" i="1" s="1"/>
  <c r="F319" i="1" l="1"/>
  <c r="F318" i="1" s="1"/>
  <c r="F317" i="1" s="1"/>
  <c r="F523" i="1" l="1"/>
  <c r="F522" i="1" l="1"/>
  <c r="F521" i="1" s="1"/>
  <c r="F520" i="1" s="1"/>
  <c r="F519" i="1" s="1"/>
  <c r="F480" i="1" s="1"/>
  <c r="F404" i="1"/>
  <c r="F357" i="1"/>
  <c r="F413" i="1"/>
  <c r="F102" i="1" l="1"/>
  <c r="F101" i="1" s="1"/>
  <c r="F100" i="1" s="1"/>
  <c r="F403" i="1"/>
  <c r="F402" i="1" s="1"/>
  <c r="F412" i="1"/>
  <c r="F411" i="1" s="1"/>
  <c r="F406" i="1" s="1"/>
  <c r="F356" i="1"/>
  <c r="F355" i="1" s="1"/>
  <c r="F350" i="1" s="1"/>
  <c r="F401" i="1" l="1"/>
  <c r="F316" i="1"/>
  <c r="F315" i="1" l="1"/>
  <c r="F400" i="1"/>
  <c r="F282" i="1"/>
  <c r="F263" i="1"/>
  <c r="F208" i="1" l="1"/>
  <c r="F262" i="1"/>
  <c r="F261" i="1" s="1"/>
  <c r="F246" i="1"/>
  <c r="F298" i="1"/>
  <c r="F462" i="1"/>
  <c r="F281" i="1"/>
  <c r="F449" i="1"/>
  <c r="F461" i="1" l="1"/>
  <c r="F207" i="1"/>
  <c r="F206" i="1" s="1"/>
  <c r="F297" i="1"/>
  <c r="F296" i="1" s="1"/>
  <c r="F448" i="1"/>
  <c r="F447" i="1" s="1"/>
  <c r="F245" i="1"/>
  <c r="F460" i="1" l="1"/>
  <c r="F459" i="1" s="1"/>
  <c r="F454" i="1" s="1"/>
  <c r="F446" i="1"/>
  <c r="F435" i="1" s="1"/>
  <c r="F278" i="1"/>
  <c r="F434" i="1" l="1"/>
  <c r="F428" i="1" s="1"/>
  <c r="F175" i="1"/>
  <c r="F291" i="1"/>
  <c r="F277" i="1"/>
  <c r="F276" i="1" s="1"/>
  <c r="F272" i="1" s="1"/>
  <c r="F174" i="1" l="1"/>
  <c r="F173" i="1" s="1"/>
  <c r="F172" i="1" s="1"/>
  <c r="F290" i="1"/>
  <c r="F195" i="1" l="1"/>
  <c r="F185" i="1" l="1"/>
  <c r="F305" i="1"/>
  <c r="F638" i="1"/>
  <c r="F194" i="1"/>
  <c r="F193" i="1" s="1"/>
  <c r="F189" i="1" s="1"/>
  <c r="F188" i="1" l="1"/>
  <c r="F187" i="1" s="1"/>
  <c r="F184" i="1"/>
  <c r="F179" i="1" s="1"/>
  <c r="F591" i="1"/>
  <c r="F130" i="1"/>
  <c r="F593" i="1"/>
  <c r="F423" i="1"/>
  <c r="F43" i="1"/>
  <c r="F42" i="1" s="1"/>
  <c r="F41" i="1" s="1"/>
  <c r="F40" i="1" s="1"/>
  <c r="F39" i="1" s="1"/>
  <c r="F304" i="1"/>
  <c r="F289" i="1" s="1"/>
  <c r="F139" i="1"/>
  <c r="F637" i="1"/>
  <c r="F636" i="1" s="1"/>
  <c r="F635" i="1" l="1"/>
  <c r="F634" i="1" s="1"/>
  <c r="F633" i="1" s="1"/>
  <c r="F590" i="1"/>
  <c r="F589" i="1" s="1"/>
  <c r="F178" i="1"/>
  <c r="F177" i="1" s="1"/>
  <c r="F286" i="1"/>
  <c r="F393" i="1"/>
  <c r="F288" i="1"/>
  <c r="F422" i="1"/>
  <c r="F421" i="1" s="1"/>
  <c r="F420" i="1" s="1"/>
  <c r="F129" i="1"/>
  <c r="F165" i="1"/>
  <c r="F138" i="1"/>
  <c r="F588" i="1" l="1"/>
  <c r="F581" i="1" s="1"/>
  <c r="F128" i="1"/>
  <c r="F87" i="1"/>
  <c r="F390" i="1"/>
  <c r="F389" i="1" s="1"/>
  <c r="F388" i="1" s="1"/>
  <c r="F371" i="1" s="1"/>
  <c r="F150" i="1"/>
  <c r="F285" i="1"/>
  <c r="F164" i="1"/>
  <c r="F163" i="1" s="1"/>
  <c r="F127" i="1" l="1"/>
  <c r="F116" i="1" s="1"/>
  <c r="F370" i="1"/>
  <c r="F284" i="1"/>
  <c r="F280" i="1" s="1"/>
  <c r="F149" i="1"/>
  <c r="F148" i="1" s="1"/>
  <c r="F94" i="1"/>
  <c r="F223" i="1"/>
  <c r="F369" i="1" l="1"/>
  <c r="F314" i="1" s="1"/>
  <c r="F222" i="1"/>
  <c r="F215" i="1" s="1"/>
  <c r="F210" i="1" l="1"/>
  <c r="F205" i="1" s="1"/>
  <c r="F243" i="1"/>
  <c r="F619" i="1"/>
  <c r="F608" i="1"/>
  <c r="F625" i="1"/>
  <c r="F270" i="1" l="1"/>
  <c r="F618" i="1"/>
  <c r="F617" i="1" s="1"/>
  <c r="F616" i="1" s="1"/>
  <c r="F157" i="1"/>
  <c r="F267" i="1"/>
  <c r="F161" i="1"/>
  <c r="F624" i="1"/>
  <c r="F607" i="1"/>
  <c r="F606" i="1" s="1"/>
  <c r="F242" i="1"/>
  <c r="F233" i="1" s="1"/>
  <c r="F605" i="1" l="1"/>
  <c r="F269" i="1"/>
  <c r="F160" i="1"/>
  <c r="F159" i="1" s="1"/>
  <c r="F266" i="1"/>
  <c r="F156" i="1"/>
  <c r="F152" i="1" s="1"/>
  <c r="F604" i="1" l="1"/>
  <c r="F603" i="1" s="1"/>
  <c r="F265" i="1"/>
  <c r="F260" i="1" s="1"/>
  <c r="F232" i="1" s="1"/>
  <c r="F147" i="1"/>
  <c r="F146" i="1" s="1"/>
  <c r="F97" i="1"/>
  <c r="F86" i="1" s="1"/>
  <c r="F231" i="1" l="1"/>
  <c r="F204" i="1" s="1"/>
  <c r="F145" i="1"/>
  <c r="F144" i="1" s="1"/>
  <c r="F81" i="1"/>
  <c r="F73" i="1" s="1"/>
  <c r="F72" i="1" s="1"/>
  <c r="F17" i="1" s="1"/>
  <c r="F771" i="1" l="1"/>
  <c r="X527" i="1" l="1"/>
  <c r="AA527" i="1" s="1"/>
  <c r="X525" i="1"/>
  <c r="AA525" i="1" s="1"/>
  <c r="X523" i="1"/>
  <c r="AA523" i="1" s="1"/>
  <c r="X517" i="1"/>
  <c r="AA517" i="1" s="1"/>
  <c r="X515" i="1"/>
  <c r="AA515" i="1" s="1"/>
  <c r="X511" i="1"/>
  <c r="AA511" i="1" s="1"/>
  <c r="X508" i="1"/>
  <c r="AA508" i="1" s="1"/>
  <c r="X506" i="1"/>
  <c r="AA506" i="1" s="1"/>
  <c r="X501" i="1"/>
  <c r="AA501" i="1" s="1"/>
  <c r="X496" i="1"/>
  <c r="AA496" i="1" s="1"/>
  <c r="X492" i="1"/>
  <c r="AA492" i="1" s="1"/>
  <c r="X486" i="1"/>
  <c r="AA486" i="1" s="1"/>
  <c r="X432" i="1"/>
  <c r="AA432" i="1" s="1"/>
  <c r="X426" i="1"/>
  <c r="AA426" i="1" s="1"/>
  <c r="X423" i="1"/>
  <c r="AA423" i="1" s="1"/>
  <c r="X418" i="1"/>
  <c r="AA418" i="1" s="1"/>
  <c r="X413" i="1"/>
  <c r="AA413" i="1" s="1"/>
  <c r="X409" i="1"/>
  <c r="AA409" i="1" s="1"/>
  <c r="X404" i="1"/>
  <c r="AA404" i="1" s="1"/>
  <c r="X398" i="1"/>
  <c r="AA398" i="1" s="1"/>
  <c r="X393" i="1"/>
  <c r="AA393" i="1" s="1"/>
  <c r="X391" i="1"/>
  <c r="AA391" i="1" s="1"/>
  <c r="X386" i="1"/>
  <c r="AA386" i="1" s="1"/>
  <c r="X382" i="1"/>
  <c r="AA382" i="1" s="1"/>
  <c r="X378" i="1"/>
  <c r="AA378" i="1" s="1"/>
  <c r="X374" i="1"/>
  <c r="AA374" i="1" s="1"/>
  <c r="X367" i="1"/>
  <c r="AA367" i="1" s="1"/>
  <c r="X362" i="1"/>
  <c r="AA362" i="1" s="1"/>
  <c r="X357" i="1"/>
  <c r="AA357" i="1" s="1"/>
  <c r="X353" i="1"/>
  <c r="AA353" i="1" s="1"/>
  <c r="X348" i="1"/>
  <c r="AA348" i="1" s="1"/>
  <c r="X343" i="1"/>
  <c r="AA343" i="1" s="1"/>
  <c r="X338" i="1"/>
  <c r="AA338" i="1" s="1"/>
  <c r="X333" i="1"/>
  <c r="AA333" i="1" s="1"/>
  <c r="X328" i="1"/>
  <c r="AA328" i="1" s="1"/>
  <c r="X324" i="1"/>
  <c r="AA324" i="1" s="1"/>
  <c r="X320" i="1"/>
  <c r="AA320" i="1" s="1"/>
  <c r="X217" i="1"/>
  <c r="AA217" i="1" s="1"/>
  <c r="X84" i="1"/>
  <c r="AA84" i="1" s="1"/>
  <c r="X79" i="1"/>
  <c r="AA79" i="1" s="1"/>
  <c r="X77" i="1"/>
  <c r="AA77" i="1" s="1"/>
  <c r="X642" i="1"/>
  <c r="AA642" i="1" s="1"/>
  <c r="X638" i="1"/>
  <c r="AA638" i="1" s="1"/>
  <c r="X631" i="1"/>
  <c r="AA631" i="1" s="1"/>
  <c r="X625" i="1"/>
  <c r="AA625" i="1" s="1"/>
  <c r="X622" i="1"/>
  <c r="AA622" i="1" s="1"/>
  <c r="X619" i="1"/>
  <c r="AA619" i="1" s="1"/>
  <c r="X614" i="1"/>
  <c r="AA614" i="1" s="1"/>
  <c r="X611" i="1"/>
  <c r="AA611" i="1" s="1"/>
  <c r="X608" i="1"/>
  <c r="AA608" i="1" s="1"/>
  <c r="X601" i="1"/>
  <c r="AA601" i="1" s="1"/>
  <c r="X598" i="1"/>
  <c r="AA598" i="1" s="1"/>
  <c r="X593" i="1"/>
  <c r="AA593" i="1" s="1"/>
  <c r="X591" i="1"/>
  <c r="AA591" i="1" s="1"/>
  <c r="X579" i="1"/>
  <c r="AA579" i="1" s="1"/>
  <c r="X575" i="1"/>
  <c r="AA575" i="1" s="1"/>
  <c r="X571" i="1"/>
  <c r="AA571" i="1" s="1"/>
  <c r="X568" i="1"/>
  <c r="AA568" i="1" s="1"/>
  <c r="X563" i="1"/>
  <c r="AA563" i="1" s="1"/>
  <c r="X559" i="1"/>
  <c r="AA559" i="1" s="1"/>
  <c r="X554" i="1"/>
  <c r="AA554" i="1" s="1"/>
  <c r="X546" i="1"/>
  <c r="AA546" i="1" s="1"/>
  <c r="X543" i="1"/>
  <c r="AA543" i="1" s="1"/>
  <c r="X538" i="1"/>
  <c r="AA538" i="1" s="1"/>
  <c r="X535" i="1"/>
  <c r="AA535" i="1" s="1"/>
  <c r="X478" i="1"/>
  <c r="AA478" i="1" s="1"/>
  <c r="X471" i="1"/>
  <c r="AA471" i="1" s="1"/>
  <c r="X466" i="1"/>
  <c r="AA466" i="1" s="1"/>
  <c r="X462" i="1"/>
  <c r="AA462" i="1" s="1"/>
  <c r="X457" i="1"/>
  <c r="AA457" i="1" s="1"/>
  <c r="X452" i="1"/>
  <c r="AA452" i="1" s="1"/>
  <c r="X449" i="1"/>
  <c r="AA449" i="1" s="1"/>
  <c r="X444" i="1"/>
  <c r="AA444" i="1" s="1"/>
  <c r="X441" i="1"/>
  <c r="AA441" i="1" s="1"/>
  <c r="X438" i="1"/>
  <c r="AA438" i="1" s="1"/>
  <c r="X312" i="1"/>
  <c r="AA312" i="1" s="1"/>
  <c r="X305" i="1"/>
  <c r="AA305" i="1" s="1"/>
  <c r="X302" i="1"/>
  <c r="AA302" i="1" s="1"/>
  <c r="X298" i="1"/>
  <c r="AA298" i="1" s="1"/>
  <c r="X294" i="1"/>
  <c r="AA294" i="1" s="1"/>
  <c r="X291" i="1"/>
  <c r="AA291" i="1" s="1"/>
  <c r="X286" i="1"/>
  <c r="AA286" i="1" s="1"/>
  <c r="X282" i="1"/>
  <c r="AA282" i="1" s="1"/>
  <c r="X278" i="1"/>
  <c r="AA278" i="1" s="1"/>
  <c r="X274" i="1"/>
  <c r="AA274" i="1" s="1"/>
  <c r="X270" i="1"/>
  <c r="AA270" i="1" s="1"/>
  <c r="X267" i="1"/>
  <c r="AA267" i="1" s="1"/>
  <c r="X263" i="1"/>
  <c r="AA263" i="1" s="1"/>
  <c r="X258" i="1"/>
  <c r="AA258" i="1" s="1"/>
  <c r="X255" i="1"/>
  <c r="AA255" i="1" s="1"/>
  <c r="X250" i="1"/>
  <c r="AA250" i="1" s="1"/>
  <c r="X246" i="1"/>
  <c r="AA246" i="1" s="1"/>
  <c r="X243" i="1"/>
  <c r="AA243" i="1" s="1"/>
  <c r="X240" i="1"/>
  <c r="AA240" i="1" s="1"/>
  <c r="X236" i="1"/>
  <c r="AA236" i="1" s="1"/>
  <c r="X229" i="1"/>
  <c r="AA229" i="1" s="1"/>
  <c r="X223" i="1"/>
  <c r="AA223" i="1" s="1"/>
  <c r="X220" i="1"/>
  <c r="AA220" i="1" s="1"/>
  <c r="X213" i="1"/>
  <c r="AA213" i="1" s="1"/>
  <c r="X208" i="1"/>
  <c r="AA208" i="1" s="1"/>
  <c r="X202" i="1"/>
  <c r="AA202" i="1" s="1"/>
  <c r="X200" i="1"/>
  <c r="AA200" i="1" s="1"/>
  <c r="X198" i="1"/>
  <c r="AA198" i="1" s="1"/>
  <c r="X195" i="1"/>
  <c r="AA195" i="1" s="1"/>
  <c r="X185" i="1"/>
  <c r="AA185" i="1" s="1"/>
  <c r="X182" i="1"/>
  <c r="AA182" i="1" s="1"/>
  <c r="X175" i="1"/>
  <c r="AA175" i="1" s="1"/>
  <c r="X170" i="1"/>
  <c r="AA170" i="1" s="1"/>
  <c r="X165" i="1"/>
  <c r="AA165" i="1" s="1"/>
  <c r="X161" i="1"/>
  <c r="AA161" i="1" s="1"/>
  <c r="X157" i="1"/>
  <c r="AA157" i="1" s="1"/>
  <c r="X154" i="1"/>
  <c r="AA154" i="1" s="1"/>
  <c r="X150" i="1"/>
  <c r="AA150" i="1" s="1"/>
  <c r="X142" i="1"/>
  <c r="AA142" i="1" s="1"/>
  <c r="X139" i="1"/>
  <c r="AA139" i="1" s="1"/>
  <c r="X136" i="1"/>
  <c r="AA136" i="1" s="1"/>
  <c r="X133" i="1"/>
  <c r="AA133" i="1" s="1"/>
  <c r="X130" i="1"/>
  <c r="AA130" i="1" s="1"/>
  <c r="X125" i="1"/>
  <c r="AA125" i="1" s="1"/>
  <c r="X120" i="1"/>
  <c r="AA120" i="1" s="1"/>
  <c r="X114" i="1"/>
  <c r="AA114" i="1" s="1"/>
  <c r="X107" i="1"/>
  <c r="AA107" i="1" s="1"/>
  <c r="X105" i="1"/>
  <c r="AA105" i="1" s="1"/>
  <c r="X103" i="1"/>
  <c r="AA103" i="1" s="1"/>
  <c r="X98" i="1"/>
  <c r="AA98" i="1" s="1"/>
  <c r="X95" i="1"/>
  <c r="AA95" i="1" s="1"/>
  <c r="X92" i="1"/>
  <c r="AA92" i="1" s="1"/>
  <c r="X90" i="1"/>
  <c r="AA90" i="1" s="1"/>
  <c r="X88" i="1"/>
  <c r="AA88" i="1" s="1"/>
  <c r="X70" i="1"/>
  <c r="AA70" i="1" s="1"/>
  <c r="X48" i="1"/>
  <c r="AA48" i="1" s="1"/>
  <c r="X46" i="1"/>
  <c r="AA46" i="1" s="1"/>
  <c r="X44" i="1"/>
  <c r="AA44" i="1" s="1"/>
  <c r="X22" i="1"/>
  <c r="AA22" i="1" s="1"/>
  <c r="W214" i="1"/>
  <c r="Z214" i="1" s="1"/>
  <c r="X191" i="1" l="1"/>
  <c r="AA191" i="1" s="1"/>
  <c r="X551" i="1"/>
  <c r="AA551" i="1" s="1"/>
  <c r="X586" i="1"/>
  <c r="AA586" i="1" s="1"/>
  <c r="W213" i="1"/>
  <c r="Z213" i="1" s="1"/>
  <c r="Y214" i="1" l="1"/>
  <c r="AB214" i="1" s="1"/>
  <c r="Y213" i="1"/>
  <c r="AB213" i="1" s="1"/>
  <c r="W91" i="1" l="1"/>
  <c r="Z91" i="1" s="1"/>
  <c r="W230" i="1"/>
  <c r="Z230" i="1" s="1"/>
  <c r="W90" i="1" l="1"/>
  <c r="Z90" i="1" s="1"/>
  <c r="W229" i="1"/>
  <c r="Z229" i="1" s="1"/>
  <c r="Y91" i="1" l="1"/>
  <c r="AB91" i="1" s="1"/>
  <c r="Y230" i="1"/>
  <c r="AB230" i="1" s="1"/>
  <c r="Y90" i="1"/>
  <c r="AB90" i="1" s="1"/>
  <c r="Y229" i="1" l="1"/>
  <c r="AB229" i="1" s="1"/>
  <c r="W552" i="1" l="1"/>
  <c r="Z552" i="1" s="1"/>
  <c r="W427" i="1"/>
  <c r="Z427" i="1" s="1"/>
  <c r="W259" i="1"/>
  <c r="Z259" i="1" s="1"/>
  <c r="W643" i="1"/>
  <c r="Z643" i="1" s="1"/>
  <c r="W78" i="1"/>
  <c r="Z78" i="1" s="1"/>
  <c r="W121" i="1"/>
  <c r="Z121" i="1" s="1"/>
  <c r="W587" i="1"/>
  <c r="Z587" i="1" s="1"/>
  <c r="W221" i="1"/>
  <c r="Z221" i="1" s="1"/>
  <c r="W387" i="1"/>
  <c r="Z387" i="1" s="1"/>
  <c r="W463" i="1"/>
  <c r="Z463" i="1" s="1"/>
  <c r="W71" i="1"/>
  <c r="Z71" i="1" s="1"/>
  <c r="W615" i="1"/>
  <c r="Z615" i="1" s="1"/>
  <c r="W45" i="1"/>
  <c r="Z45" i="1" s="1"/>
  <c r="W383" i="1"/>
  <c r="Z383" i="1" s="1"/>
  <c r="W458" i="1"/>
  <c r="Z458" i="1" s="1"/>
  <c r="W49" i="1"/>
  <c r="Z49" i="1" s="1"/>
  <c r="W487" i="1"/>
  <c r="Z487" i="1" s="1"/>
  <c r="W218" i="1"/>
  <c r="Z218" i="1" s="1"/>
  <c r="W560" i="1"/>
  <c r="Z560" i="1" s="1"/>
  <c r="W271" i="1"/>
  <c r="Z271" i="1" s="1"/>
  <c r="W509" i="1"/>
  <c r="Z509" i="1" s="1"/>
  <c r="W85" i="1"/>
  <c r="Z85" i="1" s="1"/>
  <c r="W555" i="1"/>
  <c r="Z555" i="1" s="1"/>
  <c r="W268" i="1"/>
  <c r="Z268" i="1" s="1"/>
  <c r="W137" i="1"/>
  <c r="Z137" i="1" s="1"/>
  <c r="W547" i="1"/>
  <c r="Z547" i="1" s="1"/>
  <c r="W493" i="1"/>
  <c r="Z493" i="1" s="1"/>
  <c r="W544" i="1"/>
  <c r="Z544" i="1" s="1"/>
  <c r="W512" i="1"/>
  <c r="Z512" i="1" s="1"/>
  <c r="W295" i="1"/>
  <c r="Z295" i="1" s="1"/>
  <c r="W334" i="1"/>
  <c r="Z334" i="1" s="1"/>
  <c r="W162" i="1"/>
  <c r="Z162" i="1" s="1"/>
  <c r="W433" i="1"/>
  <c r="Z433" i="1" s="1"/>
  <c r="W104" i="1"/>
  <c r="Z104" i="1" s="1"/>
  <c r="W623" i="1"/>
  <c r="Z623" i="1" s="1"/>
  <c r="W209" i="1"/>
  <c r="Z209" i="1" s="1"/>
  <c r="W410" i="1"/>
  <c r="Z410" i="1" s="1"/>
  <c r="W201" i="1"/>
  <c r="Z201" i="1" s="1"/>
  <c r="W203" i="1"/>
  <c r="Z203" i="1" s="1"/>
  <c r="W602" i="1"/>
  <c r="Z602" i="1" s="1"/>
  <c r="W439" i="1"/>
  <c r="Z439" i="1" s="1"/>
  <c r="W524" i="1"/>
  <c r="Z524" i="1" s="1"/>
  <c r="W358" i="1"/>
  <c r="Z358" i="1" s="1"/>
  <c r="W313" i="1"/>
  <c r="Z313" i="1" s="1"/>
  <c r="W183" i="1"/>
  <c r="Z183" i="1" s="1"/>
  <c r="W379" i="1"/>
  <c r="Z379" i="1" s="1"/>
  <c r="W592" i="1"/>
  <c r="Z592" i="1" s="1"/>
  <c r="W171" i="1"/>
  <c r="Z171" i="1" s="1"/>
  <c r="W518" i="1"/>
  <c r="Z518" i="1" s="1"/>
  <c r="W303" i="1"/>
  <c r="Z303" i="1" s="1"/>
  <c r="W405" i="1"/>
  <c r="Z405" i="1" s="1"/>
  <c r="W536" i="1"/>
  <c r="Z536" i="1" s="1"/>
  <c r="W241" i="1"/>
  <c r="Z241" i="1" s="1"/>
  <c r="W399" i="1"/>
  <c r="Z399" i="1" s="1"/>
  <c r="W632" i="1"/>
  <c r="Z632" i="1" s="1"/>
  <c r="W237" i="1"/>
  <c r="Z237" i="1" s="1"/>
  <c r="W106" i="1"/>
  <c r="Z106" i="1" s="1"/>
  <c r="W134" i="1"/>
  <c r="Z134" i="1" s="1"/>
  <c r="W115" i="1"/>
  <c r="Z115" i="1" s="1"/>
  <c r="W528" i="1"/>
  <c r="Z528" i="1" s="1"/>
  <c r="W467" i="1"/>
  <c r="Z467" i="1" s="1"/>
  <c r="W620" i="1"/>
  <c r="Z620" i="1" s="1"/>
  <c r="W526" i="1"/>
  <c r="Z526" i="1" s="1"/>
  <c r="W363" i="1"/>
  <c r="Z363" i="1" s="1"/>
  <c r="W576" i="1"/>
  <c r="Z576" i="1" s="1"/>
  <c r="W287" i="1"/>
  <c r="Z287" i="1" s="1"/>
  <c r="W502" i="1"/>
  <c r="Z502" i="1" s="1"/>
  <c r="W325" i="1"/>
  <c r="Z325" i="1" s="1"/>
  <c r="W283" i="1"/>
  <c r="Z283" i="1" s="1"/>
  <c r="W155" i="1"/>
  <c r="Z155" i="1" s="1"/>
  <c r="W516" i="1"/>
  <c r="Z516" i="1" s="1"/>
  <c r="W344" i="1"/>
  <c r="Z344" i="1" s="1"/>
  <c r="W564" i="1"/>
  <c r="Z564" i="1" s="1"/>
  <c r="W143" i="1"/>
  <c r="Z143" i="1" s="1"/>
  <c r="W497" i="1"/>
  <c r="Z497" i="1" s="1"/>
  <c r="W321" i="1"/>
  <c r="Z321" i="1" s="1"/>
  <c r="W569" i="1"/>
  <c r="Z569" i="1" s="1"/>
  <c r="W279" i="1"/>
  <c r="Z279" i="1" s="1"/>
  <c r="W151" i="1"/>
  <c r="Z151" i="1" s="1"/>
  <c r="W375" i="1"/>
  <c r="Z375" i="1" s="1"/>
  <c r="W612" i="1"/>
  <c r="Z612" i="1" s="1"/>
  <c r="W450" i="1"/>
  <c r="Z450" i="1" s="1"/>
  <c r="W199" i="1"/>
  <c r="Z199" i="1" s="1"/>
  <c r="W368" i="1"/>
  <c r="Z368" i="1" s="1"/>
  <c r="W609" i="1"/>
  <c r="Z609" i="1" s="1"/>
  <c r="W445" i="1"/>
  <c r="Z445" i="1" s="1"/>
  <c r="W196" i="1"/>
  <c r="Z196" i="1" s="1"/>
  <c r="W47" i="1" l="1"/>
  <c r="Z47" i="1" s="1"/>
  <c r="W535" i="1"/>
  <c r="Z535" i="1" s="1"/>
  <c r="W136" i="1"/>
  <c r="Z136" i="1" s="1"/>
  <c r="W48" i="1"/>
  <c r="Z48" i="1" s="1"/>
  <c r="W586" i="1"/>
  <c r="Z586" i="1" s="1"/>
  <c r="W642" i="1"/>
  <c r="Z642" i="1" s="1"/>
  <c r="W195" i="1"/>
  <c r="Z195" i="1" s="1"/>
  <c r="W367" i="1"/>
  <c r="Z367" i="1" s="1"/>
  <c r="W449" i="1"/>
  <c r="Z449" i="1" s="1"/>
  <c r="W568" i="1"/>
  <c r="Z568" i="1" s="1"/>
  <c r="W142" i="1"/>
  <c r="Z142" i="1" s="1"/>
  <c r="W515" i="1"/>
  <c r="Z515" i="1" s="1"/>
  <c r="W324" i="1"/>
  <c r="Z324" i="1" s="1"/>
  <c r="W575" i="1"/>
  <c r="Z575" i="1" s="1"/>
  <c r="W527" i="1"/>
  <c r="Z527" i="1" s="1"/>
  <c r="W302" i="1"/>
  <c r="Z302" i="1" s="1"/>
  <c r="W591" i="1"/>
  <c r="Z591" i="1" s="1"/>
  <c r="W103" i="1"/>
  <c r="Z103" i="1" s="1"/>
  <c r="W333" i="1"/>
  <c r="Z333" i="1" s="1"/>
  <c r="W559" i="1"/>
  <c r="Z559" i="1" s="1"/>
  <c r="W462" i="1"/>
  <c r="Z462" i="1" s="1"/>
  <c r="W551" i="1"/>
  <c r="Z551" i="1" s="1"/>
  <c r="W444" i="1"/>
  <c r="Z444" i="1" s="1"/>
  <c r="W611" i="1"/>
  <c r="Z611" i="1" s="1"/>
  <c r="W150" i="1"/>
  <c r="Z150" i="1" s="1"/>
  <c r="W320" i="1"/>
  <c r="Z320" i="1" s="1"/>
  <c r="W563" i="1"/>
  <c r="Z563" i="1" s="1"/>
  <c r="W154" i="1"/>
  <c r="Z154" i="1" s="1"/>
  <c r="W501" i="1"/>
  <c r="Z501" i="1" s="1"/>
  <c r="W362" i="1"/>
  <c r="Z362" i="1" s="1"/>
  <c r="W619" i="1"/>
  <c r="Z619" i="1" s="1"/>
  <c r="W438" i="1"/>
  <c r="Z438" i="1" s="1"/>
  <c r="W84" i="1"/>
  <c r="Z84" i="1" s="1"/>
  <c r="W114" i="1"/>
  <c r="Z114" i="1" s="1"/>
  <c r="W105" i="1"/>
  <c r="Z105" i="1" s="1"/>
  <c r="W398" i="1"/>
  <c r="Z398" i="1" s="1"/>
  <c r="W404" i="1"/>
  <c r="Z404" i="1" s="1"/>
  <c r="W517" i="1"/>
  <c r="Z517" i="1" s="1"/>
  <c r="W378" i="1"/>
  <c r="Z378" i="1" s="1"/>
  <c r="W357" i="1"/>
  <c r="Z357" i="1" s="1"/>
  <c r="W601" i="1"/>
  <c r="Z601" i="1" s="1"/>
  <c r="W202" i="1"/>
  <c r="Z202" i="1" s="1"/>
  <c r="W208" i="1"/>
  <c r="Z208" i="1" s="1"/>
  <c r="W432" i="1"/>
  <c r="Z432" i="1" s="1"/>
  <c r="W294" i="1"/>
  <c r="Z294" i="1" s="1"/>
  <c r="W492" i="1"/>
  <c r="Z492" i="1" s="1"/>
  <c r="W267" i="1"/>
  <c r="Z267" i="1" s="1"/>
  <c r="W508" i="1"/>
  <c r="Z508" i="1" s="1"/>
  <c r="W217" i="1"/>
  <c r="Z217" i="1" s="1"/>
  <c r="W457" i="1"/>
  <c r="Z457" i="1" s="1"/>
  <c r="W614" i="1"/>
  <c r="Z614" i="1" s="1"/>
  <c r="W386" i="1"/>
  <c r="Z386" i="1" s="1"/>
  <c r="W120" i="1"/>
  <c r="Z120" i="1" s="1"/>
  <c r="W258" i="1"/>
  <c r="Z258" i="1" s="1"/>
  <c r="W409" i="1"/>
  <c r="Z409" i="1" s="1"/>
  <c r="W46" i="1"/>
  <c r="Z46" i="1" s="1"/>
  <c r="W608" i="1"/>
  <c r="Z608" i="1" s="1"/>
  <c r="W198" i="1"/>
  <c r="Z198" i="1" s="1"/>
  <c r="W374" i="1"/>
  <c r="Z374" i="1" s="1"/>
  <c r="W278" i="1"/>
  <c r="Z278" i="1" s="1"/>
  <c r="W496" i="1"/>
  <c r="Z496" i="1" s="1"/>
  <c r="W343" i="1"/>
  <c r="Z343" i="1" s="1"/>
  <c r="W282" i="1"/>
  <c r="Z282" i="1" s="1"/>
  <c r="W286" i="1"/>
  <c r="Z286" i="1" s="1"/>
  <c r="W525" i="1"/>
  <c r="Z525" i="1" s="1"/>
  <c r="W466" i="1"/>
  <c r="Z466" i="1" s="1"/>
  <c r="W631" i="1"/>
  <c r="Z631" i="1" s="1"/>
  <c r="W312" i="1"/>
  <c r="Z312" i="1" s="1"/>
  <c r="W543" i="1"/>
  <c r="Z543" i="1" s="1"/>
  <c r="W44" i="1"/>
  <c r="Z44" i="1" s="1"/>
  <c r="W133" i="1"/>
  <c r="Z133" i="1" s="1"/>
  <c r="W236" i="1"/>
  <c r="Z236" i="1" s="1"/>
  <c r="W240" i="1"/>
  <c r="Z240" i="1" s="1"/>
  <c r="W170" i="1"/>
  <c r="Z170" i="1" s="1"/>
  <c r="W182" i="1"/>
  <c r="Z182" i="1" s="1"/>
  <c r="W523" i="1"/>
  <c r="Z523" i="1" s="1"/>
  <c r="W200" i="1"/>
  <c r="Z200" i="1" s="1"/>
  <c r="W622" i="1"/>
  <c r="Z622" i="1" s="1"/>
  <c r="W161" i="1"/>
  <c r="Z161" i="1" s="1"/>
  <c r="W511" i="1"/>
  <c r="Z511" i="1" s="1"/>
  <c r="W546" i="1"/>
  <c r="Z546" i="1" s="1"/>
  <c r="W554" i="1"/>
  <c r="Z554" i="1" s="1"/>
  <c r="W270" i="1"/>
  <c r="Z270" i="1" s="1"/>
  <c r="W486" i="1"/>
  <c r="Z486" i="1" s="1"/>
  <c r="W382" i="1"/>
  <c r="Z382" i="1" s="1"/>
  <c r="W70" i="1"/>
  <c r="Z70" i="1" s="1"/>
  <c r="W220" i="1"/>
  <c r="Z220" i="1" s="1"/>
  <c r="W77" i="1"/>
  <c r="Z77" i="1" s="1"/>
  <c r="W426" i="1"/>
  <c r="Z426" i="1" s="1"/>
  <c r="W639" i="1"/>
  <c r="Z639" i="1" s="1"/>
  <c r="W594" i="1"/>
  <c r="Z594" i="1" s="1"/>
  <c r="W626" i="1"/>
  <c r="Z626" i="1" s="1"/>
  <c r="W247" i="1"/>
  <c r="Z247" i="1" s="1"/>
  <c r="W572" i="1"/>
  <c r="Z572" i="1" s="1"/>
  <c r="W580" i="1"/>
  <c r="Z580" i="1" s="1"/>
  <c r="W339" i="1"/>
  <c r="Z339" i="1" s="1"/>
  <c r="W414" i="1"/>
  <c r="Z414" i="1" s="1"/>
  <c r="W126" i="1"/>
  <c r="Z126" i="1" s="1"/>
  <c r="W264" i="1"/>
  <c r="Z264" i="1" s="1"/>
  <c r="W479" i="1"/>
  <c r="Z479" i="1" s="1"/>
  <c r="W354" i="1"/>
  <c r="Z354" i="1" s="1"/>
  <c r="W192" i="1"/>
  <c r="Z192" i="1" s="1"/>
  <c r="W140" i="1"/>
  <c r="Z140" i="1" s="1"/>
  <c r="W275" i="1"/>
  <c r="Z275" i="1" s="1"/>
  <c r="W108" i="1"/>
  <c r="Z108" i="1" s="1"/>
  <c r="W176" i="1"/>
  <c r="Z176" i="1" s="1"/>
  <c r="W299" i="1"/>
  <c r="Z299" i="1" s="1"/>
  <c r="W599" i="1"/>
  <c r="Z599" i="1" s="1"/>
  <c r="W392" i="1"/>
  <c r="Z392" i="1" s="1"/>
  <c r="W453" i="1"/>
  <c r="Z453" i="1" s="1"/>
  <c r="W292" i="1"/>
  <c r="Z292" i="1" s="1"/>
  <c r="W329" i="1"/>
  <c r="Z329" i="1" s="1"/>
  <c r="W158" i="1"/>
  <c r="Z158" i="1" s="1"/>
  <c r="W166" i="1"/>
  <c r="Z166" i="1" s="1"/>
  <c r="W256" i="1"/>
  <c r="Z256" i="1" s="1"/>
  <c r="W539" i="1"/>
  <c r="Z539" i="1" s="1"/>
  <c r="W80" i="1"/>
  <c r="Z80" i="1" s="1"/>
  <c r="W507" i="1"/>
  <c r="Z507" i="1" s="1"/>
  <c r="Y410" i="1" l="1"/>
  <c r="AB410" i="1" s="1"/>
  <c r="Y121" i="1"/>
  <c r="AB121" i="1" s="1"/>
  <c r="Y615" i="1"/>
  <c r="AB615" i="1" s="1"/>
  <c r="Y218" i="1"/>
  <c r="AB218" i="1" s="1"/>
  <c r="Y268" i="1"/>
  <c r="AB268" i="1" s="1"/>
  <c r="Y295" i="1"/>
  <c r="AB295" i="1" s="1"/>
  <c r="Y209" i="1"/>
  <c r="AB209" i="1" s="1"/>
  <c r="Y602" i="1"/>
  <c r="AB602" i="1" s="1"/>
  <c r="Y379" i="1"/>
  <c r="AB379" i="1" s="1"/>
  <c r="Y405" i="1"/>
  <c r="AB405" i="1" s="1"/>
  <c r="Y106" i="1"/>
  <c r="AB106" i="1" s="1"/>
  <c r="Y427" i="1"/>
  <c r="AB427" i="1" s="1"/>
  <c r="Y221" i="1"/>
  <c r="AB221" i="1" s="1"/>
  <c r="Y383" i="1"/>
  <c r="AB383" i="1" s="1"/>
  <c r="Y271" i="1"/>
  <c r="AB271" i="1" s="1"/>
  <c r="Y547" i="1"/>
  <c r="AB547" i="1" s="1"/>
  <c r="Y162" i="1"/>
  <c r="AB162" i="1" s="1"/>
  <c r="Y201" i="1"/>
  <c r="AB201" i="1" s="1"/>
  <c r="Y524" i="1"/>
  <c r="AB524" i="1" s="1"/>
  <c r="Y171" i="1"/>
  <c r="AB171" i="1" s="1"/>
  <c r="Y241" i="1"/>
  <c r="AB241" i="1" s="1"/>
  <c r="Y134" i="1"/>
  <c r="AB134" i="1" s="1"/>
  <c r="Y544" i="1"/>
  <c r="AB544" i="1" s="1"/>
  <c r="Y632" i="1"/>
  <c r="AB632" i="1" s="1"/>
  <c r="Y526" i="1"/>
  <c r="AB526" i="1" s="1"/>
  <c r="Y283" i="1"/>
  <c r="AB283" i="1" s="1"/>
  <c r="Y497" i="1"/>
  <c r="AB497" i="1" s="1"/>
  <c r="Y375" i="1"/>
  <c r="AB375" i="1" s="1"/>
  <c r="Y609" i="1"/>
  <c r="AB609" i="1" s="1"/>
  <c r="Y85" i="1"/>
  <c r="AB85" i="1" s="1"/>
  <c r="Y363" i="1"/>
  <c r="AB363" i="1" s="1"/>
  <c r="Y155" i="1"/>
  <c r="AB155" i="1" s="1"/>
  <c r="Y321" i="1"/>
  <c r="AB321" i="1" s="1"/>
  <c r="Y612" i="1"/>
  <c r="AB612" i="1" s="1"/>
  <c r="Y445" i="1"/>
  <c r="AB445" i="1" s="1"/>
  <c r="Y463" i="1"/>
  <c r="AB463" i="1" s="1"/>
  <c r="Y334" i="1"/>
  <c r="AB334" i="1" s="1"/>
  <c r="Y592" i="1"/>
  <c r="AB592" i="1" s="1"/>
  <c r="Y528" i="1"/>
  <c r="AB528" i="1" s="1"/>
  <c r="Y325" i="1"/>
  <c r="AB325" i="1" s="1"/>
  <c r="Y143" i="1"/>
  <c r="AB143" i="1" s="1"/>
  <c r="Y368" i="1"/>
  <c r="AB368" i="1" s="1"/>
  <c r="Y643" i="1"/>
  <c r="AB643" i="1" s="1"/>
  <c r="Y49" i="1"/>
  <c r="AB49" i="1" s="1"/>
  <c r="Y536" i="1"/>
  <c r="AB536" i="1" s="1"/>
  <c r="Y259" i="1"/>
  <c r="AB259" i="1" s="1"/>
  <c r="Y387" i="1"/>
  <c r="AB387" i="1" s="1"/>
  <c r="Y458" i="1"/>
  <c r="AB458" i="1" s="1"/>
  <c r="Y509" i="1"/>
  <c r="AB509" i="1" s="1"/>
  <c r="Y493" i="1"/>
  <c r="AB493" i="1" s="1"/>
  <c r="Y433" i="1"/>
  <c r="AB433" i="1" s="1"/>
  <c r="Y203" i="1"/>
  <c r="AB203" i="1" s="1"/>
  <c r="Y358" i="1"/>
  <c r="AB358" i="1" s="1"/>
  <c r="Y518" i="1"/>
  <c r="AB518" i="1" s="1"/>
  <c r="Y399" i="1"/>
  <c r="AB399" i="1" s="1"/>
  <c r="Y115" i="1"/>
  <c r="AB115" i="1" s="1"/>
  <c r="Y78" i="1"/>
  <c r="AB78" i="1" s="1"/>
  <c r="Y71" i="1"/>
  <c r="AB71" i="1" s="1"/>
  <c r="Y487" i="1"/>
  <c r="AB487" i="1" s="1"/>
  <c r="Y555" i="1"/>
  <c r="AB555" i="1" s="1"/>
  <c r="Y512" i="1"/>
  <c r="AB512" i="1" s="1"/>
  <c r="Y623" i="1"/>
  <c r="AB623" i="1" s="1"/>
  <c r="Y183" i="1"/>
  <c r="AB183" i="1" s="1"/>
  <c r="Y237" i="1"/>
  <c r="AB237" i="1" s="1"/>
  <c r="Y45" i="1"/>
  <c r="AB45" i="1" s="1"/>
  <c r="Y313" i="1"/>
  <c r="AB313" i="1" s="1"/>
  <c r="Y467" i="1"/>
  <c r="AB467" i="1" s="1"/>
  <c r="Y287" i="1"/>
  <c r="AB287" i="1" s="1"/>
  <c r="Y344" i="1"/>
  <c r="AB344" i="1" s="1"/>
  <c r="Y279" i="1"/>
  <c r="AB279" i="1" s="1"/>
  <c r="Y199" i="1"/>
  <c r="AB199" i="1" s="1"/>
  <c r="Y439" i="1"/>
  <c r="AB439" i="1" s="1"/>
  <c r="Y620" i="1"/>
  <c r="AB620" i="1" s="1"/>
  <c r="Y502" i="1"/>
  <c r="AB502" i="1" s="1"/>
  <c r="Y564" i="1"/>
  <c r="AB564" i="1" s="1"/>
  <c r="Y151" i="1"/>
  <c r="AB151" i="1" s="1"/>
  <c r="Y552" i="1"/>
  <c r="AB552" i="1" s="1"/>
  <c r="Y560" i="1"/>
  <c r="AB560" i="1" s="1"/>
  <c r="Y104" i="1"/>
  <c r="AB104" i="1" s="1"/>
  <c r="Y303" i="1"/>
  <c r="AB303" i="1" s="1"/>
  <c r="Y576" i="1"/>
  <c r="AB576" i="1" s="1"/>
  <c r="Y516" i="1"/>
  <c r="AB516" i="1" s="1"/>
  <c r="Y569" i="1"/>
  <c r="AB569" i="1" s="1"/>
  <c r="Y450" i="1"/>
  <c r="AB450" i="1" s="1"/>
  <c r="Y196" i="1"/>
  <c r="AB196" i="1" s="1"/>
  <c r="Y587" i="1"/>
  <c r="AB587" i="1" s="1"/>
  <c r="Y137" i="1"/>
  <c r="AB137" i="1" s="1"/>
  <c r="Y47" i="1"/>
  <c r="AB47" i="1" s="1"/>
  <c r="Y320" i="1"/>
  <c r="AB320" i="1" s="1"/>
  <c r="Y527" i="1"/>
  <c r="AB527" i="1" s="1"/>
  <c r="Y48" i="1"/>
  <c r="AB48" i="1" s="1"/>
  <c r="Y270" i="1"/>
  <c r="AB270" i="1" s="1"/>
  <c r="Y240" i="1"/>
  <c r="AB240" i="1" s="1"/>
  <c r="Y614" i="1"/>
  <c r="AB614" i="1" s="1"/>
  <c r="Y202" i="1"/>
  <c r="AB202" i="1" s="1"/>
  <c r="Y84" i="1"/>
  <c r="AB84" i="1" s="1"/>
  <c r="Y619" i="1"/>
  <c r="AB619" i="1" s="1"/>
  <c r="Y154" i="1"/>
  <c r="AB154" i="1" s="1"/>
  <c r="Y150" i="1"/>
  <c r="AB150" i="1" s="1"/>
  <c r="Y444" i="1"/>
  <c r="AB444" i="1" s="1"/>
  <c r="Y559" i="1"/>
  <c r="AB559" i="1" s="1"/>
  <c r="Y591" i="1"/>
  <c r="AB591" i="1" s="1"/>
  <c r="Y575" i="1"/>
  <c r="AB575" i="1" s="1"/>
  <c r="Y142" i="1"/>
  <c r="AB142" i="1" s="1"/>
  <c r="Y449" i="1"/>
  <c r="AB449" i="1" s="1"/>
  <c r="Y642" i="1"/>
  <c r="AB642" i="1" s="1"/>
  <c r="Y136" i="1"/>
  <c r="AB136" i="1" s="1"/>
  <c r="Y501" i="1"/>
  <c r="AB501" i="1" s="1"/>
  <c r="Y515" i="1"/>
  <c r="AB515" i="1" s="1"/>
  <c r="Y195" i="1"/>
  <c r="AB195" i="1" s="1"/>
  <c r="Y70" i="1"/>
  <c r="AB70" i="1" s="1"/>
  <c r="Y200" i="1"/>
  <c r="AB200" i="1" s="1"/>
  <c r="Y631" i="1"/>
  <c r="AB631" i="1" s="1"/>
  <c r="Y608" i="1"/>
  <c r="AB608" i="1" s="1"/>
  <c r="Y294" i="1"/>
  <c r="AB294" i="1" s="1"/>
  <c r="Y77" i="1"/>
  <c r="AB77" i="1" s="1"/>
  <c r="Y382" i="1"/>
  <c r="AB382" i="1" s="1"/>
  <c r="Y554" i="1"/>
  <c r="AB554" i="1" s="1"/>
  <c r="Y236" i="1"/>
  <c r="AB236" i="1" s="1"/>
  <c r="Y543" i="1"/>
  <c r="AB543" i="1" s="1"/>
  <c r="Y525" i="1"/>
  <c r="AB525" i="1" s="1"/>
  <c r="Y343" i="1"/>
  <c r="AB343" i="1" s="1"/>
  <c r="Y374" i="1"/>
  <c r="AB374" i="1" s="1"/>
  <c r="Y46" i="1"/>
  <c r="AB46" i="1" s="1"/>
  <c r="Y120" i="1"/>
  <c r="AB120" i="1" s="1"/>
  <c r="Y457" i="1"/>
  <c r="AB457" i="1" s="1"/>
  <c r="Y267" i="1"/>
  <c r="AB267" i="1" s="1"/>
  <c r="Y432" i="1"/>
  <c r="AB432" i="1" s="1"/>
  <c r="Y601" i="1"/>
  <c r="AB601" i="1" s="1"/>
  <c r="Y517" i="1"/>
  <c r="AB517" i="1" s="1"/>
  <c r="Y105" i="1"/>
  <c r="AB105" i="1" s="1"/>
  <c r="Y103" i="1"/>
  <c r="AB103" i="1" s="1"/>
  <c r="Y511" i="1"/>
  <c r="AB511" i="1" s="1"/>
  <c r="Y44" i="1"/>
  <c r="AB44" i="1" s="1"/>
  <c r="Y278" i="1"/>
  <c r="AB278" i="1" s="1"/>
  <c r="Y508" i="1"/>
  <c r="AB508" i="1" s="1"/>
  <c r="Y398" i="1"/>
  <c r="AB398" i="1" s="1"/>
  <c r="Y438" i="1"/>
  <c r="AB438" i="1" s="1"/>
  <c r="Y362" i="1"/>
  <c r="AB362" i="1" s="1"/>
  <c r="Y563" i="1"/>
  <c r="AB563" i="1" s="1"/>
  <c r="Y611" i="1"/>
  <c r="AB611" i="1" s="1"/>
  <c r="Y551" i="1"/>
  <c r="AB551" i="1" s="1"/>
  <c r="Y333" i="1"/>
  <c r="AB333" i="1" s="1"/>
  <c r="Y324" i="1"/>
  <c r="AB324" i="1" s="1"/>
  <c r="Y568" i="1"/>
  <c r="AB568" i="1" s="1"/>
  <c r="Y367" i="1"/>
  <c r="AB367" i="1" s="1"/>
  <c r="Y586" i="1"/>
  <c r="AB586" i="1" s="1"/>
  <c r="Y535" i="1"/>
  <c r="AB535" i="1" s="1"/>
  <c r="Y462" i="1"/>
  <c r="AB462" i="1" s="1"/>
  <c r="Y426" i="1"/>
  <c r="AB426" i="1" s="1"/>
  <c r="Y182" i="1"/>
  <c r="AB182" i="1" s="1"/>
  <c r="Y466" i="1"/>
  <c r="AB466" i="1" s="1"/>
  <c r="Y258" i="1"/>
  <c r="AB258" i="1" s="1"/>
  <c r="Y378" i="1"/>
  <c r="AB378" i="1" s="1"/>
  <c r="Y220" i="1"/>
  <c r="AB220" i="1" s="1"/>
  <c r="Y486" i="1"/>
  <c r="AB486" i="1" s="1"/>
  <c r="Y546" i="1"/>
  <c r="AB546" i="1" s="1"/>
  <c r="Y622" i="1"/>
  <c r="AB622" i="1" s="1"/>
  <c r="Y523" i="1"/>
  <c r="AB523" i="1" s="1"/>
  <c r="Y133" i="1"/>
  <c r="AB133" i="1" s="1"/>
  <c r="Y496" i="1"/>
  <c r="AB496" i="1" s="1"/>
  <c r="Y198" i="1"/>
  <c r="AB198" i="1" s="1"/>
  <c r="Y409" i="1"/>
  <c r="AB409" i="1" s="1"/>
  <c r="Y386" i="1"/>
  <c r="AB386" i="1" s="1"/>
  <c r="Y217" i="1"/>
  <c r="AB217" i="1" s="1"/>
  <c r="Y492" i="1"/>
  <c r="AB492" i="1" s="1"/>
  <c r="Y208" i="1"/>
  <c r="AB208" i="1" s="1"/>
  <c r="Y357" i="1"/>
  <c r="AB357" i="1" s="1"/>
  <c r="Y404" i="1"/>
  <c r="AB404" i="1" s="1"/>
  <c r="Y114" i="1"/>
  <c r="AB114" i="1" s="1"/>
  <c r="Y302" i="1"/>
  <c r="AB302" i="1" s="1"/>
  <c r="Y170" i="1"/>
  <c r="AB170" i="1" s="1"/>
  <c r="Y161" i="1"/>
  <c r="AB161" i="1" s="1"/>
  <c r="Y286" i="1"/>
  <c r="AB286" i="1" s="1"/>
  <c r="Y282" i="1"/>
  <c r="AB282" i="1" s="1"/>
  <c r="Y312" i="1"/>
  <c r="AB312" i="1" s="1"/>
  <c r="W328" i="1"/>
  <c r="Z328" i="1" s="1"/>
  <c r="W79" i="1"/>
  <c r="Z79" i="1" s="1"/>
  <c r="W165" i="1"/>
  <c r="Z165" i="1" s="1"/>
  <c r="W391" i="1"/>
  <c r="Z391" i="1" s="1"/>
  <c r="W175" i="1"/>
  <c r="Z175" i="1" s="1"/>
  <c r="W125" i="1"/>
  <c r="Z125" i="1" s="1"/>
  <c r="W579" i="1"/>
  <c r="Z579" i="1" s="1"/>
  <c r="W625" i="1"/>
  <c r="Z625" i="1" s="1"/>
  <c r="W638" i="1"/>
  <c r="Z638" i="1" s="1"/>
  <c r="W538" i="1"/>
  <c r="Z538" i="1" s="1"/>
  <c r="W598" i="1"/>
  <c r="Z598" i="1" s="1"/>
  <c r="W107" i="1"/>
  <c r="Z107" i="1" s="1"/>
  <c r="W413" i="1"/>
  <c r="Z413" i="1" s="1"/>
  <c r="W571" i="1"/>
  <c r="Z571" i="1" s="1"/>
  <c r="W593" i="1"/>
  <c r="Z593" i="1" s="1"/>
  <c r="W478" i="1"/>
  <c r="Z478" i="1" s="1"/>
  <c r="W157" i="1"/>
  <c r="Z157" i="1" s="1"/>
  <c r="W191" i="1"/>
  <c r="Z191" i="1" s="1"/>
  <c r="W291" i="1"/>
  <c r="Z291" i="1" s="1"/>
  <c r="W139" i="1"/>
  <c r="Z139" i="1" s="1"/>
  <c r="W506" i="1"/>
  <c r="Z506" i="1" s="1"/>
  <c r="W255" i="1"/>
  <c r="Z255" i="1" s="1"/>
  <c r="W452" i="1"/>
  <c r="Z452" i="1" s="1"/>
  <c r="W298" i="1"/>
  <c r="Z298" i="1" s="1"/>
  <c r="W274" i="1"/>
  <c r="Z274" i="1" s="1"/>
  <c r="W263" i="1"/>
  <c r="Z263" i="1" s="1"/>
  <c r="W338" i="1"/>
  <c r="Z338" i="1" s="1"/>
  <c r="W246" i="1"/>
  <c r="Z246" i="1" s="1"/>
  <c r="W353" i="1"/>
  <c r="Z353" i="1" s="1"/>
  <c r="W23" i="1"/>
  <c r="Z23" i="1" s="1"/>
  <c r="W306" i="1"/>
  <c r="Z306" i="1" s="1"/>
  <c r="Y479" i="1" l="1"/>
  <c r="AB479" i="1" s="1"/>
  <c r="Y572" i="1"/>
  <c r="AB572" i="1" s="1"/>
  <c r="Y108" i="1"/>
  <c r="AB108" i="1" s="1"/>
  <c r="Y539" i="1"/>
  <c r="AB539" i="1" s="1"/>
  <c r="Y626" i="1"/>
  <c r="AB626" i="1" s="1"/>
  <c r="Y126" i="1"/>
  <c r="AB126" i="1" s="1"/>
  <c r="Y392" i="1"/>
  <c r="AB392" i="1" s="1"/>
  <c r="Y80" i="1"/>
  <c r="AB80" i="1" s="1"/>
  <c r="Y354" i="1"/>
  <c r="AB354" i="1" s="1"/>
  <c r="Y339" i="1"/>
  <c r="AB339" i="1" s="1"/>
  <c r="Y275" i="1"/>
  <c r="AB275" i="1" s="1"/>
  <c r="Y453" i="1"/>
  <c r="AB453" i="1" s="1"/>
  <c r="Y507" i="1"/>
  <c r="AB507" i="1" s="1"/>
  <c r="Y292" i="1"/>
  <c r="AB292" i="1" s="1"/>
  <c r="Y158" i="1"/>
  <c r="AB158" i="1" s="1"/>
  <c r="Y594" i="1"/>
  <c r="AB594" i="1" s="1"/>
  <c r="Y414" i="1"/>
  <c r="AB414" i="1" s="1"/>
  <c r="Y599" i="1"/>
  <c r="AB599" i="1" s="1"/>
  <c r="Y639" i="1"/>
  <c r="AB639" i="1" s="1"/>
  <c r="Y580" i="1"/>
  <c r="AB580" i="1" s="1"/>
  <c r="Y176" i="1"/>
  <c r="AB176" i="1" s="1"/>
  <c r="Y166" i="1"/>
  <c r="AB166" i="1" s="1"/>
  <c r="Y329" i="1"/>
  <c r="AB329" i="1" s="1"/>
  <c r="Y247" i="1"/>
  <c r="AB247" i="1" s="1"/>
  <c r="Y264" i="1"/>
  <c r="AB264" i="1" s="1"/>
  <c r="Y299" i="1"/>
  <c r="AB299" i="1" s="1"/>
  <c r="Y256" i="1"/>
  <c r="AB256" i="1" s="1"/>
  <c r="Y140" i="1"/>
  <c r="AB140" i="1" s="1"/>
  <c r="Y192" i="1"/>
  <c r="AB192" i="1" s="1"/>
  <c r="Y338" i="1"/>
  <c r="AB338" i="1" s="1"/>
  <c r="Y353" i="1"/>
  <c r="AB353" i="1" s="1"/>
  <c r="Y263" i="1"/>
  <c r="AB263" i="1" s="1"/>
  <c r="Y452" i="1"/>
  <c r="AB452" i="1" s="1"/>
  <c r="Y139" i="1"/>
  <c r="AB139" i="1" s="1"/>
  <c r="Y478" i="1"/>
  <c r="AB478" i="1" s="1"/>
  <c r="Y593" i="1"/>
  <c r="AB593" i="1" s="1"/>
  <c r="Y107" i="1"/>
  <c r="AB107" i="1" s="1"/>
  <c r="Y579" i="1"/>
  <c r="AB579" i="1" s="1"/>
  <c r="Y391" i="1"/>
  <c r="AB391" i="1" s="1"/>
  <c r="Y328" i="1"/>
  <c r="AB328" i="1" s="1"/>
  <c r="Y506" i="1"/>
  <c r="AB506" i="1" s="1"/>
  <c r="Y413" i="1"/>
  <c r="AB413" i="1" s="1"/>
  <c r="Y79" i="1"/>
  <c r="AB79" i="1" s="1"/>
  <c r="Y191" i="1"/>
  <c r="AB191" i="1" s="1"/>
  <c r="Y638" i="1"/>
  <c r="AB638" i="1" s="1"/>
  <c r="Y625" i="1"/>
  <c r="AB625" i="1" s="1"/>
  <c r="Y274" i="1"/>
  <c r="AB274" i="1" s="1"/>
  <c r="Y255" i="1"/>
  <c r="AB255" i="1" s="1"/>
  <c r="Y291" i="1"/>
  <c r="AB291" i="1" s="1"/>
  <c r="Y571" i="1"/>
  <c r="AB571" i="1" s="1"/>
  <c r="Y598" i="1"/>
  <c r="AB598" i="1" s="1"/>
  <c r="Y125" i="1"/>
  <c r="AB125" i="1" s="1"/>
  <c r="Y538" i="1"/>
  <c r="AB538" i="1" s="1"/>
  <c r="Y175" i="1"/>
  <c r="AB175" i="1" s="1"/>
  <c r="Y246" i="1"/>
  <c r="AB246" i="1" s="1"/>
  <c r="Y157" i="1"/>
  <c r="AB157" i="1" s="1"/>
  <c r="Y165" i="1"/>
  <c r="AB165" i="1" s="1"/>
  <c r="Y298" i="1"/>
  <c r="AB298" i="1" s="1"/>
  <c r="W305" i="1"/>
  <c r="Z305" i="1" s="1"/>
  <c r="W22" i="1"/>
  <c r="Z22" i="1" s="1"/>
  <c r="W442" i="1"/>
  <c r="Z442" i="1" s="1"/>
  <c r="W244" i="1"/>
  <c r="Z244" i="1" s="1"/>
  <c r="Y23" i="1" l="1"/>
  <c r="AB23" i="1" s="1"/>
  <c r="Y306" i="1"/>
  <c r="AB306" i="1" s="1"/>
  <c r="Y305" i="1"/>
  <c r="AB305" i="1" s="1"/>
  <c r="Y22" i="1"/>
  <c r="AB22" i="1" s="1"/>
  <c r="W243" i="1"/>
  <c r="Z243" i="1" s="1"/>
  <c r="W441" i="1"/>
  <c r="Z441" i="1" s="1"/>
  <c r="W186" i="1"/>
  <c r="Z186" i="1" s="1"/>
  <c r="Y244" i="1" l="1"/>
  <c r="AB244" i="1" s="1"/>
  <c r="Y442" i="1"/>
  <c r="AB442" i="1" s="1"/>
  <c r="Y441" i="1"/>
  <c r="AB441" i="1" s="1"/>
  <c r="Y243" i="1"/>
  <c r="AB243" i="1" s="1"/>
  <c r="W185" i="1"/>
  <c r="Z185" i="1" s="1"/>
  <c r="Y186" i="1" l="1"/>
  <c r="AB186" i="1" s="1"/>
  <c r="Y185" i="1"/>
  <c r="AB185" i="1" s="1"/>
  <c r="W419" i="1" l="1"/>
  <c r="Z419" i="1" s="1"/>
  <c r="W251" i="1"/>
  <c r="Z251" i="1" s="1"/>
  <c r="W224" i="1"/>
  <c r="Z224" i="1" s="1"/>
  <c r="W394" i="1"/>
  <c r="Z394" i="1" s="1"/>
  <c r="W424" i="1"/>
  <c r="Z424" i="1" s="1"/>
  <c r="W250" i="1" l="1"/>
  <c r="Z250" i="1" s="1"/>
  <c r="W393" i="1"/>
  <c r="Z393" i="1" s="1"/>
  <c r="W418" i="1"/>
  <c r="Z418" i="1" s="1"/>
  <c r="W423" i="1"/>
  <c r="Z423" i="1" s="1"/>
  <c r="W223" i="1"/>
  <c r="Z223" i="1" s="1"/>
  <c r="W89" i="1"/>
  <c r="Z89" i="1" s="1"/>
  <c r="Y424" i="1" l="1"/>
  <c r="AB424" i="1" s="1"/>
  <c r="Y394" i="1"/>
  <c r="AB394" i="1" s="1"/>
  <c r="Y224" i="1"/>
  <c r="AB224" i="1" s="1"/>
  <c r="Y419" i="1"/>
  <c r="AB419" i="1" s="1"/>
  <c r="Y251" i="1"/>
  <c r="AB251" i="1" s="1"/>
  <c r="Y423" i="1"/>
  <c r="AB423" i="1" s="1"/>
  <c r="Y250" i="1"/>
  <c r="AB250" i="1" s="1"/>
  <c r="Y418" i="1"/>
  <c r="AB418" i="1" s="1"/>
  <c r="Y223" i="1"/>
  <c r="AB223" i="1" s="1"/>
  <c r="Y393" i="1"/>
  <c r="AB393" i="1" s="1"/>
  <c r="W88" i="1"/>
  <c r="Z88" i="1" s="1"/>
  <c r="W131" i="1"/>
  <c r="Z131" i="1" s="1"/>
  <c r="W93" i="1"/>
  <c r="Z93" i="1" s="1"/>
  <c r="W349" i="1"/>
  <c r="Z349" i="1" s="1"/>
  <c r="Y89" i="1" l="1"/>
  <c r="AB89" i="1" s="1"/>
  <c r="Y88" i="1"/>
  <c r="AB88" i="1" s="1"/>
  <c r="W348" i="1"/>
  <c r="Z348" i="1" s="1"/>
  <c r="W130" i="1"/>
  <c r="Z130" i="1" s="1"/>
  <c r="W92" i="1"/>
  <c r="Z92" i="1" s="1"/>
  <c r="W99" i="1"/>
  <c r="Z99" i="1" s="1"/>
  <c r="W96" i="1"/>
  <c r="Z96" i="1" s="1"/>
  <c r="W472" i="1"/>
  <c r="Z472" i="1" s="1"/>
  <c r="W95" i="1" l="1"/>
  <c r="Z95" i="1" s="1"/>
  <c r="Y131" i="1"/>
  <c r="AB131" i="1" s="1"/>
  <c r="Y93" i="1"/>
  <c r="AB93" i="1" s="1"/>
  <c r="Y349" i="1"/>
  <c r="AB349" i="1" s="1"/>
  <c r="Y348" i="1"/>
  <c r="AB348" i="1" s="1"/>
  <c r="Y130" i="1"/>
  <c r="AB130" i="1" s="1"/>
  <c r="Y92" i="1"/>
  <c r="AB92" i="1" s="1"/>
  <c r="W98" i="1"/>
  <c r="Z98" i="1" s="1"/>
  <c r="W471" i="1"/>
  <c r="Z471" i="1" s="1"/>
  <c r="Y99" i="1" l="1"/>
  <c r="AB99" i="1" s="1"/>
  <c r="Y96" i="1"/>
  <c r="AB96" i="1" s="1"/>
  <c r="Y472" i="1"/>
  <c r="AB472" i="1" s="1"/>
  <c r="Y98" i="1"/>
  <c r="AB98" i="1" s="1"/>
  <c r="Y471" i="1"/>
  <c r="AB471" i="1" s="1"/>
  <c r="Y95" i="1"/>
  <c r="AB95" i="1" s="1"/>
</calcChain>
</file>

<file path=xl/sharedStrings.xml><?xml version="1.0" encoding="utf-8"?>
<sst xmlns="http://schemas.openxmlformats.org/spreadsheetml/2006/main" count="3515" uniqueCount="534">
  <si>
    <t>(тыс. рублей)</t>
  </si>
  <si>
    <t>Наименование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</si>
  <si>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</si>
  <si>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</si>
  <si>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</si>
  <si>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</si>
  <si>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</si>
  <si>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</si>
  <si>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70 0 00 00000</t>
  </si>
  <si>
    <t>Непрограммные направления деятельности органов местного самоуправления по руководству и управлению в сфере установленных функций органов местного самоуправления</t>
  </si>
  <si>
    <t>70 1 00 00000</t>
  </si>
  <si>
    <t>Глава муниципального образования</t>
  </si>
  <si>
    <t>70 1 00 00200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</si>
  <si>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</si>
  <si>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</si>
  <si>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</si>
  <si>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</si>
  <si>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</t>
  </si>
  <si>
    <t>70 1 00 00100</t>
  </si>
  <si>
    <t>Обеспечение деятельности Совета депутатов</t>
  </si>
  <si>
    <t>70 1 00 00103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</si>
  <si>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</si>
  <si>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</si>
  <si>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Депутаты представительного органа муниципального образования</t>
  </si>
  <si>
    <t>70 1 00 00300</t>
  </si>
  <si>
    <t>04</t>
  </si>
  <si>
    <t>Обеспечение деятельности Аппарата администрации</t>
  </si>
  <si>
    <t>70 1 00 00104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</si>
  <si>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</si>
  <si>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</si>
  <si>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</si>
  <si>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</si>
  <si>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управления</t>
  </si>
  <si>
    <t>70 1 00 00106</t>
  </si>
  <si>
    <t>Резервные фонды</t>
  </si>
  <si>
    <t>11</t>
  </si>
  <si>
    <t>70 5 00 00000</t>
  </si>
  <si>
    <t>70 5 00 00100</t>
  </si>
  <si>
    <t>800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</si>
  <si>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</si>
  <si>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</si>
  <si>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</si>
  <si>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</si>
  <si>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Управления муниципального имущества</t>
  </si>
  <si>
    <t>70 1 00 00113</t>
  </si>
  <si>
    <t>Непрограммные расходы на выполнение функций по другим общегосударственным вопросам</t>
  </si>
  <si>
    <t>70 7 00 00000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</si>
  <si>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</si>
  <si>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70 7 00 00100</t>
  </si>
  <si>
    <t>Оценка недвижимости, признание прав и регулирование отношений по государственной и муниципальной собственности</t>
  </si>
  <si>
    <t>70 7 00 00101</t>
  </si>
  <si>
    <t>Реализация государственных функций, связанных с общегосударственным управлением</t>
  </si>
  <si>
    <t>70 7 00 00200</t>
  </si>
  <si>
    <t>Проведение общегородских мероприятий, участие города в выставках, расходы на оплату взносов</t>
  </si>
  <si>
    <t>70 7 00 00201</t>
  </si>
  <si>
    <t>Техническая инвентаризация и содержание объектов муниципальной собственности</t>
  </si>
  <si>
    <t>70 7 00 00202</t>
  </si>
  <si>
    <t>70 7 00 00203</t>
  </si>
  <si>
    <t/>
  </si>
  <si>
    <t>200</t>
  </si>
  <si>
    <t>240</t>
  </si>
  <si>
    <t>Непрограммные расходы</t>
  </si>
  <si>
    <t>80 0 00 00000</t>
  </si>
  <si>
    <t>Непрограммные расходы учреждений</t>
  </si>
  <si>
    <t>81 0 00 00000</t>
  </si>
  <si>
    <t>Обеспечение деятельности МУ "ЦБ Троицк"</t>
  </si>
  <si>
    <t>81 1 00 00000</t>
  </si>
  <si>
    <t>100</t>
  </si>
  <si>
    <t>110</t>
  </si>
  <si>
    <t>850</t>
  </si>
  <si>
    <t>Национальная оборона</t>
  </si>
  <si>
    <t>Мобилизационная подготовка экономики</t>
  </si>
  <si>
    <t>70 9 00 00000</t>
  </si>
  <si>
    <t>Мероприятия по обеспечению мобилизационной готовности экономики</t>
  </si>
  <si>
    <t>70 9 00 00100</t>
  </si>
  <si>
    <t>Национальная безопасность и правоохранительная деятельность</t>
  </si>
  <si>
    <t>09</t>
  </si>
  <si>
    <t>Муниципальная программа "Профилактика терроризма, правонарушений и обеспечение безопасности в городском округе Троицк в городе Москве"</t>
  </si>
  <si>
    <t>16 0 00 00000</t>
  </si>
  <si>
    <t>Обеспечение мероприятий гражданской обороны</t>
  </si>
  <si>
    <t>16 5 00 00000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</si>
  <si>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</si>
  <si>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</si>
  <si>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Мероприятия по снижению рисков возникновения и смягчению последствий чрезвычайных ситуаций природного и техногенного характера </t>
  </si>
  <si>
    <t>16 2 00 00000</t>
  </si>
  <si>
    <t>Мероприятия по профилактике преступлений и правонарушений. Обеспечение антитеррористической защищенности объектов и территории</t>
  </si>
  <si>
    <t>16 1 00 00000</t>
  </si>
  <si>
    <t>14</t>
  </si>
  <si>
    <t>Мероприятия по обеспечению пожарной безопасности</t>
  </si>
  <si>
    <t>16 4 00 00000</t>
  </si>
  <si>
    <t>Прочие мероприятия</t>
  </si>
  <si>
    <t>16 6 00 00000</t>
  </si>
  <si>
    <t>Дорожное хозяйство (дорожные фонды)</t>
  </si>
  <si>
    <t>Муниципальная программа "Развитие и функционирование автомобильных дорог местного значения и улично-дорожной сети в городском округе Троицк"</t>
  </si>
  <si>
    <t>09 0 00 00000</t>
  </si>
  <si>
    <t>09 1 00 00000</t>
  </si>
  <si>
    <t>Муниципальный дорожный фонд</t>
  </si>
  <si>
    <t>09 1 01 00000</t>
  </si>
  <si>
    <t>Оказание муниципальными учреждениями муниципальных услуг</t>
  </si>
  <si>
    <t>09 1 01 01000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</si>
  <si>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</si>
  <si>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</si>
  <si>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</si>
  <si>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</si>
  <si>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09 1 02 00000</t>
  </si>
  <si>
    <t>Закупка противогололедных материалов</t>
  </si>
  <si>
    <t>09 1 02 04000</t>
  </si>
  <si>
    <t>Софинансирование к субсидии из бюджета города Москвы на содержание объектов дорожного хозяйства</t>
  </si>
  <si>
    <t>09 1 02 S2400</t>
  </si>
  <si>
    <t>Прочие мероприятия по дорожному хозяйству</t>
  </si>
  <si>
    <t>09 1 06 00000</t>
  </si>
  <si>
    <t>09 1 06 01000</t>
  </si>
  <si>
    <t>Субсидии бюджетным и автономным учреждениям на иные цели</t>
  </si>
  <si>
    <t>09 1 06 02000</t>
  </si>
  <si>
    <t>Проведение ремонтных работ и оснащение оборудованием</t>
  </si>
  <si>
    <t>09 1 06 02010</t>
  </si>
  <si>
    <t>Ремонт объектов дорожного хозяйства в городском округе Троицк</t>
  </si>
  <si>
    <t>09 2 00 00000</t>
  </si>
  <si>
    <t>Ремонт объектов дорожного хозяйства</t>
  </si>
  <si>
    <t>09 2 02 00000</t>
  </si>
  <si>
    <t>Софинансирование к субсидии из бюджета города Москвы на ремонт объектов дорожного хозяйства</t>
  </si>
  <si>
    <t>09 2 02 S2300</t>
  </si>
  <si>
    <t>Обеспечение мероприятий по безопасности дорожного движения на объектах дорожного хозяйства в городском округе Троицк</t>
  </si>
  <si>
    <t>09 3 00 00000</t>
  </si>
  <si>
    <t>Разметка объектов дорожного хозяйства</t>
  </si>
  <si>
    <t>09 3 02 00000</t>
  </si>
  <si>
    <t>09 3 02 S2500</t>
  </si>
  <si>
    <t>Непрограммные расходы в сфере дорожного хозяйства</t>
  </si>
  <si>
    <t>73 0 00 00000</t>
  </si>
  <si>
    <t>Прочие расходы по объектам дорожного хозяйства</t>
  </si>
  <si>
    <t>73 2 00 00000</t>
  </si>
  <si>
    <t>Другие вопросы в области национальной экономики</t>
  </si>
  <si>
    <t>12</t>
  </si>
  <si>
    <t>74 0 00 00000</t>
  </si>
  <si>
    <t>Мероприятия по землеустройству и землепользованию</t>
  </si>
  <si>
    <t>74 2 00 00000</t>
  </si>
  <si>
    <t>Обеспечение деятельности муниципального казенного учреждения муниципального строительства "Горстрой"</t>
  </si>
  <si>
    <t>74 3 00 00000</t>
  </si>
  <si>
    <t>Жилищно-коммунальное хозяйство</t>
  </si>
  <si>
    <t>05</t>
  </si>
  <si>
    <t>Жилищное хозяйство</t>
  </si>
  <si>
    <t>Муниципальная программа "Доступная среда в городском округе Троицк"</t>
  </si>
  <si>
    <t>14 0 00 00000</t>
  </si>
  <si>
    <t>14 0 04 00000</t>
  </si>
  <si>
    <t>Непрограммные расходы в области жилищного хозяйства</t>
  </si>
  <si>
    <t>76 0 00 00000</t>
  </si>
  <si>
    <t>Взносы на капитальный ремонт муниципального жилого фонда</t>
  </si>
  <si>
    <t>76 1 00 00000</t>
  </si>
  <si>
    <t>76 2 00 00000</t>
  </si>
  <si>
    <t>76 3 00 00000</t>
  </si>
  <si>
    <t>Благоустройство</t>
  </si>
  <si>
    <t>Муниципальная программа "Содержание и ремонт объектов благоустройства и озеленения в городском округе Троицк"</t>
  </si>
  <si>
    <t>11 0 00 00000</t>
  </si>
  <si>
    <t>Благоустройство территории жилой застройки, улиц и общественных пространств, организация обустройства мест массового отдыха населения</t>
  </si>
  <si>
    <t>11 1 00 00000</t>
  </si>
  <si>
    <t>Мероприятия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</si>
  <si>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11 1 02 00000</t>
  </si>
  <si>
    <t>11 1 02 S2100</t>
  </si>
  <si>
    <t>Мероприятия по отлову и содержанию безнадзорных животных, обитающих на территории ТиНАО города Москвы</t>
  </si>
  <si>
    <t>11 1 05 00000</t>
  </si>
  <si>
    <t>Отлов и содержание безнадзорных животных, обитающих на территории</t>
  </si>
  <si>
    <t>11 1 05 06000</t>
  </si>
  <si>
    <t>11 1 06 00000</t>
  </si>
  <si>
    <t>Ремонт и устройство объектов озеленения, внутриквартальных проездов и тротуаров, прочих объектов благоустройства в городском округе Троицк</t>
  </si>
  <si>
    <t>11 2 00 00000</t>
  </si>
  <si>
    <t>Содержание внутриквартальных проездов и тротуаров в городском округе Троицк</t>
  </si>
  <si>
    <t>11 3 00 00000</t>
  </si>
  <si>
    <t>Субсидия на финансовое обеспечение выполнения муниципального задания на содержание внутриквартальных проездов и тротуаров</t>
  </si>
  <si>
    <t>11 3 00 01000</t>
  </si>
  <si>
    <t>Содержание зеленых насаждений в городском округе Троицк</t>
  </si>
  <si>
    <t>11 4 00 00000</t>
  </si>
  <si>
    <t>Мероприятия на содержание зеленых насаждений</t>
  </si>
  <si>
    <t>11 4 01 00000</t>
  </si>
  <si>
    <t>Субсидия на финансовое обеспечение выполнения муниципального задания на содержание зеленых насаждений</t>
  </si>
  <si>
    <t>11 4 01 01000</t>
  </si>
  <si>
    <t>Содержание лесопарковых зон</t>
  </si>
  <si>
    <t>11 4 02 00000</t>
  </si>
  <si>
    <t>Содержание прочих объектов благоустройства в городском округе Троицк</t>
  </si>
  <si>
    <t>11 5 00 00000</t>
  </si>
  <si>
    <t>Содержание зон отдыха</t>
  </si>
  <si>
    <t>11 5 01 00000</t>
  </si>
  <si>
    <t>Субсидия на финансовое обеспечение выполнения муниципального задания на содержание зон отдыха</t>
  </si>
  <si>
    <t>11 5 01 01000</t>
  </si>
  <si>
    <t>Содержание дворовых территорий</t>
  </si>
  <si>
    <t>11 5 02 00000</t>
  </si>
  <si>
    <t>Софинансирование к субсидии из бюджета города Москвы на содержание дворовых территорий</t>
  </si>
  <si>
    <t>11 5 02 S2600</t>
  </si>
  <si>
    <t>Содержание и ремонт детских, спортивных площадок</t>
  </si>
  <si>
    <t>11 5 03 00000</t>
  </si>
  <si>
    <t>Субсидия на финансовое обеспечение выполнения муниципального задания на содержание детских и спортивных площадок</t>
  </si>
  <si>
    <t>11 5 03 01000</t>
  </si>
  <si>
    <t>11 5 03 02000</t>
  </si>
  <si>
    <t>Субсидии на ремонт детских и спортивных площадок, заливку катков</t>
  </si>
  <si>
    <t>11 5 03 02500</t>
  </si>
  <si>
    <t>Содержание прочих объектов благоустройства</t>
  </si>
  <si>
    <t>11 5 04 00000</t>
  </si>
  <si>
    <t>Субсидия на финансовое обеспечение выполнения муниципального задания на содержание прочих объектов благоустройства</t>
  </si>
  <si>
    <t>11 5 04 01000</t>
  </si>
  <si>
    <t>11 5 04 02000</t>
  </si>
  <si>
    <t>Непрограммные расходы на проведение мероприятий по благоустройству</t>
  </si>
  <si>
    <t>77 0 00 00000</t>
  </si>
  <si>
    <t>Уличное освещение</t>
  </si>
  <si>
    <t>77 1 00 00000</t>
  </si>
  <si>
    <t xml:space="preserve">Мероприятия по благоустройству города </t>
  </si>
  <si>
    <t>77 2 00 00000</t>
  </si>
  <si>
    <t>Прочие мероприятия по благоустройству</t>
  </si>
  <si>
    <t>77 4 00 00000</t>
  </si>
  <si>
    <t>Проведение прочих мероприятий по благоустройству</t>
  </si>
  <si>
    <t>77 4 01 00000</t>
  </si>
  <si>
    <t>Целевые субсидии на благоустройство</t>
  </si>
  <si>
    <t>77 4 02 00000</t>
  </si>
  <si>
    <t>77 4 02 02000</t>
  </si>
  <si>
    <t>Устройство прочих объектов благоустройства</t>
  </si>
  <si>
    <t>77 5 00 00000</t>
  </si>
  <si>
    <t>Охрана окружающей среды</t>
  </si>
  <si>
    <t>Охрана объектов растительного и животного мира и среды их обитания</t>
  </si>
  <si>
    <t>Непрограммные мероприятия на охрану окружающей среды и природопользования</t>
  </si>
  <si>
    <t>79 0 00 00000</t>
  </si>
  <si>
    <t>Природоохранные мероприятия</t>
  </si>
  <si>
    <t>79 1 00 00000</t>
  </si>
  <si>
    <t>Образование</t>
  </si>
  <si>
    <t>07</t>
  </si>
  <si>
    <t>Дошкольное образование</t>
  </si>
  <si>
    <t>06 0 00 00000</t>
  </si>
  <si>
    <t>06 1 00 00000</t>
  </si>
  <si>
    <t>Организация присмотра и ухода за детьми в дошкольных образовательных учреждениях</t>
  </si>
  <si>
    <t>06 1 01 00000</t>
  </si>
  <si>
    <t>06 1 01 01000</t>
  </si>
  <si>
    <t>Субсидии автономным учреждениям</t>
  </si>
  <si>
    <t>620</t>
  </si>
  <si>
    <t>Прочие расходы по образованию</t>
  </si>
  <si>
    <t>06 1 03 00000</t>
  </si>
  <si>
    <t>06 2 00 00000</t>
  </si>
  <si>
    <t>Обеспечение повышения квалификации педагогических работников</t>
  </si>
  <si>
    <t>06 2 04 00000</t>
  </si>
  <si>
    <t>Софинансирование к субсидии из бюджета города Москвы</t>
  </si>
  <si>
    <t>06 2 04 S0300</t>
  </si>
  <si>
    <t>06 3 00 00000</t>
  </si>
  <si>
    <t>Поставка продуктов питания для муниципальных дошкольных образовательных организаций</t>
  </si>
  <si>
    <t>06 3 01 00000</t>
  </si>
  <si>
    <t>06 3 01 S0300</t>
  </si>
  <si>
    <t>Мероприятия для сохранения и укрепления здоровья обучающихся, формирование культуры здорового и безопасного образа жизни</t>
  </si>
  <si>
    <t>06 3 06 00000</t>
  </si>
  <si>
    <t>06 3 06 02000</t>
  </si>
  <si>
    <t>Оснащение образовательных организаций оборудованием, инвентарем для занятий физкультурой, оснащение медицинских кабинетов и пищеблоков</t>
  </si>
  <si>
    <t>06 3 06 02010</t>
  </si>
  <si>
    <t>06 4 00 00000</t>
  </si>
  <si>
    <t>Проведение мероприятий по обеспечению безопасности муниципальных образовательных организаций</t>
  </si>
  <si>
    <t>06 4 02 00000</t>
  </si>
  <si>
    <t>06 4 02 S0300</t>
  </si>
  <si>
    <t>Организация ремонта, благоустройства и оснащение оборудованием</t>
  </si>
  <si>
    <t>06 4 05 00000</t>
  </si>
  <si>
    <t>06 4 05 S0300</t>
  </si>
  <si>
    <t>Прочие расходы по развитию образовательных организаций</t>
  </si>
  <si>
    <t>06 4 06 00000</t>
  </si>
  <si>
    <t>06 5 00 00000</t>
  </si>
  <si>
    <t>06 5 00 02000</t>
  </si>
  <si>
    <t>Развитие и поддержка дошкольников с высокой мотивацией к различным видам деятельности</t>
  </si>
  <si>
    <t>06 5 00 02030</t>
  </si>
  <si>
    <t>Общее образование</t>
  </si>
  <si>
    <t>Обеспечение и организация учебного процесса</t>
  </si>
  <si>
    <t>06 1 02 00000</t>
  </si>
  <si>
    <t>06 1 02 01000</t>
  </si>
  <si>
    <t>06 4 06 02000</t>
  </si>
  <si>
    <t>Поддержка научно-экспериментальной деятельности и технического творчества</t>
  </si>
  <si>
    <t>06 5 00 02050</t>
  </si>
  <si>
    <t>Мероприятия по совершенствованию системы поддержки талантливых детей</t>
  </si>
  <si>
    <t>06 5 00 02060</t>
  </si>
  <si>
    <t>Дополнительное образование детей</t>
  </si>
  <si>
    <t>Развитие мотивации личности к познанию и творчеству</t>
  </si>
  <si>
    <t>06 5 00 01000</t>
  </si>
  <si>
    <t>Муниципальная программа "Развитие культуры городского округа Троицк в городе Москве"</t>
  </si>
  <si>
    <t>07 0 00 00000</t>
  </si>
  <si>
    <t>Развитие учреждений дополнительного образования детей сферы культуры и искусства</t>
  </si>
  <si>
    <t xml:space="preserve">07 4 00 00000 </t>
  </si>
  <si>
    <t>Организация дополнительного образования детей художественно-эстетической направленности</t>
  </si>
  <si>
    <t xml:space="preserve">07 4 00 01000 </t>
  </si>
  <si>
    <t>МАОУ ДОД городского округа Троицк в городе Москве "Троицкая детская школа искусств им. М.И.Глинки"</t>
  </si>
  <si>
    <t xml:space="preserve">07 4 00 01001 </t>
  </si>
  <si>
    <t>МАОУ ДОД городского округа Троицк в городе Москве "Троицкая детская школа искусств"</t>
  </si>
  <si>
    <t xml:space="preserve">07 4 00 01002 </t>
  </si>
  <si>
    <t>МАОУ ДОД городского округа Троицк в городе Москве "Троицкая детская художественная школа"</t>
  </si>
  <si>
    <t xml:space="preserve">07 4 00 01003 </t>
  </si>
  <si>
    <t xml:space="preserve">07 4 00 02000 </t>
  </si>
  <si>
    <t>Мероприятия, повышающие качество предоставления муниципальных услуг учреждениями дополнительного образования</t>
  </si>
  <si>
    <t xml:space="preserve">07 4 00 02100 </t>
  </si>
  <si>
    <t>Проведение ремонтных работ, благоустройство, оснащение оборудованием и инвентарем</t>
  </si>
  <si>
    <t>07 4 00 02010</t>
  </si>
  <si>
    <t>07 4 00 02080</t>
  </si>
  <si>
    <t>Прочие расходы</t>
  </si>
  <si>
    <t>07 9 00 00000</t>
  </si>
  <si>
    <t>08 0 00 00000</t>
  </si>
  <si>
    <t>Развитие физической культуры и массового спорта</t>
  </si>
  <si>
    <t>08 0 00 01000</t>
  </si>
  <si>
    <t>Организация спортивно-оздоровительной деятельности</t>
  </si>
  <si>
    <t>08 0 00 01005</t>
  </si>
  <si>
    <t>08 0 00 02000</t>
  </si>
  <si>
    <t>Мероприятия, повышающие качество предоставления муниципальных услуг</t>
  </si>
  <si>
    <t>08 0 00 02100</t>
  </si>
  <si>
    <t>Проведение ремонтных работ, оснащение оборудованием и инвентарем</t>
  </si>
  <si>
    <t>08 0 00 02010</t>
  </si>
  <si>
    <t>Организация мероприятий учреждениями дополнительного образования детей</t>
  </si>
  <si>
    <t>14 0 01 00000</t>
  </si>
  <si>
    <t>Профессиональная подготовка, переподготовка и повышение квалификации</t>
  </si>
  <si>
    <t>Иные непрограммные мероприятия</t>
  </si>
  <si>
    <t>87 0 00 00000</t>
  </si>
  <si>
    <t>Молодежная политика</t>
  </si>
  <si>
    <t>Организация отдыха детей в каникулярное время</t>
  </si>
  <si>
    <t>06 3 03 00000</t>
  </si>
  <si>
    <t>06 3 03 S0300</t>
  </si>
  <si>
    <t>Непрограммные расходы на проведение мероприятий по молодежной политике</t>
  </si>
  <si>
    <t>84 0 00 00000</t>
  </si>
  <si>
    <t>Организация активных и современных форм досуга</t>
  </si>
  <si>
    <t>84 0 00 03000</t>
  </si>
  <si>
    <t>84 0 00 03050</t>
  </si>
  <si>
    <t>Другие вопросы в области образования</t>
  </si>
  <si>
    <t>Повышение кадрового потенциала системы образования</t>
  </si>
  <si>
    <t>06 2 08 00000</t>
  </si>
  <si>
    <t>06 2 08 02000</t>
  </si>
  <si>
    <t>Мероприятия по повышению кадрового потенциала системы образования</t>
  </si>
  <si>
    <t>06 2 08 02020</t>
  </si>
  <si>
    <t>Использование ресурсов социокультурной среды для совершенствования образовательного процесса</t>
  </si>
  <si>
    <t>06 5 00 02070</t>
  </si>
  <si>
    <t>Муниципальная программа "Патриотическое и духовно-нравственное воспитание подрастающего поколения городского округа Троицк в городе Москве"</t>
  </si>
  <si>
    <t>13 0 00 00000</t>
  </si>
  <si>
    <t>13 1 00 00000</t>
  </si>
  <si>
    <r>
      <t>Обеспечение деятельности аппарата</t>
    </r>
    <r>
      <rPr>
        <i/>
        <sz val="13"/>
        <color indexed="10"/>
        <rFont val="Times New Roman"/>
        <family val="1"/>
        <charset val="204"/>
      </rPr>
      <t xml:space="preserve"> </t>
    </r>
    <r>
      <rPr>
        <i/>
        <sz val="13"/>
        <rFont val="Times New Roman"/>
        <family val="1"/>
        <charset val="204"/>
      </rPr>
      <t>Управления образования</t>
    </r>
  </si>
  <si>
    <t>70 1 00 00109</t>
  </si>
  <si>
    <t>120</t>
  </si>
  <si>
    <t>Культура, кинематография</t>
  </si>
  <si>
    <t>08</t>
  </si>
  <si>
    <t>Культура</t>
  </si>
  <si>
    <t>Развитие библиотек и организация библиотечного обслуживания населения</t>
  </si>
  <si>
    <t>07 1 00 00000</t>
  </si>
  <si>
    <t>Организация библиотечного обслуживания населения</t>
  </si>
  <si>
    <t>07 1 00 01000</t>
  </si>
  <si>
    <t>МАУК городского округа Троицк в городе Москве "Троицкая библиотека №1 им. Михайловых"</t>
  </si>
  <si>
    <t>07 1 00 01001</t>
  </si>
  <si>
    <t>МАУК городского округа Троицк в городе Москве "Троицкая библиотека №2"</t>
  </si>
  <si>
    <t>07 1 00 01002</t>
  </si>
  <si>
    <t>Мероприятия, повышающие качество предоставления муниципальных услуг библиотеками</t>
  </si>
  <si>
    <t>07 1 00 02000</t>
  </si>
  <si>
    <t>07 1 00 02010</t>
  </si>
  <si>
    <t>Пополнение книжного фонда</t>
  </si>
  <si>
    <t>07 1 00 02030</t>
  </si>
  <si>
    <t>Развитие культурно - досуговых центров</t>
  </si>
  <si>
    <t>07 2 00 00000</t>
  </si>
  <si>
    <t>Оказание услуг муниципальными учреждениями клубного типа</t>
  </si>
  <si>
    <t>07 2 00 01000</t>
  </si>
  <si>
    <t>МАУК городского округа Троицк в городе Москве "Центр МоСТ"</t>
  </si>
  <si>
    <t>07 2 00 01001</t>
  </si>
  <si>
    <t>МАУК городского округа Троицк в городе Москве "Троицкий центр культуры и творчества"</t>
  </si>
  <si>
    <t>07 2 00 01002</t>
  </si>
  <si>
    <t>Мероприятия, повышающие качество предоставления муниципальных услуг учреждениями клубного типа</t>
  </si>
  <si>
    <t>07 2 00 02000</t>
  </si>
  <si>
    <t>07 2 00 02010</t>
  </si>
  <si>
    <t>Развитие музейного дела и обеспечение охраны объектов культурного наследия</t>
  </si>
  <si>
    <t>07 3 00 00000</t>
  </si>
  <si>
    <t xml:space="preserve">Сохранение объектов культурного наследия </t>
  </si>
  <si>
    <t>07 3 00 01000</t>
  </si>
  <si>
    <t>Мероприятия, повышающие качество предоставления муниципальных услуг музеем</t>
  </si>
  <si>
    <t>07 3 00 02000</t>
  </si>
  <si>
    <t>07 3 00 02010</t>
  </si>
  <si>
    <t>Комплектование фонда</t>
  </si>
  <si>
    <t>07 3 00 02030</t>
  </si>
  <si>
    <t>Организация и проведение общественных мероприятий, фестивалей народного творчества, выставок, вернисажей</t>
  </si>
  <si>
    <t>07 9 00 05000</t>
  </si>
  <si>
    <t>Организация мероприятий учреждениями культуры</t>
  </si>
  <si>
    <t>14 0 02 00000</t>
  </si>
  <si>
    <t>Социальная политика</t>
  </si>
  <si>
    <t>Пенсионное обеспечение</t>
  </si>
  <si>
    <t xml:space="preserve">Непрограммные расходы в области социальной политики </t>
  </si>
  <si>
    <t>82 0 00 00000</t>
  </si>
  <si>
    <t>Выплата пенсии за выслугу лет лицам, замещавшим муниципальные должности или должности муниципальной службы</t>
  </si>
  <si>
    <t>82 1 00 00000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</si>
  <si>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</si>
  <si>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</si>
  <si>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</si>
  <si>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</si>
  <si>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</si>
  <si>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Муниципальная программа "Социальная поддержка отдельных категорий жителей городского округа Троицк"</t>
  </si>
  <si>
    <t>15 0 00 00000</t>
  </si>
  <si>
    <t>Проведение мероприятий, посвященных памятным датам России и социально значимым событиям</t>
  </si>
  <si>
    <t>15 0 00 05000</t>
  </si>
  <si>
    <t>82 2 00 00000</t>
  </si>
  <si>
    <t>Адресная социальная поддержка и социальная помощь жителям городского округа Троицк</t>
  </si>
  <si>
    <t>82 3 00 00000</t>
  </si>
  <si>
    <t>Физическая культура и спорт</t>
  </si>
  <si>
    <t>МАУ ФКиС "Дворец спорта "Квант"</t>
  </si>
  <si>
    <t>08 0 00 01001</t>
  </si>
  <si>
    <t>МАУ ФКиС "Спортивно-оздоровительный клуб "Орбита"</t>
  </si>
  <si>
    <t>08 0 00 01002</t>
  </si>
  <si>
    <t>МАУ ФКиС "Городская спортивно-оздоровительная база "Лесная"</t>
  </si>
  <si>
    <t>08 0 00 01004</t>
  </si>
  <si>
    <t>Организация и проведение физкультурно-оздоровительных и спортивных мероприятий</t>
  </si>
  <si>
    <t>08 0 00 05000</t>
  </si>
  <si>
    <t>Средства массовой информации</t>
  </si>
  <si>
    <t>Периодическая печать и издательства</t>
  </si>
  <si>
    <t>Непрограммные расходы на издание и распространение газеты "Городской ритм"</t>
  </si>
  <si>
    <t>83 0 00 00000</t>
  </si>
  <si>
    <t>83 0 00 01000</t>
  </si>
  <si>
    <t>ИТОГО РАСХОДОВ</t>
  </si>
  <si>
    <t>ЦСР</t>
  </si>
  <si>
    <t>ПР</t>
  </si>
  <si>
    <t>ВР</t>
  </si>
  <si>
    <t>Раз</t>
  </si>
  <si>
    <t>Резервный фонд местной администрации</t>
  </si>
  <si>
    <t>Резервный фонд администрации на предупреждение и ликвидацию чрезвычайных ситуаций природного и техногенного характера и их последствий</t>
  </si>
  <si>
    <t>Выполнение прочих обязательств органов местного самоуправления</t>
  </si>
  <si>
    <t>Расходы на выплаты персоналу казенных учреждений</t>
  </si>
  <si>
    <t>Гражданская оборона</t>
  </si>
  <si>
    <t>Другие вопросы в области национальной безопасности и правоохранительной деятельности</t>
  </si>
  <si>
    <t>Мероприятия по снижению рисков возникновения и смягчению последствий чрезвычайных ситуаций природного и техногенного характера</t>
  </si>
  <si>
    <t>Национальная экономика</t>
  </si>
  <si>
    <t>Содержание объектов дорожного хозяйства в городском округе Троицк</t>
  </si>
  <si>
    <t>Мероприятия на содержание объектов дорожного хозяйства</t>
  </si>
  <si>
    <t>Софинансирование к субсидии из бюджета города Москвы на разметку объектов дорожного хозяйства</t>
  </si>
  <si>
    <t>Софинансирование к субсидии из бюджета города Москвы на благоустройство территории жилой застройки, улиц и общественных пространств, организацию обустройства мест массового отдыха населения</t>
  </si>
  <si>
    <t>Прочие расходы на благоустройство территории жилой застройки, улиц и общественных пространств, организация обустройства мест массового отдыха населения</t>
  </si>
  <si>
    <t>Муниципальная программа "Развитие образования городского округа Троицк в городе Москве"</t>
  </si>
  <si>
    <t>Сохранение и укрепление здоровья обучающихся, формирование культуры здорового и безопасного образа жизни</t>
  </si>
  <si>
    <t>Развитие инфраструктуры образовательных организаций, соответствующей современным требованиям</t>
  </si>
  <si>
    <t>Развитие мотивации личности к познанию и творчеству, выявление и поддержка одаренных и талантливых детей</t>
  </si>
  <si>
    <t>Мероприятия по молодежной политике</t>
  </si>
  <si>
    <t>Мероприятия по патриотическому и духовно-нравственному воспитанию подрастающего поколения</t>
  </si>
  <si>
    <t>07 1 00 02100</t>
  </si>
  <si>
    <t>07 2 00 02100</t>
  </si>
  <si>
    <t>07 3 00 02100</t>
  </si>
  <si>
    <t>Непрограммные расходы в области социальной политики</t>
  </si>
  <si>
    <t>Физическая культура</t>
  </si>
  <si>
    <t>План</t>
  </si>
  <si>
    <t xml:space="preserve"> 03</t>
  </si>
  <si>
    <t>Мероприятия, реализуемые управлениями ЖКХ, архитектуры и градостроительства</t>
  </si>
  <si>
    <t>Софинансирование к субсидии из бюджета города Москвы на обеспечение доступа образовательных организаций к ресурсам "Московская электронная школа"</t>
  </si>
  <si>
    <t>06 1 03 S0300</t>
  </si>
  <si>
    <t>Содержание и замена общедомовых приборов учета</t>
  </si>
  <si>
    <t>Проведение геодезических работ, разработка (изменения) правил землепользования</t>
  </si>
  <si>
    <t>74 2 00 00100</t>
  </si>
  <si>
    <t>11 5 04 02010</t>
  </si>
  <si>
    <t>Установка приборов учета и замена газоиспользующего оборудования в муниципальных жилых помещениях многоквартирных жилых домов</t>
  </si>
  <si>
    <t>Развитие кадрового потенциала системы образования</t>
  </si>
  <si>
    <t>Муниципальная программа "Развитие физической культуры и спорта в городском округе Троицк в городе Москве"</t>
  </si>
  <si>
    <t>Непрограммные расходы на осуществление мероприятий по мобилизационной подготовке экономики</t>
  </si>
  <si>
    <t>Непрограммные расходы в области национальной экономики</t>
  </si>
  <si>
    <t>11 5 02 01000</t>
  </si>
  <si>
    <t>Субсидия на финансовое обеспечение выполнения муниципального задания на содержание дворовых территорий</t>
  </si>
  <si>
    <t>Мероприятия по прочим расходам</t>
  </si>
  <si>
    <t>73 2 00 04000</t>
  </si>
  <si>
    <t>к решению Совета депутатов городского округа</t>
  </si>
  <si>
    <t>городского округа Троицк в городе Москве на</t>
  </si>
  <si>
    <t xml:space="preserve"> Прочие расходы по развитию образовательных организаций </t>
  </si>
  <si>
    <t>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</si>
  <si>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>Поддержка работников образовательных учреждений</t>
  </si>
  <si>
    <t xml:space="preserve">Компенсация учреждениям дополнительного образования части родительской платы за обучение детей из многодетных семей и других льготных категорий </t>
  </si>
  <si>
    <t>Компенсация ДОУ части родительской платы за содержание детей из многодетных семей и других льготных категорий</t>
  </si>
  <si>
    <t>2024 год и плановый период 2025 и 2026 годов»</t>
  </si>
  <si>
    <t>Распределение бюджетных ассигнований бюджета городского округа Троицк в городе Москве на 2024 год по разделам, подразделам, целевым статьям, группам и подгруппам видов расходов классификации расходов бюджетов</t>
  </si>
  <si>
    <t>06 1 04 00000</t>
  </si>
  <si>
    <t>06 1 04 S0300</t>
  </si>
  <si>
    <t>Поддержка работников бюджетного учреждения</t>
  </si>
  <si>
    <t>73 2 00 02000</t>
  </si>
  <si>
    <t>73 2 00 02600</t>
  </si>
  <si>
    <t>06 4 06 02010</t>
  </si>
  <si>
    <t>Оснащение мебелью и оборудованием, выполнение прочих работ и услуг</t>
  </si>
  <si>
    <t>06 1 05 00000</t>
  </si>
  <si>
    <t>06 1 05 S0300</t>
  </si>
  <si>
    <t>Мероприятия по совершенствованию систем оповещения и информирования населения, систем видеонаблюдения</t>
  </si>
  <si>
    <t>16 3 00 00000</t>
  </si>
  <si>
    <t>06 1 09 00000</t>
  </si>
  <si>
    <t>06 1 09 02000</t>
  </si>
  <si>
    <t>06 1 09 02080</t>
  </si>
  <si>
    <t>Обеспечение доступа образовательных организаций к ресурсам "Московская электронная школа"</t>
  </si>
  <si>
    <t>Создание специальных условий для получения образования обучающимися с ограниченными возможностями здоровья</t>
  </si>
  <si>
    <t>Софинансирование к субсидии из бюджета города Москвы на создание специальных условий для получения образования обучающимися с ограниченными возможностями здоровья</t>
  </si>
  <si>
    <t>06 1 09 02090</t>
  </si>
  <si>
    <t>Транспортное обеспечение обучающихся образовательных организаций</t>
  </si>
  <si>
    <t>Софинансирование к субсидии из бюджета города Москвы на транспортное обеспечение обучающихся образовательных организаций</t>
  </si>
  <si>
    <t>06 1 09 02600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</si>
  <si>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</si>
  <si>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Спорт высших достижений</t>
  </si>
  <si>
    <t>Муниципальная программа "Проектирование и строительство подъездной дороги и объектов рекреационно-спортивного комплекса МАУ ФКиС "Городская спортивно-оздоровительная база "Лесная"</t>
  </si>
  <si>
    <t>Проектирование и строительство объектов рекреационно-спортивного комплекса МАУ ФКиС "Городская спортивно-оздоровительная база "Лесная"</t>
  </si>
  <si>
    <t>Софинансирование к субсидии из бюджета города Москвы на проектирование и строительство объектов рекреационно-спортивного комплекса МАУ ФКиС "Лесная"</t>
  </si>
  <si>
    <t>Капитальные вложения в объекты государственной (муниципальной) собственности</t>
  </si>
  <si>
    <t>Бюджетные инвестиции</t>
  </si>
  <si>
    <t>18 0 00 00000</t>
  </si>
  <si>
    <t>18 3 00 00000</t>
  </si>
  <si>
    <t>18 3 02 S0500</t>
  </si>
  <si>
    <t>400</t>
  </si>
  <si>
    <t>410</t>
  </si>
  <si>
    <t>Троицк от 07.12.2023 № 191/35 «О бюджете</t>
  </si>
  <si>
    <t>74 1 00 00000</t>
  </si>
  <si>
    <t>Мероприятия в области строительства, архитектуры и градостроительства</t>
  </si>
  <si>
    <t xml:space="preserve">Поддержка работников учреждений в сфере физической культуры и спорта </t>
  </si>
  <si>
    <t>08 0 00 02600</t>
  </si>
  <si>
    <t>83 0 00 02000</t>
  </si>
  <si>
    <t>83 0 00 02090</t>
  </si>
  <si>
    <t>Решение СД от 15.02.2024 №202/39</t>
  </si>
  <si>
    <t>Решение СД от 04.04.2024 №220/43</t>
  </si>
  <si>
    <t>Уточненный план</t>
  </si>
  <si>
    <t>Решение СД от 16.05.2024 №241/45</t>
  </si>
  <si>
    <t>Коммунальное хозяйство</t>
  </si>
  <si>
    <t>Непрограммные расходы в области коммунального хозяйства</t>
  </si>
  <si>
    <t>Мероприятия в области коммунального хозяйства</t>
  </si>
  <si>
    <t>75 0 00 00000</t>
  </si>
  <si>
    <t>75 1 00 00000</t>
  </si>
  <si>
    <t>МБТ</t>
  </si>
  <si>
    <t>Премии и гранты</t>
  </si>
  <si>
    <t>Решение СД от 06.06.2024 № 261/46</t>
  </si>
  <si>
    <t>Компенсация муниципальным служащим, вышедшим на пенсию</t>
  </si>
  <si>
    <t>Решение СД от 27.06.2024              № 272/48</t>
  </si>
  <si>
    <t>Решение СД от 25.07.2024 №285/50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</si>
  <si>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</si>
  <si>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</si>
  <si>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 Создание условий по обеспечению доступности и качества дошкольного, начального общего, основного общего и среднего общего образования в условиях реализации Федеральных государственных образовательных стандартов</t>
  </si>
  <si>
    <t xml:space="preserve">Компенсация ДОУ части родительской платы за содержание детей  из многодетных семей и других льготных категорий </t>
  </si>
  <si>
    <t>Компенсация учреждениям дополнительного образования части родительской платы за обучение детей из многодетных семей и других льготных категорий</t>
  </si>
  <si>
    <t>07 4 00 00000</t>
  </si>
  <si>
    <t>Решение СД от 29.08.2024 №313/53</t>
  </si>
  <si>
    <t>500</t>
  </si>
  <si>
    <t>540</t>
  </si>
  <si>
    <t>Межбюджетные трансферты</t>
  </si>
  <si>
    <t>Иные межбюджетные трансферты</t>
  </si>
  <si>
    <t>Глава внутригородского муниципального образования - городского округа Троицк в городе Москве</t>
  </si>
  <si>
    <t>70 1 00 00500</t>
  </si>
  <si>
    <t>Обеспечение деятельности аппарата Совета депутатов внутригородского муниципального образования - городского округа Троицк в городе Москве</t>
  </si>
  <si>
    <t>70 1 00 00700</t>
  </si>
  <si>
    <t>Решение СД от 19.09.2024 №</t>
  </si>
  <si>
    <t>к решению Совета депутатов внутригородского</t>
  </si>
  <si>
    <t xml:space="preserve">                             Приложение 4</t>
  </si>
  <si>
    <t>муниципального образования - городского округа</t>
  </si>
  <si>
    <t xml:space="preserve"> Троицк в городе Москве от 19 сентября 2024 года </t>
  </si>
  <si>
    <t>№ 19/1</t>
  </si>
  <si>
    <t xml:space="preserve">                           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</si>
</sst>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B0F0"/>
      <name val="Times New Roman"/>
      <family val="1"/>
      <charset val="204"/>
    </font>
    <font>
      <b/>
      <i/>
      <sz val="13"/>
      <color rgb="FF00B0F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0"/>
      <name val="Arial Cyr"/>
      <charset val="204"/>
    </font>
    <font>
      <b/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b/>
      <sz val="13"/>
      <color rgb="FF00B050"/>
      <name val="Times New Roman"/>
      <family val="1"/>
      <charset val="204"/>
    </font>
    <font>
      <b/>
      <i/>
      <sz val="13"/>
      <color indexed="17"/>
      <name val="Times New Roman"/>
      <family val="1"/>
      <charset val="204"/>
    </font>
    <font>
      <b/>
      <sz val="13"/>
      <color indexed="57"/>
      <name val="Times New Roman"/>
      <family val="1"/>
      <charset val="204"/>
    </font>
    <font>
      <i/>
      <sz val="13"/>
      <color indexed="10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2"/>
      <name val="Arial Cyr"/>
      <charset val="204"/>
    </font>
    <font>
      <b/>
      <sz val="12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u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8" fillId="0" borderId="0"/>
  </cellStyleXfs>
  <cellXfs count="172">
    <xf numFmtId="0" fontId="0" fillId="0" borderId="0" xfId="0"/>
    <xf numFmtId="3" fontId="2" fillId="0" borderId="0" xfId="0" applyNumberFormat="1" applyFont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10" fillId="2" borderId="1" xfId="0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4" fillId="2" borderId="1" xfId="0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right"/>
    </xf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/>
    <xf numFmtId="49" fontId="10" fillId="2" borderId="1" xfId="0" applyNumberFormat="1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/>
    <xf numFmtId="0" fontId="12" fillId="2" borderId="1" xfId="0" applyFont="1" applyFill="1" applyBorder="1"/>
    <xf numFmtId="49" fontId="11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49" fontId="13" fillId="2" borderId="1" xfId="0" applyNumberFormat="1" applyFont="1" applyFill="1" applyBorder="1" applyAlignment="1">
      <alignment horizontal="right"/>
    </xf>
    <xf numFmtId="0" fontId="3" fillId="2" borderId="1" xfId="1" applyNumberFormat="1" applyFont="1" applyFill="1" applyBorder="1" applyAlignment="1">
      <alignment horizontal="right"/>
    </xf>
    <xf numFmtId="0" fontId="10" fillId="2" borderId="1" xfId="1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right"/>
    </xf>
    <xf numFmtId="49" fontId="10" fillId="2" borderId="1" xfId="1" applyNumberFormat="1" applyFont="1" applyFill="1" applyBorder="1" applyAlignment="1">
      <alignment horizontal="right"/>
    </xf>
    <xf numFmtId="0" fontId="4" fillId="2" borderId="1" xfId="1" applyNumberFormat="1" applyFont="1" applyFill="1" applyBorder="1" applyAlignment="1">
      <alignment horizontal="right"/>
    </xf>
    <xf numFmtId="49" fontId="4" fillId="2" borderId="1" xfId="1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right"/>
    </xf>
    <xf numFmtId="0" fontId="14" fillId="2" borderId="1" xfId="0" applyFont="1" applyFill="1" applyBorder="1"/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justify"/>
    </xf>
    <xf numFmtId="1" fontId="10" fillId="2" borderId="1" xfId="2" applyNumberFormat="1" applyFont="1" applyFill="1" applyBorder="1" applyAlignment="1">
      <alignment horizontal="left" wrapText="1"/>
    </xf>
    <xf numFmtId="1" fontId="12" fillId="2" borderId="1" xfId="2" applyNumberFormat="1" applyFont="1" applyFill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top" wrapText="1"/>
    </xf>
    <xf numFmtId="0" fontId="20" fillId="0" borderId="0" xfId="0" applyFont="1"/>
    <xf numFmtId="3" fontId="22" fillId="0" borderId="0" xfId="0" applyNumberFormat="1" applyFont="1" applyAlignment="1">
      <alignment horizontal="center" vertical="top" wrapText="1"/>
    </xf>
    <xf numFmtId="164" fontId="4" fillId="0" borderId="1" xfId="0" applyNumberFormat="1" applyFont="1" applyBorder="1"/>
    <xf numFmtId="49" fontId="8" fillId="2" borderId="1" xfId="0" applyNumberFormat="1" applyFont="1" applyFill="1" applyBorder="1" applyAlignment="1">
      <alignment horizontal="right"/>
    </xf>
    <xf numFmtId="164" fontId="10" fillId="0" borderId="1" xfId="0" applyNumberFormat="1" applyFont="1" applyBorder="1"/>
    <xf numFmtId="164" fontId="12" fillId="0" borderId="1" xfId="0" applyNumberFormat="1" applyFont="1" applyBorder="1"/>
    <xf numFmtId="164" fontId="27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/>
    </xf>
    <xf numFmtId="164" fontId="3" fillId="2" borderId="1" xfId="0" applyNumberFormat="1" applyFont="1" applyFill="1" applyBorder="1"/>
    <xf numFmtId="164" fontId="10" fillId="2" borderId="1" xfId="0" applyNumberFormat="1" applyFont="1" applyFill="1" applyBorder="1"/>
    <xf numFmtId="164" fontId="4" fillId="2" borderId="1" xfId="0" applyNumberFormat="1" applyFont="1" applyFill="1" applyBorder="1"/>
    <xf numFmtId="164" fontId="12" fillId="2" borderId="1" xfId="0" applyNumberFormat="1" applyFont="1" applyFill="1" applyBorder="1"/>
    <xf numFmtId="164" fontId="14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right" wrapText="1"/>
    </xf>
    <xf numFmtId="164" fontId="23" fillId="0" borderId="1" xfId="0" applyNumberFormat="1" applyFont="1" applyBorder="1"/>
    <xf numFmtId="164" fontId="24" fillId="0" borderId="1" xfId="0" applyNumberFormat="1" applyFont="1" applyBorder="1"/>
    <xf numFmtId="164" fontId="14" fillId="0" borderId="1" xfId="0" applyNumberFormat="1" applyFont="1" applyBorder="1"/>
    <xf numFmtId="164" fontId="10" fillId="2" borderId="1" xfId="0" applyNumberFormat="1" applyFont="1" applyFill="1" applyBorder="1" applyAlignment="1">
      <alignment horizontal="right" wrapText="1"/>
    </xf>
    <xf numFmtId="164" fontId="25" fillId="0" borderId="1" xfId="0" applyNumberFormat="1" applyFont="1" applyBorder="1"/>
    <xf numFmtId="0" fontId="12" fillId="2" borderId="1" xfId="0" applyFont="1" applyFill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right"/>
    </xf>
    <xf numFmtId="165" fontId="2" fillId="0" borderId="0" xfId="0" applyNumberFormat="1" applyFont="1" applyAlignment="1">
      <alignment horizontal="center"/>
    </xf>
    <xf numFmtId="0" fontId="4" fillId="0" borderId="1" xfId="0" applyFont="1" applyBorder="1"/>
    <xf numFmtId="164" fontId="3" fillId="0" borderId="1" xfId="0" applyNumberFormat="1" applyFont="1" applyBorder="1"/>
    <xf numFmtId="164" fontId="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12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right"/>
    </xf>
    <xf numFmtId="0" fontId="0" fillId="0" borderId="0" xfId="0" applyAlignment="1">
      <alignment horizontal="left" indent="50"/>
    </xf>
    <xf numFmtId="0" fontId="21" fillId="0" borderId="0" xfId="0" applyFont="1" applyAlignment="1">
      <alignment horizontal="left" indent="94"/>
    </xf>
    <xf numFmtId="166" fontId="0" fillId="0" borderId="0" xfId="0" applyNumberFormat="1"/>
    <xf numFmtId="164" fontId="2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28" fillId="2" borderId="1" xfId="0" applyNumberFormat="1" applyFont="1" applyFill="1" applyBorder="1"/>
    <xf numFmtId="164" fontId="4" fillId="2" borderId="0" xfId="0" applyNumberFormat="1" applyFont="1" applyFill="1"/>
    <xf numFmtId="164" fontId="4" fillId="2" borderId="4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/>
    <xf numFmtId="164" fontId="4" fillId="0" borderId="4" xfId="0" applyNumberFormat="1" applyFont="1" applyBorder="1" applyAlignment="1">
      <alignment horizontal="right"/>
    </xf>
    <xf numFmtId="164" fontId="12" fillId="2" borderId="4" xfId="0" applyNumberFormat="1" applyFont="1" applyFill="1" applyBorder="1"/>
    <xf numFmtId="164" fontId="0" fillId="0" borderId="0" xfId="0" applyNumberFormat="1"/>
    <xf numFmtId="164" fontId="14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6" fontId="3" fillId="2" borderId="1" xfId="0" applyNumberFormat="1" applyFont="1" applyFill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164" fontId="14" fillId="0" borderId="4" xfId="0" applyNumberFormat="1" applyFont="1" applyBorder="1" applyAlignment="1">
      <alignment horizontal="right"/>
    </xf>
    <xf numFmtId="166" fontId="14" fillId="2" borderId="1" xfId="0" applyNumberFormat="1" applyFont="1" applyFill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166" fontId="10" fillId="2" borderId="1" xfId="0" applyNumberFormat="1" applyFont="1" applyFill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2" fillId="0" borderId="4" xfId="0" applyNumberFormat="1" applyFont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164" fontId="12" fillId="2" borderId="4" xfId="0" applyNumberFormat="1" applyFont="1" applyFill="1" applyBorder="1" applyAlignment="1">
      <alignment horizontal="right"/>
    </xf>
    <xf numFmtId="166" fontId="12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/>
    <xf numFmtId="166" fontId="10" fillId="2" borderId="1" xfId="0" applyNumberFormat="1" applyFont="1" applyFill="1" applyBorder="1"/>
    <xf numFmtId="166" fontId="4" fillId="2" borderId="1" xfId="0" applyNumberFormat="1" applyFont="1" applyFill="1" applyBorder="1"/>
    <xf numFmtId="166" fontId="28" fillId="2" borderId="1" xfId="0" applyNumberFormat="1" applyFont="1" applyFill="1" applyBorder="1"/>
    <xf numFmtId="166" fontId="12" fillId="2" borderId="1" xfId="0" applyNumberFormat="1" applyFont="1" applyFill="1" applyBorder="1"/>
    <xf numFmtId="166" fontId="14" fillId="2" borderId="1" xfId="0" applyNumberFormat="1" applyFont="1" applyFill="1" applyBorder="1"/>
    <xf numFmtId="166" fontId="3" fillId="0" borderId="1" xfId="0" applyNumberFormat="1" applyFont="1" applyBorder="1" applyAlignment="1">
      <alignment horizontal="right"/>
    </xf>
    <xf numFmtId="166" fontId="14" fillId="0" borderId="1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4" fontId="26" fillId="0" borderId="0" xfId="0" applyNumberFormat="1" applyFont="1" applyAlignment="1">
      <alignment horizontal="left" wrapText="1" indent="194"/>
    </xf>
    <xf numFmtId="3" fontId="22" fillId="0" borderId="0" xfId="0" applyNumberFormat="1" applyFont="1" applyAlignment="1">
      <alignment horizontal="center" vertical="top" wrapText="1"/>
    </xf>
    <xf numFmtId="4" fontId="26" fillId="0" borderId="0" xfId="0" applyNumberFormat="1" applyFont="1" applyAlignment="1">
      <alignment horizontal="left" wrapText="1" indent="57"/>
    </xf>
    <xf numFmtId="4" fontId="26" fillId="0" borderId="0" xfId="0" applyNumberFormat="1" applyFont="1" applyAlignment="1">
      <alignment horizontal="left" wrapText="1" indent="194"/>
    </xf>
    <xf numFmtId="0" fontId="0" fillId="0" borderId="0" xfId="0" applyAlignment="1">
      <alignment horizontal="left" wrapText="1" indent="57"/>
    </xf>
    <xf numFmtId="4" fontId="26" fillId="0" borderId="0" xfId="0" applyNumberFormat="1" applyFont="1" applyAlignment="1">
      <alignment horizontal="left" indent="57"/>
    </xf>
    <xf numFmtId="0" fontId="0" fillId="0" borderId="0" xfId="0" applyAlignment="1">
      <alignment horizontal="left" indent="57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.2%20-%20&#1074;&#1077;&#1076;.&#1089;&#1090;&#1088;&#1091;&#1082;&#1090;&#1091;&#1088;&#1072;%20&#1088;&#1072;&#1089;&#1093;&#1086;&#1076;&#1086;&#1074;%202024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.5%20-%20&#1088;&#1072;&#1089;&#1093;&#1086;&#1076;&#1099;%20&#1084;&#1077;&#1078;&#1073;.&#1090;&#1088;.%202024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5">
          <cell r="Q15">
            <v>1987573.5</v>
          </cell>
          <cell r="R15">
            <v>177865.1</v>
          </cell>
          <cell r="S15">
            <v>2165438.6</v>
          </cell>
        </row>
        <row r="16">
          <cell r="C16" t="str">
            <v>01</v>
          </cell>
          <cell r="D16" t="str">
            <v>00</v>
          </cell>
          <cell r="F16" t="str">
            <v/>
          </cell>
          <cell r="Q16">
            <v>625461.1</v>
          </cell>
          <cell r="R16">
            <v>26680</v>
          </cell>
          <cell r="S16">
            <v>652141.1</v>
          </cell>
        </row>
        <row r="17">
          <cell r="C17" t="str">
            <v>01</v>
          </cell>
          <cell r="D17" t="str">
            <v>02</v>
          </cell>
          <cell r="E17" t="str">
            <v/>
          </cell>
          <cell r="F17" t="str">
            <v/>
          </cell>
          <cell r="Q17">
            <v>10784</v>
          </cell>
          <cell r="R17">
            <v>0</v>
          </cell>
          <cell r="S17">
            <v>10784</v>
          </cell>
        </row>
        <row r="18">
          <cell r="C18" t="str">
            <v>01</v>
          </cell>
          <cell r="D18" t="str">
            <v>02</v>
          </cell>
          <cell r="E18" t="str">
            <v>70 0 00 00000</v>
          </cell>
          <cell r="Q18">
            <v>10784</v>
          </cell>
          <cell r="R18">
            <v>0</v>
          </cell>
          <cell r="S18">
            <v>10784</v>
          </cell>
        </row>
        <row r="19">
          <cell r="C19" t="str">
            <v>01</v>
          </cell>
          <cell r="D19" t="str">
            <v>02</v>
          </cell>
          <cell r="E19" t="str">
            <v>70 1 00 00000</v>
          </cell>
          <cell r="Q19">
            <v>10784</v>
          </cell>
          <cell r="R19">
            <v>0</v>
          </cell>
          <cell r="S19">
            <v>10784</v>
          </cell>
        </row>
        <row r="20">
          <cell r="C20" t="str">
            <v>01</v>
          </cell>
          <cell r="D20" t="str">
            <v>02</v>
          </cell>
          <cell r="E20" t="str">
            <v>70 1 00 00200</v>
          </cell>
          <cell r="Q20">
            <v>10784</v>
          </cell>
          <cell r="R20">
            <v>0</v>
          </cell>
          <cell r="S20">
            <v>10784</v>
          </cell>
        </row>
        <row r="21">
          <cell r="C21" t="str">
            <v>01</v>
          </cell>
          <cell r="D21" t="str">
            <v>02</v>
          </cell>
          <cell r="E21" t="str">
            <v>70 1 00 00200</v>
          </cell>
          <cell r="F21" t="str">
            <v>100</v>
          </cell>
          <cell r="Q21">
            <v>10784</v>
          </cell>
          <cell r="R21">
            <v>0</v>
          </cell>
          <cell r="S21">
            <v>10784</v>
          </cell>
        </row>
        <row r="22">
          <cell r="C22" t="str">
            <v>01</v>
          </cell>
          <cell r="D22" t="str">
            <v>02</v>
          </cell>
          <cell r="E22" t="str">
            <v>70 1 00 00200</v>
          </cell>
          <cell r="F22" t="str">
            <v>120</v>
          </cell>
          <cell r="Q22">
            <v>10784</v>
          </cell>
          <cell r="R22">
            <v>0</v>
          </cell>
          <cell r="S22">
            <v>10784</v>
          </cell>
        </row>
        <row r="23">
          <cell r="C23" t="str">
            <v>01</v>
          </cell>
          <cell r="D23" t="str">
            <v>04</v>
          </cell>
          <cell r="E23" t="str">
            <v/>
          </cell>
          <cell r="F23" t="str">
            <v/>
          </cell>
          <cell r="Q23">
            <v>470731.7</v>
          </cell>
          <cell r="R23">
            <v>-500</v>
          </cell>
          <cell r="S23">
            <v>470231.7</v>
          </cell>
        </row>
        <row r="24">
          <cell r="C24" t="str">
            <v>01</v>
          </cell>
          <cell r="D24" t="str">
            <v>04</v>
          </cell>
          <cell r="E24" t="str">
            <v>70 0 00 00000</v>
          </cell>
          <cell r="Q24">
            <v>470731.7</v>
          </cell>
          <cell r="R24">
            <v>-500</v>
          </cell>
          <cell r="S24">
            <v>470231.7</v>
          </cell>
        </row>
        <row r="25">
          <cell r="C25" t="str">
            <v>01</v>
          </cell>
          <cell r="D25" t="str">
            <v>04</v>
          </cell>
          <cell r="E25" t="str">
            <v>70 1 00 00000</v>
          </cell>
          <cell r="F25" t="str">
            <v/>
          </cell>
          <cell r="Q25">
            <v>470731.7</v>
          </cell>
          <cell r="R25">
            <v>-500</v>
          </cell>
          <cell r="S25">
            <v>470231.7</v>
          </cell>
        </row>
        <row r="26">
          <cell r="C26" t="str">
            <v>01</v>
          </cell>
          <cell r="D26" t="str">
            <v>04</v>
          </cell>
          <cell r="E26" t="str">
            <v>70 1 00 00100</v>
          </cell>
          <cell r="F26" t="str">
            <v/>
          </cell>
          <cell r="Q26">
            <v>470731.7</v>
          </cell>
          <cell r="R26">
            <v>-500</v>
          </cell>
          <cell r="S26">
            <v>470231.7</v>
          </cell>
        </row>
        <row r="27">
          <cell r="C27" t="str">
            <v>01</v>
          </cell>
          <cell r="D27" t="str">
            <v>04</v>
          </cell>
          <cell r="E27" t="str">
            <v>70 1 00 00104</v>
          </cell>
          <cell r="F27" t="str">
            <v/>
          </cell>
          <cell r="Q27">
            <v>470731.7</v>
          </cell>
          <cell r="R27">
            <v>-500</v>
          </cell>
          <cell r="S27">
            <v>470231.7</v>
          </cell>
        </row>
        <row r="28">
          <cell r="C28" t="str">
            <v>01</v>
          </cell>
          <cell r="D28" t="str">
            <v>04</v>
          </cell>
          <cell r="E28" t="str">
            <v>70 1 00 00104</v>
          </cell>
          <cell r="F28" t="str">
            <v>100</v>
          </cell>
          <cell r="Q28">
            <v>412543</v>
          </cell>
          <cell r="R28">
            <v>0</v>
          </cell>
          <cell r="S28">
            <v>412543</v>
          </cell>
        </row>
        <row r="29">
          <cell r="C29" t="str">
            <v>01</v>
          </cell>
          <cell r="D29" t="str">
            <v>04</v>
          </cell>
          <cell r="E29" t="str">
            <v>70 1 00 00104</v>
          </cell>
          <cell r="F29" t="str">
            <v>120</v>
          </cell>
          <cell r="Q29">
            <v>412543</v>
          </cell>
          <cell r="R29">
            <v>0</v>
          </cell>
          <cell r="S29">
            <v>412543</v>
          </cell>
        </row>
        <row r="30">
          <cell r="C30" t="str">
            <v>01</v>
          </cell>
          <cell r="D30" t="str">
            <v>04</v>
          </cell>
          <cell r="E30" t="str">
            <v>70 1 00 00104</v>
          </cell>
          <cell r="F30" t="str">
            <v>200</v>
          </cell>
          <cell r="Q30">
            <v>55438.7</v>
          </cell>
          <cell r="R30">
            <v>-500</v>
          </cell>
          <cell r="S30">
            <v>54938.7</v>
          </cell>
        </row>
        <row r="31">
          <cell r="C31" t="str">
            <v>01</v>
          </cell>
          <cell r="D31" t="str">
            <v>04</v>
          </cell>
          <cell r="E31" t="str">
            <v>70 1 00 00104</v>
          </cell>
          <cell r="F31" t="str">
            <v>240</v>
          </cell>
          <cell r="Q31">
            <v>55438.7</v>
          </cell>
          <cell r="R31">
            <v>-500</v>
          </cell>
          <cell r="S31">
            <v>54938.7</v>
          </cell>
        </row>
        <row r="32">
          <cell r="C32" t="str">
            <v>01</v>
          </cell>
          <cell r="D32" t="str">
            <v>04</v>
          </cell>
          <cell r="E32" t="str">
            <v>70 1 00 00104</v>
          </cell>
          <cell r="F32" t="str">
            <v>800</v>
          </cell>
          <cell r="Q32">
            <v>2750</v>
          </cell>
          <cell r="R32">
            <v>0</v>
          </cell>
          <cell r="S32">
            <v>2750</v>
          </cell>
        </row>
        <row r="33">
          <cell r="C33" t="str">
            <v>01</v>
          </cell>
          <cell r="D33" t="str">
            <v>04</v>
          </cell>
          <cell r="E33" t="str">
            <v>70 1 00 00104</v>
          </cell>
          <cell r="F33" t="str">
            <v>850</v>
          </cell>
          <cell r="Q33">
            <v>2750</v>
          </cell>
          <cell r="R33">
            <v>0</v>
          </cell>
          <cell r="S33">
            <v>2750</v>
          </cell>
        </row>
        <row r="34">
          <cell r="C34" t="str">
            <v>01</v>
          </cell>
          <cell r="D34" t="str">
            <v>11</v>
          </cell>
          <cell r="E34" t="str">
            <v/>
          </cell>
          <cell r="F34" t="str">
            <v/>
          </cell>
          <cell r="Q34">
            <v>500</v>
          </cell>
          <cell r="R34">
            <v>0</v>
          </cell>
          <cell r="S34">
            <v>500</v>
          </cell>
        </row>
        <row r="35">
          <cell r="C35" t="str">
            <v>01</v>
          </cell>
          <cell r="D35" t="str">
            <v>11</v>
          </cell>
          <cell r="E35" t="str">
            <v>70 0 00 00000</v>
          </cell>
          <cell r="Q35">
            <v>500</v>
          </cell>
          <cell r="R35">
            <v>0</v>
          </cell>
          <cell r="S35">
            <v>500</v>
          </cell>
        </row>
        <row r="36">
          <cell r="C36" t="str">
            <v>01</v>
          </cell>
          <cell r="D36" t="str">
            <v>11</v>
          </cell>
          <cell r="E36" t="str">
            <v>70 5 00 00000</v>
          </cell>
          <cell r="F36" t="str">
            <v/>
          </cell>
          <cell r="Q36">
            <v>500</v>
          </cell>
          <cell r="R36">
            <v>0</v>
          </cell>
          <cell r="S36">
            <v>500</v>
          </cell>
        </row>
        <row r="37">
          <cell r="C37" t="str">
            <v>01</v>
          </cell>
          <cell r="D37" t="str">
            <v>11</v>
          </cell>
          <cell r="E37" t="str">
            <v>70 5 00 00100</v>
          </cell>
          <cell r="F37" t="str">
            <v/>
          </cell>
          <cell r="Q37">
            <v>500</v>
          </cell>
          <cell r="R37">
            <v>0</v>
          </cell>
          <cell r="S37">
            <v>500</v>
          </cell>
        </row>
        <row r="38">
          <cell r="C38" t="str">
            <v>01</v>
          </cell>
          <cell r="D38" t="str">
            <v>11</v>
          </cell>
          <cell r="E38" t="str">
            <v>70 5 00 00100</v>
          </cell>
          <cell r="F38" t="str">
            <v>800</v>
          </cell>
          <cell r="Q38">
            <v>500</v>
          </cell>
          <cell r="R38">
            <v>0</v>
          </cell>
          <cell r="S38">
            <v>500</v>
          </cell>
        </row>
        <row r="39">
          <cell r="C39" t="str">
            <v>01</v>
          </cell>
          <cell r="D39" t="str">
            <v>11</v>
          </cell>
          <cell r="E39" t="str">
            <v>70 5 00 00100</v>
          </cell>
          <cell r="F39" t="str">
            <v>870</v>
          </cell>
          <cell r="Q39">
            <v>500</v>
          </cell>
          <cell r="R39">
            <v>0</v>
          </cell>
          <cell r="S39">
            <v>500</v>
          </cell>
        </row>
        <row r="40">
          <cell r="C40" t="str">
            <v>01</v>
          </cell>
          <cell r="D40" t="str">
            <v>13</v>
          </cell>
          <cell r="E40" t="str">
            <v/>
          </cell>
          <cell r="F40" t="str">
            <v/>
          </cell>
          <cell r="Q40">
            <v>143445.4</v>
          </cell>
          <cell r="R40">
            <v>27180</v>
          </cell>
          <cell r="S40">
            <v>170625.4</v>
          </cell>
        </row>
        <row r="41">
          <cell r="C41" t="str">
            <v>01</v>
          </cell>
          <cell r="D41" t="str">
            <v>13</v>
          </cell>
          <cell r="E41" t="str">
            <v>70 0 00 00000</v>
          </cell>
          <cell r="Q41">
            <v>85736.9</v>
          </cell>
          <cell r="R41">
            <v>27180</v>
          </cell>
          <cell r="S41">
            <v>112916.9</v>
          </cell>
        </row>
        <row r="42">
          <cell r="C42" t="str">
            <v>01</v>
          </cell>
          <cell r="D42" t="str">
            <v>13</v>
          </cell>
          <cell r="E42" t="str">
            <v>70 7 00 00000</v>
          </cell>
          <cell r="F42" t="str">
            <v/>
          </cell>
          <cell r="Q42">
            <v>85736.9</v>
          </cell>
          <cell r="R42">
            <v>27180</v>
          </cell>
          <cell r="S42">
            <v>112916.9</v>
          </cell>
        </row>
        <row r="43">
          <cell r="C43" t="str">
            <v>01</v>
          </cell>
          <cell r="D43" t="str">
            <v>13</v>
          </cell>
          <cell r="E43" t="str">
            <v>70 7 00 00200</v>
          </cell>
          <cell r="F43" t="str">
            <v/>
          </cell>
          <cell r="Q43">
            <v>85736.9</v>
          </cell>
          <cell r="R43">
            <v>27180</v>
          </cell>
          <cell r="S43">
            <v>112916.9</v>
          </cell>
        </row>
        <row r="44">
          <cell r="C44" t="str">
            <v>01</v>
          </cell>
          <cell r="D44" t="str">
            <v>13</v>
          </cell>
          <cell r="E44" t="str">
            <v>70 7 00 00201</v>
          </cell>
          <cell r="F44" t="str">
            <v/>
          </cell>
          <cell r="Q44">
            <v>7607.1</v>
          </cell>
          <cell r="R44">
            <v>2000</v>
          </cell>
          <cell r="S44">
            <v>9607.1</v>
          </cell>
        </row>
        <row r="45">
          <cell r="C45" t="str">
            <v>01</v>
          </cell>
          <cell r="D45" t="str">
            <v>13</v>
          </cell>
          <cell r="E45" t="str">
            <v>70 7 00 00201</v>
          </cell>
          <cell r="F45" t="str">
            <v>200</v>
          </cell>
          <cell r="Q45">
            <v>7241</v>
          </cell>
          <cell r="R45">
            <v>2000</v>
          </cell>
          <cell r="S45">
            <v>9241</v>
          </cell>
        </row>
        <row r="46">
          <cell r="C46" t="str">
            <v>01</v>
          </cell>
          <cell r="D46" t="str">
            <v>13</v>
          </cell>
          <cell r="E46" t="str">
            <v>70 7 00 00201</v>
          </cell>
          <cell r="F46" t="str">
            <v>240</v>
          </cell>
          <cell r="Q46">
            <v>7241</v>
          </cell>
          <cell r="R46">
            <v>2000</v>
          </cell>
          <cell r="S46">
            <v>9241</v>
          </cell>
        </row>
        <row r="47">
          <cell r="C47" t="str">
            <v>01</v>
          </cell>
          <cell r="D47" t="str">
            <v>13</v>
          </cell>
          <cell r="E47" t="str">
            <v>70 7 00 00201</v>
          </cell>
          <cell r="F47">
            <v>300</v>
          </cell>
          <cell r="Q47">
            <v>12</v>
          </cell>
          <cell r="R47">
            <v>0</v>
          </cell>
          <cell r="S47">
            <v>12</v>
          </cell>
        </row>
        <row r="48">
          <cell r="C48" t="str">
            <v>01</v>
          </cell>
          <cell r="D48" t="str">
            <v>13</v>
          </cell>
          <cell r="E48" t="str">
            <v>70 7 00 00201</v>
          </cell>
          <cell r="F48">
            <v>350</v>
          </cell>
          <cell r="Q48">
            <v>12</v>
          </cell>
          <cell r="R48">
            <v>0</v>
          </cell>
          <cell r="S48">
            <v>12</v>
          </cell>
        </row>
        <row r="49">
          <cell r="C49" t="str">
            <v>01</v>
          </cell>
          <cell r="D49" t="str">
            <v>13</v>
          </cell>
          <cell r="E49" t="str">
            <v>70 7 00 00201</v>
          </cell>
          <cell r="F49" t="str">
            <v>800</v>
          </cell>
          <cell r="Q49">
            <v>354.1</v>
          </cell>
          <cell r="R49">
            <v>0</v>
          </cell>
          <cell r="S49">
            <v>354.1</v>
          </cell>
        </row>
        <row r="50">
          <cell r="C50" t="str">
            <v>01</v>
          </cell>
          <cell r="D50" t="str">
            <v>13</v>
          </cell>
          <cell r="E50" t="str">
            <v>70 7 00 00201</v>
          </cell>
          <cell r="F50" t="str">
            <v>850</v>
          </cell>
          <cell r="Q50">
            <v>354.1</v>
          </cell>
          <cell r="R50">
            <v>0</v>
          </cell>
          <cell r="S50">
            <v>354.1</v>
          </cell>
        </row>
        <row r="51">
          <cell r="C51" t="str">
            <v>01</v>
          </cell>
          <cell r="D51" t="str">
            <v>13</v>
          </cell>
          <cell r="E51" t="str">
            <v>70 7 00 00202</v>
          </cell>
          <cell r="F51" t="str">
            <v/>
          </cell>
          <cell r="Q51">
            <v>62145.799999999996</v>
          </cell>
          <cell r="R51">
            <v>25180</v>
          </cell>
          <cell r="S51">
            <v>87325.799999999988</v>
          </cell>
        </row>
        <row r="52">
          <cell r="C52" t="str">
            <v>01</v>
          </cell>
          <cell r="D52" t="str">
            <v>13</v>
          </cell>
          <cell r="E52" t="str">
            <v>70 7 00 00202</v>
          </cell>
          <cell r="F52" t="str">
            <v>200</v>
          </cell>
          <cell r="Q52">
            <v>62145.799999999996</v>
          </cell>
          <cell r="R52">
            <v>25180</v>
          </cell>
          <cell r="S52">
            <v>87325.799999999988</v>
          </cell>
        </row>
        <row r="53">
          <cell r="C53" t="str">
            <v>01</v>
          </cell>
          <cell r="D53" t="str">
            <v>13</v>
          </cell>
          <cell r="E53" t="str">
            <v>70 7 00 00202</v>
          </cell>
          <cell r="F53" t="str">
            <v>240</v>
          </cell>
          <cell r="Q53">
            <v>62145.799999999996</v>
          </cell>
          <cell r="R53">
            <v>25180</v>
          </cell>
          <cell r="S53">
            <v>87325.799999999988</v>
          </cell>
        </row>
        <row r="54">
          <cell r="C54" t="str">
            <v>01</v>
          </cell>
          <cell r="D54" t="str">
            <v>13</v>
          </cell>
          <cell r="E54" t="str">
            <v>70 7 00 00203</v>
          </cell>
          <cell r="Q54">
            <v>15984</v>
          </cell>
          <cell r="R54">
            <v>0</v>
          </cell>
          <cell r="S54">
            <v>15984</v>
          </cell>
        </row>
        <row r="55">
          <cell r="C55" t="str">
            <v>01</v>
          </cell>
          <cell r="D55" t="str">
            <v>13</v>
          </cell>
          <cell r="E55" t="str">
            <v>70 7 00 00203</v>
          </cell>
          <cell r="F55" t="str">
            <v>200</v>
          </cell>
          <cell r="Q55">
            <v>15984</v>
          </cell>
          <cell r="R55">
            <v>0</v>
          </cell>
          <cell r="S55">
            <v>15984</v>
          </cell>
        </row>
        <row r="56">
          <cell r="C56" t="str">
            <v>01</v>
          </cell>
          <cell r="D56" t="str">
            <v>13</v>
          </cell>
          <cell r="E56" t="str">
            <v>70 7 00 00203</v>
          </cell>
          <cell r="F56" t="str">
            <v>240</v>
          </cell>
          <cell r="Q56">
            <v>15984</v>
          </cell>
          <cell r="R56">
            <v>0</v>
          </cell>
          <cell r="S56">
            <v>15984</v>
          </cell>
        </row>
        <row r="57">
          <cell r="C57" t="str">
            <v>01</v>
          </cell>
          <cell r="D57" t="str">
            <v>13</v>
          </cell>
          <cell r="E57" t="str">
            <v>80 0 00 00000</v>
          </cell>
          <cell r="F57" t="str">
            <v/>
          </cell>
          <cell r="Q57">
            <v>57708.5</v>
          </cell>
          <cell r="R57">
            <v>0</v>
          </cell>
          <cell r="S57">
            <v>57708.5</v>
          </cell>
        </row>
        <row r="58">
          <cell r="C58" t="str">
            <v>01</v>
          </cell>
          <cell r="D58" t="str">
            <v>13</v>
          </cell>
          <cell r="E58" t="str">
            <v>81 0 00 00000</v>
          </cell>
          <cell r="F58" t="str">
            <v/>
          </cell>
          <cell r="Q58">
            <v>57708.5</v>
          </cell>
          <cell r="R58">
            <v>0</v>
          </cell>
          <cell r="S58">
            <v>57708.5</v>
          </cell>
        </row>
        <row r="59">
          <cell r="C59" t="str">
            <v>01</v>
          </cell>
          <cell r="D59" t="str">
            <v>13</v>
          </cell>
          <cell r="E59" t="str">
            <v>81 1 00 00000</v>
          </cell>
          <cell r="F59" t="str">
            <v/>
          </cell>
          <cell r="Q59">
            <v>57708.5</v>
          </cell>
          <cell r="R59">
            <v>0</v>
          </cell>
          <cell r="S59">
            <v>57708.5</v>
          </cell>
        </row>
        <row r="60">
          <cell r="C60" t="str">
            <v>01</v>
          </cell>
          <cell r="D60" t="str">
            <v>13</v>
          </cell>
          <cell r="E60" t="str">
            <v>81 1 00 00000</v>
          </cell>
          <cell r="F60" t="str">
            <v>100</v>
          </cell>
          <cell r="Q60">
            <v>55303.8</v>
          </cell>
          <cell r="R60">
            <v>0</v>
          </cell>
          <cell r="S60">
            <v>55303.8</v>
          </cell>
        </row>
        <row r="61">
          <cell r="C61" t="str">
            <v>01</v>
          </cell>
          <cell r="D61" t="str">
            <v>13</v>
          </cell>
          <cell r="E61" t="str">
            <v>81 1 00 00000</v>
          </cell>
          <cell r="F61" t="str">
            <v>110</v>
          </cell>
          <cell r="Q61">
            <v>55303.8</v>
          </cell>
          <cell r="R61">
            <v>0</v>
          </cell>
          <cell r="S61">
            <v>55303.8</v>
          </cell>
        </row>
        <row r="62">
          <cell r="C62" t="str">
            <v>01</v>
          </cell>
          <cell r="D62" t="str">
            <v>13</v>
          </cell>
          <cell r="E62" t="str">
            <v>81 1 00 00000</v>
          </cell>
          <cell r="F62" t="str">
            <v>200</v>
          </cell>
          <cell r="Q62">
            <v>2401.7000000000003</v>
          </cell>
          <cell r="R62">
            <v>0</v>
          </cell>
          <cell r="S62">
            <v>2401.7000000000003</v>
          </cell>
        </row>
        <row r="63">
          <cell r="C63" t="str">
            <v>01</v>
          </cell>
          <cell r="D63" t="str">
            <v>13</v>
          </cell>
          <cell r="E63" t="str">
            <v>81 1 00 00000</v>
          </cell>
          <cell r="F63" t="str">
            <v>240</v>
          </cell>
          <cell r="Q63">
            <v>2401.7000000000003</v>
          </cell>
          <cell r="R63">
            <v>0</v>
          </cell>
          <cell r="S63">
            <v>2401.7000000000003</v>
          </cell>
        </row>
        <row r="64">
          <cell r="C64" t="str">
            <v>01</v>
          </cell>
          <cell r="D64" t="str">
            <v>13</v>
          </cell>
          <cell r="E64" t="str">
            <v>81 1 00 00000</v>
          </cell>
          <cell r="F64" t="str">
            <v>800</v>
          </cell>
          <cell r="Q64">
            <v>3</v>
          </cell>
          <cell r="R64">
            <v>0</v>
          </cell>
          <cell r="S64">
            <v>3</v>
          </cell>
        </row>
        <row r="65">
          <cell r="C65" t="str">
            <v>01</v>
          </cell>
          <cell r="D65" t="str">
            <v>13</v>
          </cell>
          <cell r="E65" t="str">
            <v>81 1 00 00000</v>
          </cell>
          <cell r="F65" t="str">
            <v>850</v>
          </cell>
          <cell r="Q65">
            <v>3</v>
          </cell>
          <cell r="R65">
            <v>0</v>
          </cell>
          <cell r="S65">
            <v>3</v>
          </cell>
        </row>
        <row r="66">
          <cell r="C66" t="str">
            <v>02</v>
          </cell>
          <cell r="D66" t="str">
            <v>00</v>
          </cell>
          <cell r="E66" t="str">
            <v/>
          </cell>
          <cell r="F66" t="str">
            <v/>
          </cell>
          <cell r="Q66">
            <v>706</v>
          </cell>
          <cell r="R66">
            <v>0</v>
          </cell>
          <cell r="S66">
            <v>706</v>
          </cell>
        </row>
        <row r="67">
          <cell r="C67" t="str">
            <v>02</v>
          </cell>
          <cell r="D67" t="str">
            <v>04</v>
          </cell>
          <cell r="E67" t="str">
            <v/>
          </cell>
          <cell r="F67" t="str">
            <v/>
          </cell>
          <cell r="Q67">
            <v>706</v>
          </cell>
          <cell r="R67">
            <v>0</v>
          </cell>
          <cell r="S67">
            <v>706</v>
          </cell>
        </row>
        <row r="68">
          <cell r="C68" t="str">
            <v>02</v>
          </cell>
          <cell r="D68" t="str">
            <v>04</v>
          </cell>
          <cell r="E68" t="str">
            <v>70 0 00 00000</v>
          </cell>
          <cell r="Q68">
            <v>706</v>
          </cell>
          <cell r="R68">
            <v>0</v>
          </cell>
          <cell r="S68">
            <v>706</v>
          </cell>
        </row>
        <row r="69">
          <cell r="C69" t="str">
            <v>02</v>
          </cell>
          <cell r="D69" t="str">
            <v>04</v>
          </cell>
          <cell r="E69" t="str">
            <v>70 9 00 00000</v>
          </cell>
          <cell r="F69" t="str">
            <v/>
          </cell>
          <cell r="Q69">
            <v>706</v>
          </cell>
          <cell r="R69">
            <v>0</v>
          </cell>
          <cell r="S69">
            <v>706</v>
          </cell>
        </row>
        <row r="70">
          <cell r="C70" t="str">
            <v>02</v>
          </cell>
          <cell r="D70" t="str">
            <v>04</v>
          </cell>
          <cell r="E70" t="str">
            <v>70 9 00 00100</v>
          </cell>
          <cell r="F70" t="str">
            <v/>
          </cell>
          <cell r="Q70">
            <v>706</v>
          </cell>
          <cell r="R70">
            <v>0</v>
          </cell>
          <cell r="S70">
            <v>706</v>
          </cell>
        </row>
        <row r="71">
          <cell r="C71" t="str">
            <v>02</v>
          </cell>
          <cell r="D71" t="str">
            <v>04</v>
          </cell>
          <cell r="E71" t="str">
            <v>70 9 00 00100</v>
          </cell>
          <cell r="F71" t="str">
            <v>200</v>
          </cell>
          <cell r="Q71">
            <v>706</v>
          </cell>
          <cell r="R71">
            <v>0</v>
          </cell>
          <cell r="S71">
            <v>706</v>
          </cell>
        </row>
        <row r="72">
          <cell r="C72" t="str">
            <v>02</v>
          </cell>
          <cell r="D72" t="str">
            <v>04</v>
          </cell>
          <cell r="E72" t="str">
            <v>70 9 00 00100</v>
          </cell>
          <cell r="F72" t="str">
            <v>240</v>
          </cell>
          <cell r="Q72">
            <v>706</v>
          </cell>
          <cell r="R72">
            <v>0</v>
          </cell>
          <cell r="S72">
            <v>706</v>
          </cell>
        </row>
        <row r="73">
          <cell r="C73" t="str">
            <v>03</v>
          </cell>
          <cell r="D73" t="str">
            <v>00</v>
          </cell>
          <cell r="E73" t="str">
            <v/>
          </cell>
          <cell r="F73" t="str">
            <v/>
          </cell>
          <cell r="Q73">
            <v>23262.9</v>
          </cell>
          <cell r="R73">
            <v>0</v>
          </cell>
          <cell r="S73">
            <v>23262.9</v>
          </cell>
        </row>
        <row r="74">
          <cell r="C74" t="str">
            <v>03</v>
          </cell>
          <cell r="D74" t="str">
            <v>09</v>
          </cell>
          <cell r="E74" t="str">
            <v/>
          </cell>
          <cell r="F74" t="str">
            <v/>
          </cell>
          <cell r="Q74">
            <v>116.1</v>
          </cell>
          <cell r="R74">
            <v>0</v>
          </cell>
          <cell r="S74">
            <v>116.1</v>
          </cell>
        </row>
        <row r="75">
          <cell r="C75" t="str">
            <v>03</v>
          </cell>
          <cell r="D75" t="str">
            <v>09</v>
          </cell>
          <cell r="E75" t="str">
            <v>16 0 00 00000</v>
          </cell>
          <cell r="F75" t="str">
            <v/>
          </cell>
          <cell r="Q75">
            <v>116.1</v>
          </cell>
          <cell r="R75">
            <v>0</v>
          </cell>
          <cell r="S75">
            <v>116.1</v>
          </cell>
        </row>
        <row r="76">
          <cell r="C76" t="str">
            <v>03</v>
          </cell>
          <cell r="D76" t="str">
            <v>09</v>
          </cell>
          <cell r="E76" t="str">
            <v>16 5 00 00000</v>
          </cell>
          <cell r="Q76">
            <v>116.1</v>
          </cell>
          <cell r="R76">
            <v>0</v>
          </cell>
          <cell r="S76">
            <v>116.1</v>
          </cell>
        </row>
        <row r="77">
          <cell r="C77" t="str">
            <v>03</v>
          </cell>
          <cell r="D77" t="str">
            <v>09</v>
          </cell>
          <cell r="E77" t="str">
            <v>16 5 00 00000</v>
          </cell>
          <cell r="F77" t="str">
            <v>200</v>
          </cell>
          <cell r="Q77">
            <v>116.1</v>
          </cell>
          <cell r="R77">
            <v>0</v>
          </cell>
          <cell r="S77">
            <v>116.1</v>
          </cell>
        </row>
        <row r="78">
          <cell r="C78" t="str">
            <v>03</v>
          </cell>
          <cell r="D78" t="str">
            <v>09</v>
          </cell>
          <cell r="E78" t="str">
            <v>16 5 00 00000</v>
          </cell>
          <cell r="F78" t="str">
            <v>240</v>
          </cell>
          <cell r="Q78">
            <v>116.1</v>
          </cell>
          <cell r="R78">
            <v>0</v>
          </cell>
          <cell r="S78">
            <v>116.1</v>
          </cell>
        </row>
        <row r="79">
          <cell r="C79" t="str">
            <v>03</v>
          </cell>
          <cell r="D79" t="str">
            <v>10</v>
          </cell>
          <cell r="E79" t="str">
            <v/>
          </cell>
          <cell r="F79" t="str">
            <v/>
          </cell>
          <cell r="Q79">
            <v>654.9</v>
          </cell>
          <cell r="R79">
            <v>0</v>
          </cell>
          <cell r="S79">
            <v>654.9</v>
          </cell>
        </row>
        <row r="80">
          <cell r="C80" t="str">
            <v>03</v>
          </cell>
          <cell r="D80" t="str">
            <v>10</v>
          </cell>
          <cell r="E80" t="str">
            <v>16 0 00 00000</v>
          </cell>
          <cell r="F80" t="str">
            <v/>
          </cell>
          <cell r="Q80">
            <v>654.9</v>
          </cell>
          <cell r="R80">
            <v>0</v>
          </cell>
          <cell r="S80">
            <v>654.9</v>
          </cell>
        </row>
        <row r="81">
          <cell r="C81" t="str">
            <v>03</v>
          </cell>
          <cell r="D81" t="str">
            <v>10</v>
          </cell>
          <cell r="E81" t="str">
            <v>16 2 00 00000</v>
          </cell>
          <cell r="F81" t="str">
            <v/>
          </cell>
          <cell r="Q81">
            <v>654.9</v>
          </cell>
          <cell r="R81">
            <v>0</v>
          </cell>
          <cell r="S81">
            <v>654.9</v>
          </cell>
        </row>
        <row r="82">
          <cell r="C82" t="str">
            <v>03</v>
          </cell>
          <cell r="D82" t="str">
            <v>10</v>
          </cell>
          <cell r="E82" t="str">
            <v>16 2 00 00000</v>
          </cell>
          <cell r="F82" t="str">
            <v>200</v>
          </cell>
          <cell r="Q82">
            <v>654.9</v>
          </cell>
          <cell r="R82">
            <v>0</v>
          </cell>
          <cell r="S82">
            <v>654.9</v>
          </cell>
        </row>
        <row r="83">
          <cell r="C83" t="str">
            <v>03</v>
          </cell>
          <cell r="D83" t="str">
            <v>10</v>
          </cell>
          <cell r="E83" t="str">
            <v>16 2 00 00000</v>
          </cell>
          <cell r="F83" t="str">
            <v>240</v>
          </cell>
          <cell r="Q83">
            <v>654.9</v>
          </cell>
          <cell r="R83">
            <v>0</v>
          </cell>
          <cell r="S83">
            <v>654.9</v>
          </cell>
        </row>
        <row r="84">
          <cell r="C84" t="str">
            <v>03</v>
          </cell>
          <cell r="D84" t="str">
            <v>14</v>
          </cell>
          <cell r="E84" t="str">
            <v/>
          </cell>
          <cell r="F84" t="str">
            <v/>
          </cell>
          <cell r="Q84">
            <v>22491.9</v>
          </cell>
          <cell r="R84">
            <v>0</v>
          </cell>
          <cell r="S84">
            <v>22491.9</v>
          </cell>
        </row>
        <row r="85">
          <cell r="C85" t="str">
            <v>03</v>
          </cell>
          <cell r="D85" t="str">
            <v>14</v>
          </cell>
          <cell r="E85" t="str">
            <v>16 0 00 00000</v>
          </cell>
          <cell r="F85" t="str">
            <v/>
          </cell>
          <cell r="Q85">
            <v>22491.9</v>
          </cell>
          <cell r="R85">
            <v>0</v>
          </cell>
          <cell r="S85">
            <v>22491.9</v>
          </cell>
        </row>
        <row r="86">
          <cell r="C86" t="str">
            <v>03</v>
          </cell>
          <cell r="D86" t="str">
            <v>14</v>
          </cell>
          <cell r="E86" t="str">
            <v>16 1 00 00000</v>
          </cell>
          <cell r="F86" t="str">
            <v/>
          </cell>
          <cell r="Q86">
            <v>20911.900000000001</v>
          </cell>
          <cell r="R86">
            <v>0</v>
          </cell>
          <cell r="S86">
            <v>20911.900000000001</v>
          </cell>
        </row>
        <row r="87">
          <cell r="C87" t="str">
            <v>03</v>
          </cell>
          <cell r="D87" t="str">
            <v>14</v>
          </cell>
          <cell r="E87" t="str">
            <v>16 1 00 00000</v>
          </cell>
          <cell r="F87" t="str">
            <v>200</v>
          </cell>
          <cell r="Q87">
            <v>20911.900000000001</v>
          </cell>
          <cell r="R87">
            <v>0</v>
          </cell>
          <cell r="S87">
            <v>20911.900000000001</v>
          </cell>
        </row>
        <row r="88">
          <cell r="C88" t="str">
            <v>03</v>
          </cell>
          <cell r="D88" t="str">
            <v>14</v>
          </cell>
          <cell r="E88" t="str">
            <v>16 1 00 00000</v>
          </cell>
          <cell r="F88" t="str">
            <v>240</v>
          </cell>
          <cell r="Q88">
            <v>20911.900000000001</v>
          </cell>
          <cell r="R88">
            <v>0</v>
          </cell>
          <cell r="S88">
            <v>20911.900000000001</v>
          </cell>
        </row>
        <row r="89">
          <cell r="C89" t="str">
            <v>03</v>
          </cell>
          <cell r="D89" t="str">
            <v>14</v>
          </cell>
          <cell r="E89" t="str">
            <v>16 2 00 00000</v>
          </cell>
          <cell r="F89" t="str">
            <v/>
          </cell>
          <cell r="Q89">
            <v>118</v>
          </cell>
          <cell r="R89">
            <v>0</v>
          </cell>
          <cell r="S89">
            <v>118</v>
          </cell>
        </row>
        <row r="90">
          <cell r="C90" t="str">
            <v>03</v>
          </cell>
          <cell r="D90" t="str">
            <v>14</v>
          </cell>
          <cell r="E90" t="str">
            <v>16 2 00 00000</v>
          </cell>
          <cell r="F90" t="str">
            <v>200</v>
          </cell>
          <cell r="Q90">
            <v>118</v>
          </cell>
          <cell r="R90">
            <v>0</v>
          </cell>
          <cell r="S90">
            <v>118</v>
          </cell>
        </row>
        <row r="91">
          <cell r="C91" t="str">
            <v>03</v>
          </cell>
          <cell r="D91" t="str">
            <v>14</v>
          </cell>
          <cell r="E91" t="str">
            <v>16 2 00 00000</v>
          </cell>
          <cell r="F91" t="str">
            <v>240</v>
          </cell>
          <cell r="Q91">
            <v>118</v>
          </cell>
          <cell r="R91">
            <v>0</v>
          </cell>
          <cell r="S91">
            <v>118</v>
          </cell>
        </row>
        <row r="92">
          <cell r="C92" t="str">
            <v>03</v>
          </cell>
          <cell r="D92" t="str">
            <v>14</v>
          </cell>
          <cell r="E92" t="str">
            <v>16 3 00 00000</v>
          </cell>
          <cell r="F92" t="str">
            <v/>
          </cell>
          <cell r="Q92">
            <v>465</v>
          </cell>
          <cell r="R92">
            <v>0</v>
          </cell>
          <cell r="S92">
            <v>465</v>
          </cell>
        </row>
        <row r="93">
          <cell r="C93" t="str">
            <v>03</v>
          </cell>
          <cell r="D93" t="str">
            <v>14</v>
          </cell>
          <cell r="E93" t="str">
            <v>16 3 00 00000</v>
          </cell>
          <cell r="F93" t="str">
            <v>200</v>
          </cell>
          <cell r="Q93">
            <v>465</v>
          </cell>
          <cell r="R93">
            <v>0</v>
          </cell>
          <cell r="S93">
            <v>465</v>
          </cell>
        </row>
        <row r="94">
          <cell r="C94" t="str">
            <v>03</v>
          </cell>
          <cell r="D94" t="str">
            <v>14</v>
          </cell>
          <cell r="E94" t="str">
            <v>16 3 00 00000</v>
          </cell>
          <cell r="F94" t="str">
            <v>240</v>
          </cell>
          <cell r="Q94">
            <v>465</v>
          </cell>
          <cell r="R94">
            <v>0</v>
          </cell>
          <cell r="S94">
            <v>465</v>
          </cell>
        </row>
        <row r="95">
          <cell r="C95" t="str">
            <v>03</v>
          </cell>
          <cell r="D95" t="str">
            <v>14</v>
          </cell>
          <cell r="E95" t="str">
            <v>16 4 00 00000</v>
          </cell>
          <cell r="F95" t="str">
            <v/>
          </cell>
          <cell r="Q95">
            <v>835</v>
          </cell>
          <cell r="R95">
            <v>0</v>
          </cell>
          <cell r="S95">
            <v>835</v>
          </cell>
        </row>
        <row r="96">
          <cell r="C96" t="str">
            <v>03</v>
          </cell>
          <cell r="D96" t="str">
            <v>14</v>
          </cell>
          <cell r="E96" t="str">
            <v>16 4 00 00000</v>
          </cell>
          <cell r="F96" t="str">
            <v>200</v>
          </cell>
          <cell r="Q96">
            <v>835</v>
          </cell>
          <cell r="R96">
            <v>0</v>
          </cell>
          <cell r="S96">
            <v>835</v>
          </cell>
        </row>
        <row r="97">
          <cell r="C97" t="str">
            <v>03</v>
          </cell>
          <cell r="D97" t="str">
            <v>14</v>
          </cell>
          <cell r="E97" t="str">
            <v>16 4 00 00000</v>
          </cell>
          <cell r="F97" t="str">
            <v>240</v>
          </cell>
          <cell r="Q97">
            <v>835</v>
          </cell>
          <cell r="R97">
            <v>0</v>
          </cell>
          <cell r="S97">
            <v>835</v>
          </cell>
        </row>
        <row r="98">
          <cell r="C98" t="str">
            <v>03</v>
          </cell>
          <cell r="D98" t="str">
            <v>14</v>
          </cell>
          <cell r="E98" t="str">
            <v>16 6 00 00000</v>
          </cell>
          <cell r="F98" t="str">
            <v/>
          </cell>
          <cell r="Q98">
            <v>162</v>
          </cell>
          <cell r="R98">
            <v>0</v>
          </cell>
          <cell r="S98">
            <v>162</v>
          </cell>
        </row>
        <row r="99">
          <cell r="C99" t="str">
            <v>03</v>
          </cell>
          <cell r="D99" t="str">
            <v>14</v>
          </cell>
          <cell r="E99" t="str">
            <v>16 6 00 00000</v>
          </cell>
          <cell r="F99" t="str">
            <v>200</v>
          </cell>
          <cell r="Q99">
            <v>162</v>
          </cell>
          <cell r="R99">
            <v>0</v>
          </cell>
          <cell r="S99">
            <v>162</v>
          </cell>
        </row>
        <row r="100">
          <cell r="C100" t="str">
            <v>03</v>
          </cell>
          <cell r="D100" t="str">
            <v>14</v>
          </cell>
          <cell r="E100" t="str">
            <v>16 6 00 00000</v>
          </cell>
          <cell r="F100" t="str">
            <v>240</v>
          </cell>
          <cell r="Q100">
            <v>162</v>
          </cell>
          <cell r="R100">
            <v>0</v>
          </cell>
          <cell r="S100">
            <v>162</v>
          </cell>
        </row>
        <row r="101">
          <cell r="C101" t="str">
            <v>04</v>
          </cell>
          <cell r="D101" t="str">
            <v>00</v>
          </cell>
          <cell r="E101" t="str">
            <v/>
          </cell>
          <cell r="F101" t="str">
            <v/>
          </cell>
          <cell r="Q101">
            <v>244518.09999999998</v>
          </cell>
          <cell r="R101">
            <v>107755.4</v>
          </cell>
          <cell r="S101">
            <v>352273.50000000006</v>
          </cell>
        </row>
        <row r="102">
          <cell r="C102" t="str">
            <v>04</v>
          </cell>
          <cell r="D102" t="str">
            <v>09</v>
          </cell>
          <cell r="E102" t="str">
            <v/>
          </cell>
          <cell r="F102" t="str">
            <v/>
          </cell>
          <cell r="Q102">
            <v>217061.3</v>
          </cell>
          <cell r="R102">
            <v>107755.4</v>
          </cell>
          <cell r="S102">
            <v>324816.70000000007</v>
          </cell>
        </row>
        <row r="103">
          <cell r="C103" t="str">
            <v>04</v>
          </cell>
          <cell r="D103" t="str">
            <v>09</v>
          </cell>
          <cell r="E103" t="str">
            <v>09 0 00 00000</v>
          </cell>
          <cell r="F103" t="str">
            <v/>
          </cell>
          <cell r="Q103">
            <v>159190</v>
          </cell>
          <cell r="R103">
            <v>107612.09999999999</v>
          </cell>
          <cell r="S103">
            <v>266802.10000000003</v>
          </cell>
        </row>
        <row r="104">
          <cell r="C104" t="str">
            <v>04</v>
          </cell>
          <cell r="D104" t="str">
            <v>09</v>
          </cell>
          <cell r="E104" t="str">
            <v>09 1 00 00000</v>
          </cell>
          <cell r="F104" t="str">
            <v/>
          </cell>
          <cell r="Q104">
            <v>148902.29999999999</v>
          </cell>
          <cell r="R104">
            <v>106006.39999999999</v>
          </cell>
          <cell r="S104">
            <v>254908.7</v>
          </cell>
        </row>
        <row r="105">
          <cell r="C105" t="str">
            <v>04</v>
          </cell>
          <cell r="D105" t="str">
            <v>09</v>
          </cell>
          <cell r="E105" t="str">
            <v>09 1 01 00000</v>
          </cell>
          <cell r="F105" t="str">
            <v/>
          </cell>
          <cell r="Q105">
            <v>3794</v>
          </cell>
          <cell r="R105">
            <v>0</v>
          </cell>
          <cell r="S105">
            <v>3794</v>
          </cell>
        </row>
        <row r="106">
          <cell r="C106" t="str">
            <v>04</v>
          </cell>
          <cell r="D106" t="str">
            <v>09</v>
          </cell>
          <cell r="E106" t="str">
            <v>09 1 01 01000</v>
          </cell>
          <cell r="Q106">
            <v>3794</v>
          </cell>
          <cell r="R106">
            <v>0</v>
          </cell>
          <cell r="S106">
            <v>3794</v>
          </cell>
        </row>
        <row r="107">
          <cell r="C107" t="str">
            <v>04</v>
          </cell>
          <cell r="D107" t="str">
            <v>09</v>
          </cell>
          <cell r="E107" t="str">
            <v>09 1 01 01000</v>
          </cell>
          <cell r="F107" t="str">
            <v>600</v>
          </cell>
          <cell r="Q107">
            <v>3794</v>
          </cell>
          <cell r="R107">
            <v>0</v>
          </cell>
          <cell r="S107">
            <v>3794</v>
          </cell>
        </row>
        <row r="108">
          <cell r="C108" t="str">
            <v>04</v>
          </cell>
          <cell r="D108" t="str">
            <v>09</v>
          </cell>
          <cell r="E108" t="str">
            <v>09 1 01 01000</v>
          </cell>
          <cell r="F108" t="str">
            <v>610</v>
          </cell>
          <cell r="Q108">
            <v>3794</v>
          </cell>
          <cell r="R108">
            <v>0</v>
          </cell>
          <cell r="S108">
            <v>3794</v>
          </cell>
        </row>
        <row r="109">
          <cell r="C109" t="str">
            <v>04</v>
          </cell>
          <cell r="D109" t="str">
            <v>09</v>
          </cell>
          <cell r="E109" t="str">
            <v>09 1 02 00000</v>
          </cell>
          <cell r="F109" t="str">
            <v/>
          </cell>
          <cell r="Q109">
            <v>42716.7</v>
          </cell>
          <cell r="R109">
            <v>0</v>
          </cell>
          <cell r="S109">
            <v>42716.7</v>
          </cell>
        </row>
        <row r="110">
          <cell r="C110" t="str">
            <v>04</v>
          </cell>
          <cell r="D110" t="str">
            <v>09</v>
          </cell>
          <cell r="E110" t="str">
            <v>09 1 02 04000</v>
          </cell>
          <cell r="F110" t="str">
            <v/>
          </cell>
          <cell r="Q110">
            <v>38961</v>
          </cell>
          <cell r="R110">
            <v>0</v>
          </cell>
          <cell r="S110">
            <v>38961</v>
          </cell>
        </row>
        <row r="111">
          <cell r="C111" t="str">
            <v>04</v>
          </cell>
          <cell r="D111" t="str">
            <v>09</v>
          </cell>
          <cell r="E111" t="str">
            <v>09 1 02 04000</v>
          </cell>
          <cell r="F111" t="str">
            <v>600</v>
          </cell>
          <cell r="Q111">
            <v>38961</v>
          </cell>
          <cell r="R111">
            <v>0</v>
          </cell>
          <cell r="S111">
            <v>38961</v>
          </cell>
        </row>
        <row r="112">
          <cell r="C112" t="str">
            <v>04</v>
          </cell>
          <cell r="D112" t="str">
            <v>09</v>
          </cell>
          <cell r="E112" t="str">
            <v>09 1 02 04000</v>
          </cell>
          <cell r="F112" t="str">
            <v>610</v>
          </cell>
          <cell r="Q112">
            <v>38961</v>
          </cell>
          <cell r="R112">
            <v>0</v>
          </cell>
          <cell r="S112">
            <v>38961</v>
          </cell>
        </row>
        <row r="113">
          <cell r="C113" t="str">
            <v>04</v>
          </cell>
          <cell r="D113" t="str">
            <v>09</v>
          </cell>
          <cell r="E113" t="str">
            <v>09 1 02 S2400</v>
          </cell>
          <cell r="F113" t="str">
            <v/>
          </cell>
          <cell r="Q113">
            <v>3755.7</v>
          </cell>
          <cell r="R113">
            <v>0</v>
          </cell>
          <cell r="S113">
            <v>3755.7</v>
          </cell>
        </row>
        <row r="114">
          <cell r="C114" t="str">
            <v>04</v>
          </cell>
          <cell r="D114" t="str">
            <v>09</v>
          </cell>
          <cell r="E114" t="str">
            <v>09 1 02 S2400</v>
          </cell>
          <cell r="F114" t="str">
            <v>600</v>
          </cell>
          <cell r="Q114">
            <v>3755.7</v>
          </cell>
          <cell r="R114">
            <v>0</v>
          </cell>
          <cell r="S114">
            <v>3755.7</v>
          </cell>
        </row>
        <row r="115">
          <cell r="C115" t="str">
            <v>04</v>
          </cell>
          <cell r="D115" t="str">
            <v>09</v>
          </cell>
          <cell r="E115" t="str">
            <v>09 1 02 S2400</v>
          </cell>
          <cell r="F115" t="str">
            <v>610</v>
          </cell>
          <cell r="Q115">
            <v>3755.7</v>
          </cell>
          <cell r="R115">
            <v>0</v>
          </cell>
          <cell r="S115">
            <v>3755.7</v>
          </cell>
        </row>
        <row r="116">
          <cell r="C116" t="str">
            <v>04</v>
          </cell>
          <cell r="D116" t="str">
            <v>09</v>
          </cell>
          <cell r="E116" t="str">
            <v>09 1 06 00000</v>
          </cell>
          <cell r="F116" t="str">
            <v/>
          </cell>
          <cell r="Q116">
            <v>102391.6</v>
          </cell>
          <cell r="R116">
            <v>106006.39999999999</v>
          </cell>
          <cell r="S116">
            <v>208398</v>
          </cell>
        </row>
        <row r="117">
          <cell r="C117" t="str">
            <v>04</v>
          </cell>
          <cell r="D117" t="str">
            <v>09</v>
          </cell>
          <cell r="E117" t="str">
            <v>09 1 06 01000</v>
          </cell>
          <cell r="Q117">
            <v>65137.9</v>
          </cell>
          <cell r="R117">
            <v>3958.4</v>
          </cell>
          <cell r="S117">
            <v>69096.3</v>
          </cell>
        </row>
        <row r="118">
          <cell r="C118" t="str">
            <v>04</v>
          </cell>
          <cell r="D118" t="str">
            <v>09</v>
          </cell>
          <cell r="E118" t="str">
            <v>09 1 06 01000</v>
          </cell>
          <cell r="F118" t="str">
            <v>600</v>
          </cell>
          <cell r="Q118">
            <v>65137.9</v>
          </cell>
          <cell r="R118">
            <v>3958.4</v>
          </cell>
          <cell r="S118">
            <v>69096.3</v>
          </cell>
        </row>
        <row r="119">
          <cell r="C119" t="str">
            <v>04</v>
          </cell>
          <cell r="D119" t="str">
            <v>09</v>
          </cell>
          <cell r="E119" t="str">
            <v>09 1 06 01000</v>
          </cell>
          <cell r="F119" t="str">
            <v>610</v>
          </cell>
          <cell r="Q119">
            <v>65137.9</v>
          </cell>
          <cell r="R119">
            <v>3958.4</v>
          </cell>
          <cell r="S119">
            <v>69096.3</v>
          </cell>
        </row>
        <row r="120">
          <cell r="C120" t="str">
            <v>04</v>
          </cell>
          <cell r="D120" t="str">
            <v>09</v>
          </cell>
          <cell r="E120" t="str">
            <v>09 1 06 02000</v>
          </cell>
          <cell r="Q120">
            <v>37253.699999999997</v>
          </cell>
          <cell r="R120">
            <v>102048</v>
          </cell>
          <cell r="S120">
            <v>139301.70000000001</v>
          </cell>
        </row>
        <row r="121">
          <cell r="C121" t="str">
            <v>04</v>
          </cell>
          <cell r="D121" t="str">
            <v>09</v>
          </cell>
          <cell r="E121" t="str">
            <v>09 1 06 02010</v>
          </cell>
          <cell r="Q121">
            <v>37253.699999999997</v>
          </cell>
          <cell r="R121">
            <v>102048</v>
          </cell>
          <cell r="S121">
            <v>139301.70000000001</v>
          </cell>
        </row>
        <row r="122">
          <cell r="C122" t="str">
            <v>04</v>
          </cell>
          <cell r="D122" t="str">
            <v>09</v>
          </cell>
          <cell r="E122" t="str">
            <v>09 1 06 02010</v>
          </cell>
          <cell r="F122" t="str">
            <v>600</v>
          </cell>
          <cell r="Q122">
            <v>37253.699999999997</v>
          </cell>
          <cell r="R122">
            <v>102048</v>
          </cell>
          <cell r="S122">
            <v>139301.70000000001</v>
          </cell>
        </row>
        <row r="123">
          <cell r="C123" t="str">
            <v>04</v>
          </cell>
          <cell r="D123" t="str">
            <v>09</v>
          </cell>
          <cell r="E123" t="str">
            <v>09 1 06 02010</v>
          </cell>
          <cell r="F123" t="str">
            <v>610</v>
          </cell>
          <cell r="Q123">
            <v>37253.699999999997</v>
          </cell>
          <cell r="R123">
            <v>102048</v>
          </cell>
          <cell r="S123">
            <v>139301.70000000001</v>
          </cell>
        </row>
        <row r="124">
          <cell r="C124" t="str">
            <v>04</v>
          </cell>
          <cell r="D124" t="str">
            <v>09</v>
          </cell>
          <cell r="E124" t="str">
            <v>09 2 00 00000</v>
          </cell>
          <cell r="F124" t="str">
            <v/>
          </cell>
          <cell r="Q124">
            <v>3550.5</v>
          </cell>
          <cell r="R124">
            <v>1605.7</v>
          </cell>
          <cell r="S124">
            <v>5156.2</v>
          </cell>
        </row>
        <row r="125">
          <cell r="C125" t="str">
            <v>04</v>
          </cell>
          <cell r="D125" t="str">
            <v>09</v>
          </cell>
          <cell r="E125" t="str">
            <v>09 2 02 00000</v>
          </cell>
          <cell r="F125" t="str">
            <v/>
          </cell>
          <cell r="Q125">
            <v>3550.5</v>
          </cell>
          <cell r="R125">
            <v>1605.7</v>
          </cell>
          <cell r="S125">
            <v>5156.2</v>
          </cell>
        </row>
        <row r="126">
          <cell r="C126" t="str">
            <v>04</v>
          </cell>
          <cell r="D126" t="str">
            <v>09</v>
          </cell>
          <cell r="E126" t="str">
            <v>09 2 02 S2300</v>
          </cell>
          <cell r="Q126">
            <v>3550.5</v>
          </cell>
          <cell r="R126">
            <v>1605.7</v>
          </cell>
          <cell r="S126">
            <v>5156.2</v>
          </cell>
        </row>
        <row r="127">
          <cell r="C127" t="str">
            <v>04</v>
          </cell>
          <cell r="D127" t="str">
            <v>09</v>
          </cell>
          <cell r="E127" t="str">
            <v>09 2 02 S2300</v>
          </cell>
          <cell r="F127">
            <v>200</v>
          </cell>
          <cell r="Q127">
            <v>3550.5</v>
          </cell>
          <cell r="R127">
            <v>1605.7</v>
          </cell>
          <cell r="S127">
            <v>5156.2</v>
          </cell>
        </row>
        <row r="128">
          <cell r="C128" t="str">
            <v>04</v>
          </cell>
          <cell r="D128" t="str">
            <v>09</v>
          </cell>
          <cell r="E128" t="str">
            <v>09 2 02 S2300</v>
          </cell>
          <cell r="F128">
            <v>240</v>
          </cell>
          <cell r="Q128">
            <v>3550.5</v>
          </cell>
          <cell r="R128">
            <v>1605.7</v>
          </cell>
          <cell r="S128">
            <v>5156.2</v>
          </cell>
        </row>
        <row r="129">
          <cell r="C129" t="str">
            <v>04</v>
          </cell>
          <cell r="D129" t="str">
            <v>09</v>
          </cell>
          <cell r="E129" t="str">
            <v>09 3 00 00000</v>
          </cell>
          <cell r="F129" t="str">
            <v/>
          </cell>
          <cell r="Q129">
            <v>6737.2</v>
          </cell>
          <cell r="R129">
            <v>0</v>
          </cell>
          <cell r="S129">
            <v>6737.2</v>
          </cell>
        </row>
        <row r="130">
          <cell r="C130" t="str">
            <v>04</v>
          </cell>
          <cell r="D130" t="str">
            <v>09</v>
          </cell>
          <cell r="E130" t="str">
            <v>09 3 02 00000</v>
          </cell>
          <cell r="F130" t="str">
            <v/>
          </cell>
          <cell r="Q130">
            <v>6737.2</v>
          </cell>
          <cell r="R130">
            <v>0</v>
          </cell>
          <cell r="S130">
            <v>6737.2</v>
          </cell>
        </row>
        <row r="131">
          <cell r="C131" t="str">
            <v>04</v>
          </cell>
          <cell r="D131" t="str">
            <v>09</v>
          </cell>
          <cell r="E131" t="str">
            <v>09 3 02 S2500</v>
          </cell>
          <cell r="F131" t="str">
            <v/>
          </cell>
          <cell r="Q131">
            <v>6737.2</v>
          </cell>
          <cell r="R131">
            <v>0</v>
          </cell>
          <cell r="S131">
            <v>6737.2</v>
          </cell>
        </row>
        <row r="132">
          <cell r="C132" t="str">
            <v>04</v>
          </cell>
          <cell r="D132" t="str">
            <v>09</v>
          </cell>
          <cell r="E132" t="str">
            <v>09 3 02 S2500</v>
          </cell>
          <cell r="F132" t="str">
            <v>200</v>
          </cell>
          <cell r="Q132">
            <v>6737.2</v>
          </cell>
          <cell r="R132">
            <v>0</v>
          </cell>
          <cell r="S132">
            <v>6737.2</v>
          </cell>
        </row>
        <row r="133">
          <cell r="C133" t="str">
            <v>04</v>
          </cell>
          <cell r="D133" t="str">
            <v>09</v>
          </cell>
          <cell r="E133" t="str">
            <v>09 3 02 S2500</v>
          </cell>
          <cell r="F133" t="str">
            <v>240</v>
          </cell>
          <cell r="Q133">
            <v>6737.2</v>
          </cell>
          <cell r="R133">
            <v>0</v>
          </cell>
          <cell r="S133">
            <v>6737.2</v>
          </cell>
        </row>
        <row r="134">
          <cell r="C134" t="str">
            <v>04</v>
          </cell>
          <cell r="D134" t="str">
            <v>09</v>
          </cell>
          <cell r="E134" t="str">
            <v>70 0 00 00000</v>
          </cell>
          <cell r="Q134">
            <v>57871.3</v>
          </cell>
          <cell r="R134">
            <v>143.30000000000001</v>
          </cell>
          <cell r="S134">
            <v>58014.600000000006</v>
          </cell>
        </row>
        <row r="135">
          <cell r="C135" t="str">
            <v>04</v>
          </cell>
          <cell r="D135" t="str">
            <v>09</v>
          </cell>
          <cell r="E135" t="str">
            <v>73 0 00 00000</v>
          </cell>
          <cell r="F135" t="str">
            <v/>
          </cell>
          <cell r="Q135">
            <v>57871.3</v>
          </cell>
          <cell r="R135">
            <v>143.30000000000001</v>
          </cell>
          <cell r="S135">
            <v>58014.600000000006</v>
          </cell>
        </row>
        <row r="136">
          <cell r="C136" t="str">
            <v>04</v>
          </cell>
          <cell r="D136" t="str">
            <v>09</v>
          </cell>
          <cell r="E136" t="str">
            <v>73 2 00 00000</v>
          </cell>
          <cell r="F136" t="str">
            <v/>
          </cell>
          <cell r="Q136">
            <v>57871.3</v>
          </cell>
          <cell r="R136">
            <v>143.30000000000001</v>
          </cell>
          <cell r="S136">
            <v>58014.600000000006</v>
          </cell>
        </row>
        <row r="137">
          <cell r="C137" t="str">
            <v>04</v>
          </cell>
          <cell r="D137" t="str">
            <v>09</v>
          </cell>
          <cell r="E137" t="str">
            <v>73 2 00 02000</v>
          </cell>
          <cell r="F137" t="str">
            <v/>
          </cell>
          <cell r="Q137">
            <v>19000</v>
          </cell>
          <cell r="R137">
            <v>0</v>
          </cell>
          <cell r="S137">
            <v>19000</v>
          </cell>
        </row>
        <row r="138">
          <cell r="C138" t="str">
            <v>04</v>
          </cell>
          <cell r="D138" t="str">
            <v>09</v>
          </cell>
          <cell r="E138" t="str">
            <v>73 2 00 02600</v>
          </cell>
          <cell r="Q138">
            <v>19000</v>
          </cell>
          <cell r="R138">
            <v>0</v>
          </cell>
          <cell r="S138">
            <v>19000</v>
          </cell>
        </row>
        <row r="139">
          <cell r="C139" t="str">
            <v>04</v>
          </cell>
          <cell r="D139" t="str">
            <v>09</v>
          </cell>
          <cell r="E139" t="str">
            <v>73 2 00 02600</v>
          </cell>
          <cell r="F139" t="str">
            <v>600</v>
          </cell>
          <cell r="Q139">
            <v>19000</v>
          </cell>
          <cell r="R139">
            <v>0</v>
          </cell>
          <cell r="S139">
            <v>19000</v>
          </cell>
        </row>
        <row r="140">
          <cell r="C140" t="str">
            <v>04</v>
          </cell>
          <cell r="D140" t="str">
            <v>09</v>
          </cell>
          <cell r="E140" t="str">
            <v>73 2 00 02600</v>
          </cell>
          <cell r="F140" t="str">
            <v>610</v>
          </cell>
          <cell r="Q140">
            <v>19000</v>
          </cell>
          <cell r="R140">
            <v>0</v>
          </cell>
          <cell r="S140">
            <v>19000</v>
          </cell>
        </row>
        <row r="141">
          <cell r="C141" t="str">
            <v>04</v>
          </cell>
          <cell r="D141" t="str">
            <v>09</v>
          </cell>
          <cell r="E141" t="str">
            <v>73 2 00 04000</v>
          </cell>
          <cell r="Q141">
            <v>38871.300000000003</v>
          </cell>
          <cell r="R141">
            <v>143.30000000000001</v>
          </cell>
          <cell r="S141">
            <v>39014.600000000006</v>
          </cell>
        </row>
        <row r="142">
          <cell r="C142" t="str">
            <v>04</v>
          </cell>
          <cell r="D142" t="str">
            <v>09</v>
          </cell>
          <cell r="E142" t="str">
            <v>73 2 00 04000</v>
          </cell>
          <cell r="F142" t="str">
            <v>200</v>
          </cell>
          <cell r="Q142">
            <v>38871.300000000003</v>
          </cell>
          <cell r="R142">
            <v>143.30000000000001</v>
          </cell>
          <cell r="S142">
            <v>39014.600000000006</v>
          </cell>
        </row>
        <row r="143">
          <cell r="C143" t="str">
            <v>04</v>
          </cell>
          <cell r="D143" t="str">
            <v>09</v>
          </cell>
          <cell r="E143" t="str">
            <v>73 2 00 04000</v>
          </cell>
          <cell r="F143" t="str">
            <v>240</v>
          </cell>
          <cell r="Q143">
            <v>38871.300000000003</v>
          </cell>
          <cell r="R143">
            <v>143.30000000000001</v>
          </cell>
          <cell r="S143">
            <v>39014.600000000006</v>
          </cell>
        </row>
        <row r="144">
          <cell r="C144" t="str">
            <v>04</v>
          </cell>
          <cell r="D144" t="str">
            <v>12</v>
          </cell>
          <cell r="E144" t="str">
            <v/>
          </cell>
          <cell r="F144" t="str">
            <v/>
          </cell>
          <cell r="Q144">
            <v>27456.799999999999</v>
          </cell>
          <cell r="R144">
            <v>0</v>
          </cell>
          <cell r="S144">
            <v>27456.799999999999</v>
          </cell>
        </row>
        <row r="145">
          <cell r="C145" t="str">
            <v>04</v>
          </cell>
          <cell r="D145" t="str">
            <v>12</v>
          </cell>
          <cell r="E145" t="str">
            <v>70 0 00 00000</v>
          </cell>
          <cell r="Q145">
            <v>27456.799999999999</v>
          </cell>
          <cell r="R145">
            <v>0</v>
          </cell>
          <cell r="S145">
            <v>27456.799999999999</v>
          </cell>
        </row>
        <row r="146">
          <cell r="C146" t="str">
            <v>04</v>
          </cell>
          <cell r="D146" t="str">
            <v>12</v>
          </cell>
          <cell r="E146" t="str">
            <v>74 0 00 00000</v>
          </cell>
          <cell r="Q146">
            <v>27456.799999999999</v>
          </cell>
          <cell r="R146">
            <v>0</v>
          </cell>
          <cell r="S146">
            <v>27456.799999999999</v>
          </cell>
        </row>
        <row r="147">
          <cell r="C147" t="str">
            <v>04</v>
          </cell>
          <cell r="D147" t="str">
            <v>12</v>
          </cell>
          <cell r="E147" t="str">
            <v>74 1 00 00000</v>
          </cell>
          <cell r="F147" t="str">
            <v/>
          </cell>
          <cell r="Q147">
            <v>7385.5</v>
          </cell>
          <cell r="R147">
            <v>0</v>
          </cell>
          <cell r="S147">
            <v>7385.5</v>
          </cell>
        </row>
        <row r="148">
          <cell r="C148" t="str">
            <v>04</v>
          </cell>
          <cell r="D148" t="str">
            <v>12</v>
          </cell>
          <cell r="E148" t="str">
            <v>74 1 00 00000</v>
          </cell>
          <cell r="F148" t="str">
            <v>200</v>
          </cell>
          <cell r="Q148">
            <v>7385.5</v>
          </cell>
          <cell r="R148">
            <v>0</v>
          </cell>
          <cell r="S148">
            <v>7385.5</v>
          </cell>
        </row>
        <row r="149">
          <cell r="C149" t="str">
            <v>04</v>
          </cell>
          <cell r="D149" t="str">
            <v>12</v>
          </cell>
          <cell r="E149" t="str">
            <v>74 1 00 00000</v>
          </cell>
          <cell r="F149" t="str">
            <v>240</v>
          </cell>
          <cell r="Q149">
            <v>7385.5</v>
          </cell>
          <cell r="R149">
            <v>0</v>
          </cell>
          <cell r="S149">
            <v>7385.5</v>
          </cell>
        </row>
        <row r="150">
          <cell r="C150" t="str">
            <v>04</v>
          </cell>
          <cell r="D150" t="str">
            <v>12</v>
          </cell>
          <cell r="E150" t="str">
            <v>74 2 00 00000</v>
          </cell>
          <cell r="F150" t="str">
            <v/>
          </cell>
          <cell r="Q150">
            <v>2786.3</v>
          </cell>
          <cell r="R150">
            <v>0</v>
          </cell>
          <cell r="S150">
            <v>2786.3</v>
          </cell>
        </row>
        <row r="151">
          <cell r="C151" t="str">
            <v>04</v>
          </cell>
          <cell r="D151" t="str">
            <v>12</v>
          </cell>
          <cell r="E151" t="str">
            <v>74 2 00 00100</v>
          </cell>
          <cell r="F151" t="str">
            <v/>
          </cell>
          <cell r="Q151">
            <v>2786.3</v>
          </cell>
          <cell r="R151">
            <v>0</v>
          </cell>
          <cell r="S151">
            <v>2786.3</v>
          </cell>
        </row>
        <row r="152">
          <cell r="C152" t="str">
            <v>04</v>
          </cell>
          <cell r="D152" t="str">
            <v>12</v>
          </cell>
          <cell r="E152" t="str">
            <v>74 2 00 00100</v>
          </cell>
          <cell r="F152" t="str">
            <v>200</v>
          </cell>
          <cell r="Q152">
            <v>2786.3</v>
          </cell>
          <cell r="R152">
            <v>0</v>
          </cell>
          <cell r="S152">
            <v>2786.3</v>
          </cell>
        </row>
        <row r="153">
          <cell r="C153" t="str">
            <v>04</v>
          </cell>
          <cell r="D153" t="str">
            <v>12</v>
          </cell>
          <cell r="E153" t="str">
            <v>74 2 00 00100</v>
          </cell>
          <cell r="F153" t="str">
            <v>240</v>
          </cell>
          <cell r="Q153">
            <v>2786.3</v>
          </cell>
          <cell r="R153">
            <v>0</v>
          </cell>
          <cell r="S153">
            <v>2786.3</v>
          </cell>
        </row>
        <row r="154">
          <cell r="C154" t="str">
            <v>04</v>
          </cell>
          <cell r="D154" t="str">
            <v>12</v>
          </cell>
          <cell r="E154" t="str">
            <v>74 3 00 00000</v>
          </cell>
          <cell r="F154" t="str">
            <v/>
          </cell>
          <cell r="Q154">
            <v>17285</v>
          </cell>
          <cell r="R154">
            <v>0</v>
          </cell>
          <cell r="S154">
            <v>17285</v>
          </cell>
        </row>
        <row r="155">
          <cell r="C155" t="str">
            <v>04</v>
          </cell>
          <cell r="D155" t="str">
            <v>12</v>
          </cell>
          <cell r="E155" t="str">
            <v>74 3 00 00000</v>
          </cell>
          <cell r="F155" t="str">
            <v>100</v>
          </cell>
          <cell r="Q155">
            <v>16631</v>
          </cell>
          <cell r="R155">
            <v>0</v>
          </cell>
          <cell r="S155">
            <v>16631</v>
          </cell>
        </row>
        <row r="156">
          <cell r="C156" t="str">
            <v>04</v>
          </cell>
          <cell r="D156" t="str">
            <v>12</v>
          </cell>
          <cell r="E156" t="str">
            <v>74 3 00 00000</v>
          </cell>
          <cell r="F156" t="str">
            <v>110</v>
          </cell>
          <cell r="Q156">
            <v>16631</v>
          </cell>
          <cell r="R156">
            <v>0</v>
          </cell>
          <cell r="S156">
            <v>16631</v>
          </cell>
        </row>
        <row r="157">
          <cell r="C157" t="str">
            <v>04</v>
          </cell>
          <cell r="D157" t="str">
            <v>12</v>
          </cell>
          <cell r="E157" t="str">
            <v>74 3 00 00000</v>
          </cell>
          <cell r="F157" t="str">
            <v>200</v>
          </cell>
          <cell r="Q157">
            <v>526</v>
          </cell>
          <cell r="R157">
            <v>0</v>
          </cell>
          <cell r="S157">
            <v>526</v>
          </cell>
        </row>
        <row r="158">
          <cell r="C158" t="str">
            <v>04</v>
          </cell>
          <cell r="D158" t="str">
            <v>12</v>
          </cell>
          <cell r="E158" t="str">
            <v>74 3 00 00000</v>
          </cell>
          <cell r="F158" t="str">
            <v>240</v>
          </cell>
          <cell r="Q158">
            <v>526</v>
          </cell>
          <cell r="R158">
            <v>0</v>
          </cell>
          <cell r="S158">
            <v>526</v>
          </cell>
        </row>
        <row r="159">
          <cell r="C159" t="str">
            <v>04</v>
          </cell>
          <cell r="D159" t="str">
            <v>12</v>
          </cell>
          <cell r="E159" t="str">
            <v>74 3 00 00000</v>
          </cell>
          <cell r="F159" t="str">
            <v>800</v>
          </cell>
          <cell r="Q159">
            <v>128</v>
          </cell>
          <cell r="R159">
            <v>0</v>
          </cell>
          <cell r="S159">
            <v>128</v>
          </cell>
        </row>
        <row r="160">
          <cell r="C160" t="str">
            <v>04</v>
          </cell>
          <cell r="D160" t="str">
            <v>12</v>
          </cell>
          <cell r="E160" t="str">
            <v>74 3 00 00000</v>
          </cell>
          <cell r="F160" t="str">
            <v>850</v>
          </cell>
          <cell r="Q160">
            <v>128</v>
          </cell>
          <cell r="R160">
            <v>0</v>
          </cell>
          <cell r="S160">
            <v>128</v>
          </cell>
        </row>
        <row r="161">
          <cell r="C161" t="str">
            <v>05</v>
          </cell>
          <cell r="D161" t="str">
            <v>00</v>
          </cell>
          <cell r="E161" t="str">
            <v/>
          </cell>
          <cell r="F161" t="str">
            <v/>
          </cell>
          <cell r="Q161">
            <v>555454</v>
          </cell>
          <cell r="R161">
            <v>40055.500000000007</v>
          </cell>
          <cell r="S161">
            <v>595509.5</v>
          </cell>
        </row>
        <row r="162">
          <cell r="C162" t="str">
            <v>05</v>
          </cell>
          <cell r="D162" t="str">
            <v>01</v>
          </cell>
          <cell r="E162" t="str">
            <v/>
          </cell>
          <cell r="F162" t="str">
            <v/>
          </cell>
          <cell r="Q162">
            <v>32387.1</v>
          </cell>
          <cell r="R162">
            <v>0</v>
          </cell>
          <cell r="S162">
            <v>32387.1</v>
          </cell>
        </row>
        <row r="163">
          <cell r="C163" t="str">
            <v>05</v>
          </cell>
          <cell r="D163" t="str">
            <v>01</v>
          </cell>
          <cell r="E163" t="str">
            <v>14 0 00 00000</v>
          </cell>
          <cell r="Q163">
            <v>2398</v>
          </cell>
          <cell r="R163">
            <v>0</v>
          </cell>
          <cell r="S163">
            <v>2398</v>
          </cell>
        </row>
        <row r="164">
          <cell r="C164" t="str">
            <v>05</v>
          </cell>
          <cell r="D164" t="str">
            <v>01</v>
          </cell>
          <cell r="E164" t="str">
            <v>14 0 04 00000</v>
          </cell>
          <cell r="F164" t="str">
            <v/>
          </cell>
          <cell r="Q164">
            <v>2398</v>
          </cell>
          <cell r="R164">
            <v>0</v>
          </cell>
          <cell r="S164">
            <v>2398</v>
          </cell>
        </row>
        <row r="165">
          <cell r="C165" t="str">
            <v>05</v>
          </cell>
          <cell r="D165" t="str">
            <v>01</v>
          </cell>
          <cell r="E165" t="str">
            <v>14 0 04 00000</v>
          </cell>
          <cell r="F165" t="str">
            <v>200</v>
          </cell>
          <cell r="Q165">
            <v>2398</v>
          </cell>
          <cell r="R165">
            <v>0</v>
          </cell>
          <cell r="S165">
            <v>2398</v>
          </cell>
        </row>
        <row r="166">
          <cell r="C166" t="str">
            <v>05</v>
          </cell>
          <cell r="D166" t="str">
            <v>01</v>
          </cell>
          <cell r="E166" t="str">
            <v>14 0 04 00000</v>
          </cell>
          <cell r="F166" t="str">
            <v>240</v>
          </cell>
          <cell r="Q166">
            <v>2398</v>
          </cell>
          <cell r="R166">
            <v>0</v>
          </cell>
          <cell r="S166">
            <v>2398</v>
          </cell>
        </row>
        <row r="167">
          <cell r="C167" t="str">
            <v>05</v>
          </cell>
          <cell r="D167" t="str">
            <v>01</v>
          </cell>
          <cell r="E167" t="str">
            <v>70 0 00 00000</v>
          </cell>
          <cell r="Q167">
            <v>29989.1</v>
          </cell>
          <cell r="R167">
            <v>0</v>
          </cell>
          <cell r="S167">
            <v>29989.1</v>
          </cell>
        </row>
        <row r="168">
          <cell r="C168" t="str">
            <v>05</v>
          </cell>
          <cell r="D168" t="str">
            <v>01</v>
          </cell>
          <cell r="E168" t="str">
            <v>70 5 00 00000</v>
          </cell>
          <cell r="Q168">
            <v>2500</v>
          </cell>
          <cell r="R168">
            <v>0</v>
          </cell>
          <cell r="S168">
            <v>2500</v>
          </cell>
        </row>
        <row r="169">
          <cell r="C169" t="str">
            <v>05</v>
          </cell>
          <cell r="D169" t="str">
            <v>01</v>
          </cell>
          <cell r="E169" t="str">
            <v>70 5 00 00100</v>
          </cell>
          <cell r="Q169">
            <v>2500</v>
          </cell>
          <cell r="R169">
            <v>0</v>
          </cell>
          <cell r="S169">
            <v>2500</v>
          </cell>
        </row>
        <row r="170">
          <cell r="C170" t="str">
            <v>05</v>
          </cell>
          <cell r="D170" t="str">
            <v>01</v>
          </cell>
          <cell r="E170" t="str">
            <v>70 5 00 00100</v>
          </cell>
          <cell r="F170" t="str">
            <v>200</v>
          </cell>
          <cell r="Q170">
            <v>2500</v>
          </cell>
          <cell r="R170">
            <v>0</v>
          </cell>
          <cell r="S170">
            <v>2500</v>
          </cell>
        </row>
        <row r="171">
          <cell r="C171" t="str">
            <v>05</v>
          </cell>
          <cell r="D171" t="str">
            <v>01</v>
          </cell>
          <cell r="E171" t="str">
            <v>70 5 00 00100</v>
          </cell>
          <cell r="F171" t="str">
            <v>240</v>
          </cell>
          <cell r="Q171">
            <v>2500</v>
          </cell>
          <cell r="R171">
            <v>0</v>
          </cell>
          <cell r="S171">
            <v>2500</v>
          </cell>
        </row>
        <row r="172">
          <cell r="C172" t="str">
            <v>05</v>
          </cell>
          <cell r="D172" t="str">
            <v>01</v>
          </cell>
          <cell r="E172" t="str">
            <v>76 0 00 00000</v>
          </cell>
          <cell r="F172" t="str">
            <v/>
          </cell>
          <cell r="Q172">
            <v>27489.1</v>
          </cell>
          <cell r="R172">
            <v>0</v>
          </cell>
          <cell r="S172">
            <v>27489.1</v>
          </cell>
        </row>
        <row r="173">
          <cell r="C173" t="str">
            <v>05</v>
          </cell>
          <cell r="D173" t="str">
            <v>01</v>
          </cell>
          <cell r="E173" t="str">
            <v>76 2 00 00000</v>
          </cell>
          <cell r="F173" t="str">
            <v/>
          </cell>
          <cell r="Q173">
            <v>109</v>
          </cell>
          <cell r="R173">
            <v>0</v>
          </cell>
          <cell r="S173">
            <v>109</v>
          </cell>
        </row>
        <row r="174">
          <cell r="C174" t="str">
            <v>05</v>
          </cell>
          <cell r="D174" t="str">
            <v>01</v>
          </cell>
          <cell r="E174" t="str">
            <v>76 2 00 00000</v>
          </cell>
          <cell r="F174" t="str">
            <v>200</v>
          </cell>
          <cell r="Q174">
            <v>109</v>
          </cell>
          <cell r="R174">
            <v>0</v>
          </cell>
          <cell r="S174">
            <v>109</v>
          </cell>
        </row>
        <row r="175">
          <cell r="C175" t="str">
            <v>05</v>
          </cell>
          <cell r="D175" t="str">
            <v>01</v>
          </cell>
          <cell r="E175" t="str">
            <v>76 2 00 00000</v>
          </cell>
          <cell r="F175" t="str">
            <v>240</v>
          </cell>
          <cell r="Q175">
            <v>109</v>
          </cell>
          <cell r="R175">
            <v>0</v>
          </cell>
          <cell r="S175">
            <v>109</v>
          </cell>
        </row>
        <row r="176">
          <cell r="C176" t="str">
            <v>05</v>
          </cell>
          <cell r="D176" t="str">
            <v>01</v>
          </cell>
          <cell r="E176" t="str">
            <v>76 3 00 00000</v>
          </cell>
          <cell r="F176" t="str">
            <v/>
          </cell>
          <cell r="Q176">
            <v>27380.1</v>
          </cell>
          <cell r="R176">
            <v>0</v>
          </cell>
          <cell r="S176">
            <v>27380.1</v>
          </cell>
        </row>
        <row r="177">
          <cell r="C177" t="str">
            <v>05</v>
          </cell>
          <cell r="D177" t="str">
            <v>01</v>
          </cell>
          <cell r="E177" t="str">
            <v>76 3 00 00000</v>
          </cell>
          <cell r="F177" t="str">
            <v>200</v>
          </cell>
          <cell r="Q177">
            <v>27380.1</v>
          </cell>
          <cell r="R177">
            <v>0</v>
          </cell>
          <cell r="S177">
            <v>27380.1</v>
          </cell>
        </row>
        <row r="178">
          <cell r="C178" t="str">
            <v>05</v>
          </cell>
          <cell r="D178" t="str">
            <v>01</v>
          </cell>
          <cell r="E178" t="str">
            <v>76 3 00 00000</v>
          </cell>
          <cell r="F178" t="str">
            <v>240</v>
          </cell>
          <cell r="Q178">
            <v>27380.1</v>
          </cell>
          <cell r="R178">
            <v>0</v>
          </cell>
          <cell r="S178">
            <v>27380.1</v>
          </cell>
        </row>
        <row r="179">
          <cell r="C179" t="str">
            <v>05</v>
          </cell>
          <cell r="D179" t="str">
            <v>02</v>
          </cell>
          <cell r="Q179">
            <v>78529.7</v>
          </cell>
          <cell r="R179">
            <v>0</v>
          </cell>
          <cell r="S179">
            <v>78529.7</v>
          </cell>
        </row>
        <row r="180">
          <cell r="C180" t="str">
            <v>05</v>
          </cell>
          <cell r="D180" t="str">
            <v>02</v>
          </cell>
          <cell r="E180" t="str">
            <v>70 0 00 00000</v>
          </cell>
          <cell r="Q180">
            <v>78529.7</v>
          </cell>
          <cell r="R180">
            <v>0</v>
          </cell>
          <cell r="S180">
            <v>78529.7</v>
          </cell>
        </row>
        <row r="181">
          <cell r="C181" t="str">
            <v>05</v>
          </cell>
          <cell r="D181" t="str">
            <v>02</v>
          </cell>
          <cell r="E181" t="str">
            <v>75 0 00 00000</v>
          </cell>
          <cell r="Q181">
            <v>78529.7</v>
          </cell>
          <cell r="R181">
            <v>0</v>
          </cell>
          <cell r="S181">
            <v>78529.7</v>
          </cell>
        </row>
        <row r="182">
          <cell r="C182" t="str">
            <v>05</v>
          </cell>
          <cell r="D182" t="str">
            <v>02</v>
          </cell>
          <cell r="E182" t="str">
            <v>75 1 00 00000</v>
          </cell>
          <cell r="Q182">
            <v>78529.7</v>
          </cell>
          <cell r="R182">
            <v>0</v>
          </cell>
          <cell r="S182">
            <v>78529.7</v>
          </cell>
        </row>
        <row r="183">
          <cell r="C183" t="str">
            <v>05</v>
          </cell>
          <cell r="D183" t="str">
            <v>02</v>
          </cell>
          <cell r="E183" t="str">
            <v>75 1 00 00000</v>
          </cell>
          <cell r="F183">
            <v>200</v>
          </cell>
          <cell r="Q183">
            <v>78529.7</v>
          </cell>
          <cell r="R183">
            <v>0</v>
          </cell>
          <cell r="S183">
            <v>78529.7</v>
          </cell>
        </row>
        <row r="184">
          <cell r="C184" t="str">
            <v>05</v>
          </cell>
          <cell r="D184" t="str">
            <v>02</v>
          </cell>
          <cell r="E184" t="str">
            <v>75 1 00 00000</v>
          </cell>
          <cell r="F184">
            <v>240</v>
          </cell>
          <cell r="Q184">
            <v>78529.7</v>
          </cell>
          <cell r="R184">
            <v>0</v>
          </cell>
          <cell r="S184">
            <v>78529.7</v>
          </cell>
        </row>
        <row r="185">
          <cell r="C185" t="str">
            <v>05</v>
          </cell>
          <cell r="D185" t="str">
            <v>03</v>
          </cell>
          <cell r="E185" t="str">
            <v/>
          </cell>
          <cell r="F185" t="str">
            <v/>
          </cell>
          <cell r="Q185">
            <v>444537.2</v>
          </cell>
          <cell r="R185">
            <v>40055.500000000007</v>
          </cell>
          <cell r="S185">
            <v>484592.7</v>
          </cell>
        </row>
        <row r="186">
          <cell r="C186" t="str">
            <v>05</v>
          </cell>
          <cell r="D186" t="str">
            <v>03</v>
          </cell>
          <cell r="E186" t="str">
            <v>11 0 00 00000</v>
          </cell>
          <cell r="F186" t="str">
            <v/>
          </cell>
          <cell r="Q186">
            <v>347007.9</v>
          </cell>
          <cell r="R186">
            <v>-1457.1999999999998</v>
          </cell>
          <cell r="S186">
            <v>345550.7</v>
          </cell>
        </row>
        <row r="187">
          <cell r="C187" t="str">
            <v>05</v>
          </cell>
          <cell r="D187" t="str">
            <v>03</v>
          </cell>
          <cell r="E187" t="str">
            <v>11 1 00 00000</v>
          </cell>
          <cell r="F187" t="str">
            <v/>
          </cell>
          <cell r="Q187">
            <v>115773.70000000001</v>
          </cell>
          <cell r="R187">
            <v>0</v>
          </cell>
          <cell r="S187">
            <v>115773.70000000001</v>
          </cell>
        </row>
        <row r="188">
          <cell r="C188" t="str">
            <v>05</v>
          </cell>
          <cell r="D188" t="str">
            <v>03</v>
          </cell>
          <cell r="E188" t="str">
            <v>11 1 02 00000</v>
          </cell>
          <cell r="F188" t="str">
            <v/>
          </cell>
          <cell r="Q188">
            <v>1769.7</v>
          </cell>
          <cell r="R188">
            <v>0</v>
          </cell>
          <cell r="S188">
            <v>1769.7</v>
          </cell>
        </row>
        <row r="189">
          <cell r="C189" t="str">
            <v>05</v>
          </cell>
          <cell r="D189" t="str">
            <v>03</v>
          </cell>
          <cell r="E189" t="str">
            <v>11 1 02 S2100</v>
          </cell>
          <cell r="F189" t="str">
            <v/>
          </cell>
          <cell r="Q189">
            <v>1769.7</v>
          </cell>
          <cell r="R189">
            <v>0</v>
          </cell>
          <cell r="S189">
            <v>1769.7</v>
          </cell>
        </row>
        <row r="190">
          <cell r="C190" t="str">
            <v>05</v>
          </cell>
          <cell r="D190" t="str">
            <v>03</v>
          </cell>
          <cell r="E190" t="str">
            <v>11 1 02 S2100</v>
          </cell>
          <cell r="F190" t="str">
            <v>200</v>
          </cell>
          <cell r="Q190">
            <v>1769.7</v>
          </cell>
          <cell r="R190">
            <v>0</v>
          </cell>
          <cell r="S190">
            <v>1769.7</v>
          </cell>
        </row>
        <row r="191">
          <cell r="C191" t="str">
            <v>05</v>
          </cell>
          <cell r="D191" t="str">
            <v>03</v>
          </cell>
          <cell r="E191" t="str">
            <v>11 1 02 S2100</v>
          </cell>
          <cell r="F191" t="str">
            <v>240</v>
          </cell>
          <cell r="Q191">
            <v>1769.7</v>
          </cell>
          <cell r="R191">
            <v>0</v>
          </cell>
          <cell r="S191">
            <v>1769.7</v>
          </cell>
        </row>
        <row r="192">
          <cell r="C192" t="str">
            <v>05</v>
          </cell>
          <cell r="D192" t="str">
            <v>03</v>
          </cell>
          <cell r="E192" t="str">
            <v>11 1 05 00000</v>
          </cell>
          <cell r="Q192">
            <v>8500</v>
          </cell>
          <cell r="R192">
            <v>0</v>
          </cell>
          <cell r="S192">
            <v>8500</v>
          </cell>
        </row>
        <row r="193">
          <cell r="C193" t="str">
            <v>05</v>
          </cell>
          <cell r="D193" t="str">
            <v>03</v>
          </cell>
          <cell r="E193" t="str">
            <v>11 1 05 06000</v>
          </cell>
          <cell r="Q193">
            <v>8500</v>
          </cell>
          <cell r="R193">
            <v>0</v>
          </cell>
          <cell r="S193">
            <v>8500</v>
          </cell>
        </row>
        <row r="194">
          <cell r="C194" t="str">
            <v>05</v>
          </cell>
          <cell r="D194" t="str">
            <v>03</v>
          </cell>
          <cell r="E194" t="str">
            <v>11 1 05 06000</v>
          </cell>
          <cell r="F194" t="str">
            <v>200</v>
          </cell>
          <cell r="Q194">
            <v>8500</v>
          </cell>
          <cell r="R194">
            <v>0</v>
          </cell>
          <cell r="S194">
            <v>8500</v>
          </cell>
        </row>
        <row r="195">
          <cell r="C195" t="str">
            <v>05</v>
          </cell>
          <cell r="D195" t="str">
            <v>03</v>
          </cell>
          <cell r="E195" t="str">
            <v>11 1 05 06000</v>
          </cell>
          <cell r="F195" t="str">
            <v>240</v>
          </cell>
          <cell r="Q195">
            <v>8500</v>
          </cell>
          <cell r="R195">
            <v>0</v>
          </cell>
          <cell r="S195">
            <v>8500</v>
          </cell>
        </row>
        <row r="196">
          <cell r="C196" t="str">
            <v>05</v>
          </cell>
          <cell r="D196" t="str">
            <v>03</v>
          </cell>
          <cell r="E196" t="str">
            <v>11 1 06 00000</v>
          </cell>
          <cell r="Q196">
            <v>105504.00000000001</v>
          </cell>
          <cell r="R196">
            <v>0</v>
          </cell>
          <cell r="S196">
            <v>105504.00000000001</v>
          </cell>
        </row>
        <row r="197">
          <cell r="C197" t="str">
            <v>05</v>
          </cell>
          <cell r="D197" t="str">
            <v>03</v>
          </cell>
          <cell r="E197" t="str">
            <v>11 1 06 00000</v>
          </cell>
          <cell r="F197" t="str">
            <v>200</v>
          </cell>
          <cell r="Q197">
            <v>105504.00000000001</v>
          </cell>
          <cell r="R197">
            <v>0</v>
          </cell>
          <cell r="S197">
            <v>105504.00000000001</v>
          </cell>
        </row>
        <row r="198">
          <cell r="C198" t="str">
            <v>05</v>
          </cell>
          <cell r="D198" t="str">
            <v>03</v>
          </cell>
          <cell r="E198" t="str">
            <v>11 1 06 00000</v>
          </cell>
          <cell r="F198" t="str">
            <v>240</v>
          </cell>
          <cell r="Q198">
            <v>105504.00000000001</v>
          </cell>
          <cell r="R198">
            <v>0</v>
          </cell>
          <cell r="S198">
            <v>105504.00000000001</v>
          </cell>
        </row>
        <row r="199">
          <cell r="C199" t="str">
            <v>05</v>
          </cell>
          <cell r="D199" t="str">
            <v>03</v>
          </cell>
          <cell r="E199" t="str">
            <v>11 2 00 00000</v>
          </cell>
          <cell r="F199" t="str">
            <v/>
          </cell>
          <cell r="Q199">
            <v>15500</v>
          </cell>
          <cell r="R199">
            <v>0</v>
          </cell>
          <cell r="S199">
            <v>15500</v>
          </cell>
        </row>
        <row r="200">
          <cell r="C200" t="str">
            <v>05</v>
          </cell>
          <cell r="D200" t="str">
            <v>03</v>
          </cell>
          <cell r="E200" t="str">
            <v>11 2 00 00000</v>
          </cell>
          <cell r="F200" t="str">
            <v>200</v>
          </cell>
          <cell r="Q200">
            <v>15500</v>
          </cell>
          <cell r="R200">
            <v>0</v>
          </cell>
          <cell r="S200">
            <v>15500</v>
          </cell>
        </row>
        <row r="201">
          <cell r="C201" t="str">
            <v>05</v>
          </cell>
          <cell r="D201" t="str">
            <v>03</v>
          </cell>
          <cell r="E201" t="str">
            <v>11 2 00 00000</v>
          </cell>
          <cell r="F201" t="str">
            <v>240</v>
          </cell>
          <cell r="Q201">
            <v>15500</v>
          </cell>
          <cell r="R201">
            <v>0</v>
          </cell>
          <cell r="S201">
            <v>15500</v>
          </cell>
        </row>
        <row r="202">
          <cell r="C202" t="str">
            <v>05</v>
          </cell>
          <cell r="D202" t="str">
            <v>03</v>
          </cell>
          <cell r="E202" t="str">
            <v>11 3 00 00000</v>
          </cell>
          <cell r="F202" t="str">
            <v/>
          </cell>
          <cell r="Q202">
            <v>21203.200000000001</v>
          </cell>
          <cell r="R202">
            <v>0</v>
          </cell>
          <cell r="S202">
            <v>21203.200000000001</v>
          </cell>
        </row>
        <row r="203">
          <cell r="C203" t="str">
            <v>05</v>
          </cell>
          <cell r="D203" t="str">
            <v>03</v>
          </cell>
          <cell r="E203" t="str">
            <v>11 3 00 01000</v>
          </cell>
          <cell r="F203" t="str">
            <v/>
          </cell>
          <cell r="Q203">
            <v>21203.200000000001</v>
          </cell>
          <cell r="R203">
            <v>0</v>
          </cell>
          <cell r="S203">
            <v>21203.200000000001</v>
          </cell>
        </row>
        <row r="204">
          <cell r="C204" t="str">
            <v>05</v>
          </cell>
          <cell r="D204" t="str">
            <v>03</v>
          </cell>
          <cell r="E204" t="str">
            <v>11 3 00 01000</v>
          </cell>
          <cell r="F204" t="str">
            <v>600</v>
          </cell>
          <cell r="Q204">
            <v>21203.200000000001</v>
          </cell>
          <cell r="R204">
            <v>0</v>
          </cell>
          <cell r="S204">
            <v>21203.200000000001</v>
          </cell>
        </row>
        <row r="205">
          <cell r="C205" t="str">
            <v>05</v>
          </cell>
          <cell r="D205" t="str">
            <v>03</v>
          </cell>
          <cell r="E205" t="str">
            <v>11 3 00 01000</v>
          </cell>
          <cell r="F205" t="str">
            <v>610</v>
          </cell>
          <cell r="Q205">
            <v>21203.200000000001</v>
          </cell>
          <cell r="R205">
            <v>0</v>
          </cell>
          <cell r="S205">
            <v>21203.200000000001</v>
          </cell>
        </row>
        <row r="206">
          <cell r="C206" t="str">
            <v>05</v>
          </cell>
          <cell r="D206" t="str">
            <v>03</v>
          </cell>
          <cell r="E206" t="str">
            <v>11 4 00 00000</v>
          </cell>
          <cell r="F206" t="str">
            <v/>
          </cell>
          <cell r="Q206">
            <v>41868.199999999997</v>
          </cell>
          <cell r="R206">
            <v>0</v>
          </cell>
          <cell r="S206">
            <v>41868.199999999997</v>
          </cell>
        </row>
        <row r="207">
          <cell r="C207" t="str">
            <v>05</v>
          </cell>
          <cell r="D207" t="str">
            <v>03</v>
          </cell>
          <cell r="E207" t="str">
            <v>11 4 01 00000</v>
          </cell>
          <cell r="F207" t="str">
            <v/>
          </cell>
          <cell r="Q207">
            <v>24164.1</v>
          </cell>
          <cell r="R207">
            <v>0</v>
          </cell>
          <cell r="S207">
            <v>24164.1</v>
          </cell>
        </row>
        <row r="208">
          <cell r="C208" t="str">
            <v>05</v>
          </cell>
          <cell r="D208" t="str">
            <v>03</v>
          </cell>
          <cell r="E208" t="str">
            <v>11 4 01 01000</v>
          </cell>
          <cell r="F208" t="str">
            <v/>
          </cell>
          <cell r="Q208">
            <v>24164.1</v>
          </cell>
          <cell r="R208">
            <v>0</v>
          </cell>
          <cell r="S208">
            <v>24164.1</v>
          </cell>
        </row>
        <row r="209">
          <cell r="C209" t="str">
            <v>05</v>
          </cell>
          <cell r="D209" t="str">
            <v>03</v>
          </cell>
          <cell r="E209" t="str">
            <v>11 4 01 01000</v>
          </cell>
          <cell r="F209" t="str">
            <v>600</v>
          </cell>
          <cell r="Q209">
            <v>24164.1</v>
          </cell>
          <cell r="R209">
            <v>0</v>
          </cell>
          <cell r="S209">
            <v>24164.1</v>
          </cell>
        </row>
        <row r="210">
          <cell r="C210" t="str">
            <v>05</v>
          </cell>
          <cell r="D210" t="str">
            <v>03</v>
          </cell>
          <cell r="E210" t="str">
            <v>11 4 01 01000</v>
          </cell>
          <cell r="F210" t="str">
            <v>610</v>
          </cell>
          <cell r="Q210">
            <v>24164.1</v>
          </cell>
          <cell r="R210">
            <v>0</v>
          </cell>
          <cell r="S210">
            <v>24164.1</v>
          </cell>
        </row>
        <row r="211">
          <cell r="C211" t="str">
            <v>05</v>
          </cell>
          <cell r="D211" t="str">
            <v>03</v>
          </cell>
          <cell r="E211" t="str">
            <v>11 4 02 00000</v>
          </cell>
          <cell r="F211" t="str">
            <v/>
          </cell>
          <cell r="Q211">
            <v>17704.099999999999</v>
          </cell>
          <cell r="R211">
            <v>0</v>
          </cell>
          <cell r="S211">
            <v>17704.099999999999</v>
          </cell>
        </row>
        <row r="212">
          <cell r="C212" t="str">
            <v>05</v>
          </cell>
          <cell r="D212" t="str">
            <v>03</v>
          </cell>
          <cell r="E212" t="str">
            <v>11 4 02 00000</v>
          </cell>
          <cell r="F212" t="str">
            <v>600</v>
          </cell>
          <cell r="Q212">
            <v>17704.099999999999</v>
          </cell>
          <cell r="R212">
            <v>0</v>
          </cell>
          <cell r="S212">
            <v>17704.099999999999</v>
          </cell>
        </row>
        <row r="213">
          <cell r="C213" t="str">
            <v>05</v>
          </cell>
          <cell r="D213" t="str">
            <v>03</v>
          </cell>
          <cell r="E213" t="str">
            <v>11 4 02 00000</v>
          </cell>
          <cell r="F213" t="str">
            <v>610</v>
          </cell>
          <cell r="Q213">
            <v>17704.099999999999</v>
          </cell>
          <cell r="R213">
            <v>0</v>
          </cell>
          <cell r="S213">
            <v>17704.099999999999</v>
          </cell>
        </row>
        <row r="214">
          <cell r="C214" t="str">
            <v>05</v>
          </cell>
          <cell r="D214" t="str">
            <v>03</v>
          </cell>
          <cell r="E214" t="str">
            <v>11 5 00 00000</v>
          </cell>
          <cell r="F214" t="str">
            <v/>
          </cell>
          <cell r="Q214">
            <v>152662.79999999999</v>
          </cell>
          <cell r="R214">
            <v>-1457.1999999999998</v>
          </cell>
          <cell r="S214">
            <v>151205.59999999998</v>
          </cell>
        </row>
        <row r="215">
          <cell r="C215" t="str">
            <v>05</v>
          </cell>
          <cell r="D215" t="str">
            <v>03</v>
          </cell>
          <cell r="E215" t="str">
            <v>11 5 01 00000</v>
          </cell>
          <cell r="F215" t="str">
            <v/>
          </cell>
          <cell r="Q215">
            <v>77994.3</v>
          </cell>
          <cell r="R215">
            <v>0</v>
          </cell>
          <cell r="S215">
            <v>77994.3</v>
          </cell>
        </row>
        <row r="216">
          <cell r="C216" t="str">
            <v>05</v>
          </cell>
          <cell r="D216" t="str">
            <v>03</v>
          </cell>
          <cell r="E216" t="str">
            <v>11 5 01 01000</v>
          </cell>
          <cell r="F216" t="str">
            <v/>
          </cell>
          <cell r="Q216">
            <v>77994.3</v>
          </cell>
          <cell r="R216">
            <v>0</v>
          </cell>
          <cell r="S216">
            <v>77994.3</v>
          </cell>
        </row>
        <row r="217">
          <cell r="C217" t="str">
            <v>05</v>
          </cell>
          <cell r="D217" t="str">
            <v>03</v>
          </cell>
          <cell r="E217" t="str">
            <v>11 5 01 01000</v>
          </cell>
          <cell r="F217" t="str">
            <v>600</v>
          </cell>
          <cell r="Q217">
            <v>77994.3</v>
          </cell>
          <cell r="R217">
            <v>0</v>
          </cell>
          <cell r="S217">
            <v>77994.3</v>
          </cell>
        </row>
        <row r="218">
          <cell r="C218" t="str">
            <v>05</v>
          </cell>
          <cell r="D218" t="str">
            <v>03</v>
          </cell>
          <cell r="E218" t="str">
            <v>11 5 01 01000</v>
          </cell>
          <cell r="F218" t="str">
            <v>610</v>
          </cell>
          <cell r="Q218">
            <v>77994.3</v>
          </cell>
          <cell r="R218">
            <v>0</v>
          </cell>
          <cell r="S218">
            <v>77994.3</v>
          </cell>
        </row>
        <row r="219">
          <cell r="C219" t="str">
            <v>05</v>
          </cell>
          <cell r="D219" t="str">
            <v>03</v>
          </cell>
          <cell r="E219" t="str">
            <v>11 5 02 00000</v>
          </cell>
          <cell r="F219" t="str">
            <v/>
          </cell>
          <cell r="Q219">
            <v>19129.8</v>
          </cell>
          <cell r="R219">
            <v>0</v>
          </cell>
          <cell r="S219">
            <v>19129.8</v>
          </cell>
        </row>
        <row r="220">
          <cell r="C220" t="str">
            <v>05</v>
          </cell>
          <cell r="D220" t="str">
            <v>03</v>
          </cell>
          <cell r="E220" t="str">
            <v>11 5 02 01000</v>
          </cell>
          <cell r="Q220">
            <v>14824.1</v>
          </cell>
          <cell r="R220">
            <v>0</v>
          </cell>
          <cell r="S220">
            <v>14824.1</v>
          </cell>
        </row>
        <row r="221">
          <cell r="C221" t="str">
            <v>05</v>
          </cell>
          <cell r="D221" t="str">
            <v>03</v>
          </cell>
          <cell r="E221" t="str">
            <v>11 5 02 01000</v>
          </cell>
          <cell r="F221">
            <v>600</v>
          </cell>
          <cell r="Q221">
            <v>14824.1</v>
          </cell>
          <cell r="R221">
            <v>0</v>
          </cell>
          <cell r="S221">
            <v>14824.1</v>
          </cell>
        </row>
        <row r="222">
          <cell r="C222" t="str">
            <v>05</v>
          </cell>
          <cell r="D222" t="str">
            <v>03</v>
          </cell>
          <cell r="E222" t="str">
            <v>11 5 02 01000</v>
          </cell>
          <cell r="F222">
            <v>610</v>
          </cell>
          <cell r="Q222">
            <v>14824.1</v>
          </cell>
          <cell r="R222">
            <v>0</v>
          </cell>
          <cell r="S222">
            <v>14824.1</v>
          </cell>
        </row>
        <row r="223">
          <cell r="C223" t="str">
            <v>05</v>
          </cell>
          <cell r="D223" t="str">
            <v>03</v>
          </cell>
          <cell r="E223" t="str">
            <v>11 5 02 S2600</v>
          </cell>
          <cell r="F223" t="str">
            <v/>
          </cell>
          <cell r="Q223">
            <v>4305.7</v>
          </cell>
          <cell r="R223">
            <v>0</v>
          </cell>
          <cell r="S223">
            <v>4305.7</v>
          </cell>
        </row>
        <row r="224">
          <cell r="C224" t="str">
            <v>05</v>
          </cell>
          <cell r="D224" t="str">
            <v>03</v>
          </cell>
          <cell r="E224" t="str">
            <v>11 5 02 S2600</v>
          </cell>
          <cell r="F224">
            <v>600</v>
          </cell>
          <cell r="Q224">
            <v>4305.7</v>
          </cell>
          <cell r="R224">
            <v>0</v>
          </cell>
          <cell r="S224">
            <v>4305.7</v>
          </cell>
        </row>
        <row r="225">
          <cell r="C225" t="str">
            <v>05</v>
          </cell>
          <cell r="D225" t="str">
            <v>03</v>
          </cell>
          <cell r="E225" t="str">
            <v>11 5 02 S2600</v>
          </cell>
          <cell r="F225">
            <v>610</v>
          </cell>
          <cell r="Q225">
            <v>4305.7</v>
          </cell>
          <cell r="R225">
            <v>0</v>
          </cell>
          <cell r="S225">
            <v>4305.7</v>
          </cell>
        </row>
        <row r="226">
          <cell r="C226" t="str">
            <v>05</v>
          </cell>
          <cell r="D226" t="str">
            <v>03</v>
          </cell>
          <cell r="E226" t="str">
            <v>11 5 03 00000</v>
          </cell>
          <cell r="F226" t="str">
            <v/>
          </cell>
          <cell r="Q226">
            <v>4649.2</v>
          </cell>
          <cell r="R226">
            <v>0</v>
          </cell>
          <cell r="S226">
            <v>4649.2</v>
          </cell>
        </row>
        <row r="227">
          <cell r="C227" t="str">
            <v>05</v>
          </cell>
          <cell r="D227" t="str">
            <v>03</v>
          </cell>
          <cell r="E227" t="str">
            <v>11 5 03 01000</v>
          </cell>
          <cell r="F227" t="str">
            <v/>
          </cell>
          <cell r="Q227">
            <v>2404.1999999999998</v>
          </cell>
          <cell r="R227">
            <v>0</v>
          </cell>
          <cell r="S227">
            <v>2404.1999999999998</v>
          </cell>
        </row>
        <row r="228">
          <cell r="C228" t="str">
            <v>05</v>
          </cell>
          <cell r="D228" t="str">
            <v>03</v>
          </cell>
          <cell r="E228" t="str">
            <v>11 5 03 01000</v>
          </cell>
          <cell r="F228" t="str">
            <v>600</v>
          </cell>
          <cell r="Q228">
            <v>2404.1999999999998</v>
          </cell>
          <cell r="R228">
            <v>0</v>
          </cell>
          <cell r="S228">
            <v>2404.1999999999998</v>
          </cell>
        </row>
        <row r="229">
          <cell r="C229" t="str">
            <v>05</v>
          </cell>
          <cell r="D229" t="str">
            <v>03</v>
          </cell>
          <cell r="E229" t="str">
            <v>11 5 03 01000</v>
          </cell>
          <cell r="F229" t="str">
            <v>610</v>
          </cell>
          <cell r="Q229">
            <v>2404.1999999999998</v>
          </cell>
          <cell r="R229">
            <v>0</v>
          </cell>
          <cell r="S229">
            <v>2404.1999999999998</v>
          </cell>
        </row>
        <row r="230">
          <cell r="C230" t="str">
            <v>05</v>
          </cell>
          <cell r="D230" t="str">
            <v>03</v>
          </cell>
          <cell r="E230" t="str">
            <v>11 5 03 02000</v>
          </cell>
          <cell r="F230" t="str">
            <v/>
          </cell>
          <cell r="Q230">
            <v>2245</v>
          </cell>
          <cell r="R230">
            <v>0</v>
          </cell>
          <cell r="S230">
            <v>2245</v>
          </cell>
        </row>
        <row r="231">
          <cell r="C231" t="str">
            <v>05</v>
          </cell>
          <cell r="D231" t="str">
            <v>03</v>
          </cell>
          <cell r="E231" t="str">
            <v>11 5 03 02500</v>
          </cell>
          <cell r="Q231">
            <v>2245</v>
          </cell>
          <cell r="R231">
            <v>0</v>
          </cell>
          <cell r="S231">
            <v>2245</v>
          </cell>
        </row>
        <row r="232">
          <cell r="C232" t="str">
            <v>05</v>
          </cell>
          <cell r="D232" t="str">
            <v>03</v>
          </cell>
          <cell r="E232" t="str">
            <v>11 5 03 02500</v>
          </cell>
          <cell r="F232" t="str">
            <v>600</v>
          </cell>
          <cell r="Q232">
            <v>2245</v>
          </cell>
          <cell r="R232">
            <v>0</v>
          </cell>
          <cell r="S232">
            <v>2245</v>
          </cell>
        </row>
        <row r="233">
          <cell r="C233" t="str">
            <v>05</v>
          </cell>
          <cell r="D233" t="str">
            <v>03</v>
          </cell>
          <cell r="E233" t="str">
            <v>11 5 03 02500</v>
          </cell>
          <cell r="F233" t="str">
            <v>610</v>
          </cell>
          <cell r="Q233">
            <v>2245</v>
          </cell>
          <cell r="R233">
            <v>0</v>
          </cell>
          <cell r="S233">
            <v>2245</v>
          </cell>
        </row>
        <row r="234">
          <cell r="C234" t="str">
            <v>05</v>
          </cell>
          <cell r="D234" t="str">
            <v>03</v>
          </cell>
          <cell r="E234" t="str">
            <v>11 5 04 00000</v>
          </cell>
          <cell r="F234" t="str">
            <v/>
          </cell>
          <cell r="Q234">
            <v>50889.5</v>
          </cell>
          <cell r="R234">
            <v>-1457.1999999999998</v>
          </cell>
          <cell r="S234">
            <v>49432.299999999996</v>
          </cell>
        </row>
        <row r="235">
          <cell r="C235" t="str">
            <v>05</v>
          </cell>
          <cell r="D235" t="str">
            <v>03</v>
          </cell>
          <cell r="E235" t="str">
            <v>11 5 04 01000</v>
          </cell>
          <cell r="F235" t="str">
            <v/>
          </cell>
          <cell r="Q235">
            <v>42894.2</v>
          </cell>
          <cell r="R235">
            <v>2438.1000000000004</v>
          </cell>
          <cell r="S235">
            <v>45332.299999999996</v>
          </cell>
        </row>
        <row r="236">
          <cell r="C236" t="str">
            <v>05</v>
          </cell>
          <cell r="D236" t="str">
            <v>03</v>
          </cell>
          <cell r="E236" t="str">
            <v>11 5 04 01000</v>
          </cell>
          <cell r="F236" t="str">
            <v>600</v>
          </cell>
          <cell r="Q236">
            <v>42894.2</v>
          </cell>
          <cell r="R236">
            <v>2438.1000000000004</v>
          </cell>
          <cell r="S236">
            <v>45332.299999999996</v>
          </cell>
        </row>
        <row r="237">
          <cell r="C237" t="str">
            <v>05</v>
          </cell>
          <cell r="D237" t="str">
            <v>03</v>
          </cell>
          <cell r="E237" t="str">
            <v>11 5 04 01000</v>
          </cell>
          <cell r="F237" t="str">
            <v>610</v>
          </cell>
          <cell r="Q237">
            <v>42894.2</v>
          </cell>
          <cell r="R237">
            <v>2438.1000000000004</v>
          </cell>
          <cell r="S237">
            <v>45332.299999999996</v>
          </cell>
        </row>
        <row r="238">
          <cell r="C238" t="str">
            <v>05</v>
          </cell>
          <cell r="D238" t="str">
            <v>03</v>
          </cell>
          <cell r="E238" t="str">
            <v>11 5 04 02000</v>
          </cell>
          <cell r="Q238">
            <v>7995.3</v>
          </cell>
          <cell r="R238">
            <v>-3895.3</v>
          </cell>
          <cell r="S238">
            <v>4100</v>
          </cell>
        </row>
        <row r="239">
          <cell r="C239" t="str">
            <v>05</v>
          </cell>
          <cell r="D239" t="str">
            <v>03</v>
          </cell>
          <cell r="E239" t="str">
            <v>11 5 04 02010</v>
          </cell>
          <cell r="Q239">
            <v>7995.3</v>
          </cell>
          <cell r="R239">
            <v>-3895.3</v>
          </cell>
          <cell r="S239">
            <v>4100</v>
          </cell>
        </row>
        <row r="240">
          <cell r="C240" t="str">
            <v>05</v>
          </cell>
          <cell r="D240" t="str">
            <v>03</v>
          </cell>
          <cell r="E240" t="str">
            <v>11 5 04 02010</v>
          </cell>
          <cell r="F240" t="str">
            <v>600</v>
          </cell>
          <cell r="Q240">
            <v>7995.3</v>
          </cell>
          <cell r="R240">
            <v>-3895.3</v>
          </cell>
          <cell r="S240">
            <v>4100</v>
          </cell>
        </row>
        <row r="241">
          <cell r="C241" t="str">
            <v>05</v>
          </cell>
          <cell r="D241" t="str">
            <v>03</v>
          </cell>
          <cell r="E241" t="str">
            <v>11 5 04 02010</v>
          </cell>
          <cell r="F241" t="str">
            <v>610</v>
          </cell>
          <cell r="Q241">
            <v>7995.3</v>
          </cell>
          <cell r="R241">
            <v>-3895.3</v>
          </cell>
          <cell r="S241">
            <v>4100</v>
          </cell>
        </row>
        <row r="242">
          <cell r="C242" t="str">
            <v>05</v>
          </cell>
          <cell r="D242" t="str">
            <v>03</v>
          </cell>
          <cell r="E242" t="str">
            <v>70 0 00 00000</v>
          </cell>
          <cell r="Q242">
            <v>97529.3</v>
          </cell>
          <cell r="R242">
            <v>41512.700000000004</v>
          </cell>
          <cell r="S242">
            <v>139042</v>
          </cell>
        </row>
        <row r="243">
          <cell r="C243" t="str">
            <v>05</v>
          </cell>
          <cell r="D243" t="str">
            <v>03</v>
          </cell>
          <cell r="E243" t="str">
            <v>77 0 00 00000</v>
          </cell>
          <cell r="F243" t="str">
            <v/>
          </cell>
          <cell r="Q243">
            <v>97529.3</v>
          </cell>
          <cell r="R243">
            <v>41512.700000000004</v>
          </cell>
          <cell r="S243">
            <v>139042</v>
          </cell>
        </row>
        <row r="244">
          <cell r="C244" t="str">
            <v>05</v>
          </cell>
          <cell r="D244" t="str">
            <v>03</v>
          </cell>
          <cell r="E244" t="str">
            <v>77 1 00 00000</v>
          </cell>
          <cell r="F244" t="str">
            <v/>
          </cell>
          <cell r="Q244">
            <v>39749.300000000003</v>
          </cell>
          <cell r="R244">
            <v>0</v>
          </cell>
          <cell r="S244">
            <v>39749.300000000003</v>
          </cell>
        </row>
        <row r="245">
          <cell r="C245" t="str">
            <v>05</v>
          </cell>
          <cell r="D245" t="str">
            <v>03</v>
          </cell>
          <cell r="E245" t="str">
            <v>77 1 00 00000</v>
          </cell>
          <cell r="F245" t="str">
            <v>200</v>
          </cell>
          <cell r="Q245">
            <v>39749.300000000003</v>
          </cell>
          <cell r="R245">
            <v>0</v>
          </cell>
          <cell r="S245">
            <v>39749.300000000003</v>
          </cell>
        </row>
        <row r="246">
          <cell r="C246" t="str">
            <v>05</v>
          </cell>
          <cell r="D246" t="str">
            <v>03</v>
          </cell>
          <cell r="E246" t="str">
            <v>77 1 00 00000</v>
          </cell>
          <cell r="F246" t="str">
            <v>240</v>
          </cell>
          <cell r="Q246">
            <v>39749.300000000003</v>
          </cell>
          <cell r="R246">
            <v>0</v>
          </cell>
          <cell r="S246">
            <v>39749.300000000003</v>
          </cell>
        </row>
        <row r="247">
          <cell r="C247" t="str">
            <v>05</v>
          </cell>
          <cell r="D247" t="str">
            <v>03</v>
          </cell>
          <cell r="E247" t="str">
            <v>77 2 00 00000</v>
          </cell>
          <cell r="F247" t="str">
            <v/>
          </cell>
          <cell r="Q247">
            <v>5166.2</v>
          </cell>
          <cell r="R247">
            <v>0</v>
          </cell>
          <cell r="S247">
            <v>5166.2</v>
          </cell>
        </row>
        <row r="248">
          <cell r="C248" t="str">
            <v>05</v>
          </cell>
          <cell r="D248" t="str">
            <v>03</v>
          </cell>
          <cell r="E248" t="str">
            <v>77 2 00 00000</v>
          </cell>
          <cell r="F248" t="str">
            <v>200</v>
          </cell>
          <cell r="Q248">
            <v>5166.2</v>
          </cell>
          <cell r="R248">
            <v>0</v>
          </cell>
          <cell r="S248">
            <v>5166.2</v>
          </cell>
        </row>
        <row r="249">
          <cell r="C249" t="str">
            <v>05</v>
          </cell>
          <cell r="D249" t="str">
            <v>03</v>
          </cell>
          <cell r="E249" t="str">
            <v>77 2 00 00000</v>
          </cell>
          <cell r="F249" t="str">
            <v>240</v>
          </cell>
          <cell r="Q249">
            <v>5166.2</v>
          </cell>
          <cell r="R249">
            <v>0</v>
          </cell>
          <cell r="S249">
            <v>5166.2</v>
          </cell>
        </row>
        <row r="250">
          <cell r="C250" t="str">
            <v>05</v>
          </cell>
          <cell r="D250" t="str">
            <v>03</v>
          </cell>
          <cell r="E250" t="str">
            <v>77 4 00 00000</v>
          </cell>
          <cell r="F250" t="str">
            <v/>
          </cell>
          <cell r="Q250">
            <v>34209.599999999999</v>
          </cell>
          <cell r="R250">
            <v>41512.700000000004</v>
          </cell>
          <cell r="S250">
            <v>75722.299999999988</v>
          </cell>
        </row>
        <row r="251">
          <cell r="C251" t="str">
            <v>05</v>
          </cell>
          <cell r="D251" t="str">
            <v>03</v>
          </cell>
          <cell r="E251" t="str">
            <v>77 4 01 00000</v>
          </cell>
          <cell r="F251" t="str">
            <v/>
          </cell>
          <cell r="Q251">
            <v>33659.599999999999</v>
          </cell>
          <cell r="R251">
            <v>41666.800000000003</v>
          </cell>
          <cell r="S251">
            <v>75326.399999999994</v>
          </cell>
        </row>
        <row r="252">
          <cell r="C252" t="str">
            <v>05</v>
          </cell>
          <cell r="D252" t="str">
            <v>03</v>
          </cell>
          <cell r="E252" t="str">
            <v>77 4 01 00000</v>
          </cell>
          <cell r="F252" t="str">
            <v>200</v>
          </cell>
          <cell r="Q252">
            <v>33659.599999999999</v>
          </cell>
          <cell r="R252">
            <v>41666.800000000003</v>
          </cell>
          <cell r="S252">
            <v>75326.399999999994</v>
          </cell>
        </row>
        <row r="253">
          <cell r="C253" t="str">
            <v>05</v>
          </cell>
          <cell r="D253" t="str">
            <v>03</v>
          </cell>
          <cell r="E253" t="str">
            <v>77 4 01 00000</v>
          </cell>
          <cell r="F253" t="str">
            <v>240</v>
          </cell>
          <cell r="Q253">
            <v>33659.599999999999</v>
          </cell>
          <cell r="R253">
            <v>41666.800000000003</v>
          </cell>
          <cell r="S253">
            <v>75326.399999999994</v>
          </cell>
        </row>
        <row r="254">
          <cell r="C254" t="str">
            <v>05</v>
          </cell>
          <cell r="D254" t="str">
            <v>03</v>
          </cell>
          <cell r="E254" t="str">
            <v>77 4 02 00000</v>
          </cell>
          <cell r="F254" t="str">
            <v/>
          </cell>
          <cell r="Q254">
            <v>550</v>
          </cell>
          <cell r="R254">
            <v>-154.1</v>
          </cell>
          <cell r="S254">
            <v>395.9</v>
          </cell>
        </row>
        <row r="255">
          <cell r="C255" t="str">
            <v>05</v>
          </cell>
          <cell r="D255" t="str">
            <v>03</v>
          </cell>
          <cell r="E255" t="str">
            <v>77 4 02 02000</v>
          </cell>
          <cell r="F255" t="str">
            <v/>
          </cell>
          <cell r="Q255">
            <v>550</v>
          </cell>
          <cell r="R255">
            <v>-154.1</v>
          </cell>
          <cell r="S255">
            <v>395.9</v>
          </cell>
        </row>
        <row r="256">
          <cell r="C256" t="str">
            <v>05</v>
          </cell>
          <cell r="D256" t="str">
            <v>03</v>
          </cell>
          <cell r="E256" t="str">
            <v>77 4 02 02000</v>
          </cell>
          <cell r="F256" t="str">
            <v>600</v>
          </cell>
          <cell r="Q256">
            <v>550</v>
          </cell>
          <cell r="R256">
            <v>-154.1</v>
          </cell>
          <cell r="S256">
            <v>395.9</v>
          </cell>
        </row>
        <row r="257">
          <cell r="C257" t="str">
            <v>05</v>
          </cell>
          <cell r="D257" t="str">
            <v>03</v>
          </cell>
          <cell r="E257" t="str">
            <v>77 4 02 02000</v>
          </cell>
          <cell r="F257" t="str">
            <v>610</v>
          </cell>
          <cell r="Q257">
            <v>550</v>
          </cell>
          <cell r="R257">
            <v>-154.1</v>
          </cell>
          <cell r="S257">
            <v>395.9</v>
          </cell>
        </row>
        <row r="258">
          <cell r="C258" t="str">
            <v>05</v>
          </cell>
          <cell r="D258" t="str">
            <v>03</v>
          </cell>
          <cell r="E258" t="str">
            <v>77 5 00 00000</v>
          </cell>
          <cell r="F258" t="str">
            <v/>
          </cell>
          <cell r="Q258">
            <v>18404.2</v>
          </cell>
          <cell r="R258">
            <v>0</v>
          </cell>
          <cell r="S258">
            <v>18404.2</v>
          </cell>
        </row>
        <row r="259">
          <cell r="C259" t="str">
            <v>05</v>
          </cell>
          <cell r="D259" t="str">
            <v>03</v>
          </cell>
          <cell r="E259" t="str">
            <v>77 5 00 00000</v>
          </cell>
          <cell r="F259" t="str">
            <v>200</v>
          </cell>
          <cell r="Q259">
            <v>18404.2</v>
          </cell>
          <cell r="R259">
            <v>0</v>
          </cell>
          <cell r="S259">
            <v>18404.2</v>
          </cell>
        </row>
        <row r="260">
          <cell r="C260" t="str">
            <v>05</v>
          </cell>
          <cell r="D260" t="str">
            <v>03</v>
          </cell>
          <cell r="E260" t="str">
            <v>77 5 00 00000</v>
          </cell>
          <cell r="F260" t="str">
            <v>240</v>
          </cell>
          <cell r="Q260">
            <v>18404.2</v>
          </cell>
          <cell r="R260">
            <v>0</v>
          </cell>
          <cell r="S260">
            <v>18404.2</v>
          </cell>
        </row>
        <row r="261">
          <cell r="C261" t="str">
            <v>06</v>
          </cell>
          <cell r="D261" t="str">
            <v>00</v>
          </cell>
          <cell r="E261" t="str">
            <v/>
          </cell>
          <cell r="F261" t="str">
            <v/>
          </cell>
          <cell r="Q261">
            <v>3243.4</v>
          </cell>
          <cell r="R261">
            <v>3374.2</v>
          </cell>
          <cell r="S261">
            <v>6617.6</v>
          </cell>
        </row>
        <row r="262">
          <cell r="C262" t="str">
            <v>06</v>
          </cell>
          <cell r="D262" t="str">
            <v>03</v>
          </cell>
          <cell r="E262" t="str">
            <v/>
          </cell>
          <cell r="F262" t="str">
            <v/>
          </cell>
          <cell r="Q262">
            <v>3243.4</v>
          </cell>
          <cell r="R262">
            <v>3374.2</v>
          </cell>
          <cell r="S262">
            <v>6617.6</v>
          </cell>
        </row>
        <row r="263">
          <cell r="C263" t="str">
            <v>06</v>
          </cell>
          <cell r="D263" t="str">
            <v>03</v>
          </cell>
          <cell r="E263" t="str">
            <v>70 0 00 00000</v>
          </cell>
          <cell r="Q263">
            <v>3243.4</v>
          </cell>
          <cell r="R263">
            <v>3374.2</v>
          </cell>
          <cell r="S263">
            <v>6617.6</v>
          </cell>
        </row>
        <row r="264">
          <cell r="C264" t="str">
            <v>06</v>
          </cell>
          <cell r="D264" t="str">
            <v>03</v>
          </cell>
          <cell r="E264" t="str">
            <v>79 0 00 00000</v>
          </cell>
          <cell r="F264" t="str">
            <v/>
          </cell>
          <cell r="Q264">
            <v>3243.4</v>
          </cell>
          <cell r="R264">
            <v>3374.2</v>
          </cell>
          <cell r="S264">
            <v>6617.6</v>
          </cell>
        </row>
        <row r="265">
          <cell r="C265" t="str">
            <v>06</v>
          </cell>
          <cell r="D265" t="str">
            <v>03</v>
          </cell>
          <cell r="E265" t="str">
            <v>79 1 00 00000</v>
          </cell>
          <cell r="F265" t="str">
            <v/>
          </cell>
          <cell r="Q265">
            <v>3243.4</v>
          </cell>
          <cell r="R265">
            <v>3374.2</v>
          </cell>
          <cell r="S265">
            <v>6617.6</v>
          </cell>
        </row>
        <row r="266">
          <cell r="C266" t="str">
            <v>06</v>
          </cell>
          <cell r="D266" t="str">
            <v>03</v>
          </cell>
          <cell r="E266" t="str">
            <v>79 1 00 00000</v>
          </cell>
          <cell r="F266" t="str">
            <v>200</v>
          </cell>
          <cell r="Q266">
            <v>3243.4</v>
          </cell>
          <cell r="R266">
            <v>3374.2</v>
          </cell>
          <cell r="S266">
            <v>6617.6</v>
          </cell>
        </row>
        <row r="267">
          <cell r="C267" t="str">
            <v>06</v>
          </cell>
          <cell r="D267" t="str">
            <v>03</v>
          </cell>
          <cell r="E267" t="str">
            <v>79 1 00 00000</v>
          </cell>
          <cell r="F267" t="str">
            <v>240</v>
          </cell>
          <cell r="Q267">
            <v>3243.4</v>
          </cell>
          <cell r="R267">
            <v>3374.2</v>
          </cell>
          <cell r="S267">
            <v>6617.6</v>
          </cell>
        </row>
        <row r="268">
          <cell r="C268" t="str">
            <v>07</v>
          </cell>
          <cell r="D268" t="str">
            <v>00</v>
          </cell>
          <cell r="E268" t="str">
            <v/>
          </cell>
          <cell r="F268" t="str">
            <v/>
          </cell>
          <cell r="Q268">
            <v>266925.5</v>
          </cell>
          <cell r="R268">
            <v>0</v>
          </cell>
          <cell r="S268">
            <v>266925.5</v>
          </cell>
        </row>
        <row r="269">
          <cell r="C269" t="str">
            <v>07</v>
          </cell>
          <cell r="D269" t="str">
            <v>03</v>
          </cell>
          <cell r="E269" t="str">
            <v/>
          </cell>
          <cell r="F269" t="str">
            <v/>
          </cell>
          <cell r="Q269">
            <v>265541.5</v>
          </cell>
          <cell r="R269">
            <v>0</v>
          </cell>
          <cell r="S269">
            <v>265541.5</v>
          </cell>
        </row>
        <row r="270">
          <cell r="C270" t="str">
            <v>07</v>
          </cell>
          <cell r="D270" t="str">
            <v>03</v>
          </cell>
          <cell r="E270" t="str">
            <v>07 0 00 00000</v>
          </cell>
          <cell r="Q270">
            <v>144705</v>
          </cell>
          <cell r="R270">
            <v>0</v>
          </cell>
          <cell r="S270">
            <v>144705</v>
          </cell>
        </row>
        <row r="271">
          <cell r="C271" t="str">
            <v>07</v>
          </cell>
          <cell r="D271" t="str">
            <v>03</v>
          </cell>
          <cell r="E271" t="str">
            <v>07 4 00 00000</v>
          </cell>
          <cell r="Q271">
            <v>144705</v>
          </cell>
          <cell r="R271">
            <v>0</v>
          </cell>
          <cell r="S271">
            <v>144705</v>
          </cell>
        </row>
        <row r="272">
          <cell r="C272" t="str">
            <v>07</v>
          </cell>
          <cell r="D272" t="str">
            <v>03</v>
          </cell>
          <cell r="E272" t="str">
            <v xml:space="preserve">07 4 00 01000 </v>
          </cell>
          <cell r="Q272">
            <v>124422</v>
          </cell>
          <cell r="R272">
            <v>0</v>
          </cell>
          <cell r="S272">
            <v>124422</v>
          </cell>
        </row>
        <row r="273">
          <cell r="C273" t="str">
            <v>07</v>
          </cell>
          <cell r="D273" t="str">
            <v>03</v>
          </cell>
          <cell r="E273" t="str">
            <v xml:space="preserve">07 4 00 01001 </v>
          </cell>
          <cell r="Q273">
            <v>62863</v>
          </cell>
          <cell r="R273">
            <v>0</v>
          </cell>
          <cell r="S273">
            <v>62863</v>
          </cell>
        </row>
        <row r="274">
          <cell r="C274" t="str">
            <v>07</v>
          </cell>
          <cell r="D274" t="str">
            <v>03</v>
          </cell>
          <cell r="E274" t="str">
            <v xml:space="preserve">07 4 00 01001 </v>
          </cell>
          <cell r="F274" t="str">
            <v>600</v>
          </cell>
          <cell r="Q274">
            <v>62863</v>
          </cell>
          <cell r="R274">
            <v>0</v>
          </cell>
          <cell r="S274">
            <v>62863</v>
          </cell>
        </row>
        <row r="275">
          <cell r="C275" t="str">
            <v>07</v>
          </cell>
          <cell r="D275" t="str">
            <v>03</v>
          </cell>
          <cell r="E275" t="str">
            <v xml:space="preserve">07 4 00 01001 </v>
          </cell>
          <cell r="F275" t="str">
            <v>620</v>
          </cell>
          <cell r="Q275">
            <v>62863</v>
          </cell>
          <cell r="R275">
            <v>0</v>
          </cell>
          <cell r="S275">
            <v>62863</v>
          </cell>
        </row>
        <row r="276">
          <cell r="C276" t="str">
            <v>07</v>
          </cell>
          <cell r="D276" t="str">
            <v>03</v>
          </cell>
          <cell r="E276" t="str">
            <v xml:space="preserve">07 4 00 01002 </v>
          </cell>
          <cell r="Q276">
            <v>40484</v>
          </cell>
          <cell r="R276">
            <v>0</v>
          </cell>
          <cell r="S276">
            <v>40484</v>
          </cell>
        </row>
        <row r="277">
          <cell r="C277" t="str">
            <v>07</v>
          </cell>
          <cell r="D277" t="str">
            <v>03</v>
          </cell>
          <cell r="E277" t="str">
            <v xml:space="preserve">07 4 00 01002 </v>
          </cell>
          <cell r="F277" t="str">
            <v>600</v>
          </cell>
          <cell r="Q277">
            <v>40484</v>
          </cell>
          <cell r="R277">
            <v>0</v>
          </cell>
          <cell r="S277">
            <v>40484</v>
          </cell>
        </row>
        <row r="278">
          <cell r="C278" t="str">
            <v>07</v>
          </cell>
          <cell r="D278" t="str">
            <v>03</v>
          </cell>
          <cell r="E278" t="str">
            <v xml:space="preserve">07 4 00 01002 </v>
          </cell>
          <cell r="F278" t="str">
            <v>620</v>
          </cell>
          <cell r="Q278">
            <v>40484</v>
          </cell>
          <cell r="R278">
            <v>0</v>
          </cell>
          <cell r="S278">
            <v>40484</v>
          </cell>
        </row>
        <row r="279">
          <cell r="C279" t="str">
            <v>07</v>
          </cell>
          <cell r="D279" t="str">
            <v>03</v>
          </cell>
          <cell r="E279" t="str">
            <v xml:space="preserve">07 4 00 01003 </v>
          </cell>
          <cell r="Q279">
            <v>21075</v>
          </cell>
          <cell r="R279">
            <v>0</v>
          </cell>
          <cell r="S279">
            <v>21075</v>
          </cell>
        </row>
        <row r="280">
          <cell r="C280" t="str">
            <v>07</v>
          </cell>
          <cell r="D280" t="str">
            <v>03</v>
          </cell>
          <cell r="E280" t="str">
            <v xml:space="preserve">07 4 00 01003 </v>
          </cell>
          <cell r="F280" t="str">
            <v>600</v>
          </cell>
          <cell r="Q280">
            <v>21075</v>
          </cell>
          <cell r="R280">
            <v>0</v>
          </cell>
          <cell r="S280">
            <v>21075</v>
          </cell>
        </row>
        <row r="281">
          <cell r="C281" t="str">
            <v>07</v>
          </cell>
          <cell r="D281" t="str">
            <v>03</v>
          </cell>
          <cell r="E281" t="str">
            <v xml:space="preserve">07 4 00 01003 </v>
          </cell>
          <cell r="F281" t="str">
            <v>620</v>
          </cell>
          <cell r="Q281">
            <v>21075</v>
          </cell>
          <cell r="R281">
            <v>0</v>
          </cell>
          <cell r="S281">
            <v>21075</v>
          </cell>
        </row>
        <row r="282">
          <cell r="C282" t="str">
            <v>07</v>
          </cell>
          <cell r="D282" t="str">
            <v>03</v>
          </cell>
          <cell r="E282" t="str">
            <v xml:space="preserve">07 4 00 02000 </v>
          </cell>
          <cell r="Q282">
            <v>20283</v>
          </cell>
          <cell r="R282">
            <v>0</v>
          </cell>
          <cell r="S282">
            <v>20283</v>
          </cell>
        </row>
        <row r="283">
          <cell r="C283" t="str">
            <v>07</v>
          </cell>
          <cell r="D283" t="str">
            <v>03</v>
          </cell>
          <cell r="E283" t="str">
            <v xml:space="preserve">07 4 00 02100 </v>
          </cell>
          <cell r="Q283">
            <v>20283</v>
          </cell>
          <cell r="R283">
            <v>0</v>
          </cell>
          <cell r="S283">
            <v>20283</v>
          </cell>
        </row>
        <row r="284">
          <cell r="C284" t="str">
            <v>07</v>
          </cell>
          <cell r="D284" t="str">
            <v>03</v>
          </cell>
          <cell r="E284" t="str">
            <v>07 4 00 02010</v>
          </cell>
          <cell r="F284" t="str">
            <v/>
          </cell>
          <cell r="Q284">
            <v>16298</v>
          </cell>
          <cell r="R284">
            <v>0</v>
          </cell>
          <cell r="S284">
            <v>16298</v>
          </cell>
        </row>
        <row r="285">
          <cell r="C285" t="str">
            <v>07</v>
          </cell>
          <cell r="D285" t="str">
            <v>03</v>
          </cell>
          <cell r="E285" t="str">
            <v>07 4 00 02010</v>
          </cell>
          <cell r="F285" t="str">
            <v>600</v>
          </cell>
          <cell r="Q285">
            <v>16298</v>
          </cell>
          <cell r="R285">
            <v>0</v>
          </cell>
          <cell r="S285">
            <v>16298</v>
          </cell>
        </row>
        <row r="286">
          <cell r="C286" t="str">
            <v>07</v>
          </cell>
          <cell r="D286" t="str">
            <v>03</v>
          </cell>
          <cell r="E286" t="str">
            <v>07 4 00 02010</v>
          </cell>
          <cell r="F286" t="str">
            <v>620</v>
          </cell>
          <cell r="Q286">
            <v>16298</v>
          </cell>
          <cell r="R286">
            <v>0</v>
          </cell>
          <cell r="S286">
            <v>16298</v>
          </cell>
        </row>
        <row r="287">
          <cell r="C287" t="str">
            <v>07</v>
          </cell>
          <cell r="D287" t="str">
            <v>03</v>
          </cell>
          <cell r="E287" t="str">
            <v>07 4 00 02080</v>
          </cell>
          <cell r="Q287">
            <v>3985</v>
          </cell>
          <cell r="R287">
            <v>0</v>
          </cell>
          <cell r="S287">
            <v>3985</v>
          </cell>
        </row>
        <row r="288">
          <cell r="C288" t="str">
            <v>07</v>
          </cell>
          <cell r="D288" t="str">
            <v>03</v>
          </cell>
          <cell r="E288" t="str">
            <v>07 4 00 02080</v>
          </cell>
          <cell r="F288" t="str">
            <v>600</v>
          </cell>
          <cell r="Q288">
            <v>3985</v>
          </cell>
          <cell r="R288">
            <v>0</v>
          </cell>
          <cell r="S288">
            <v>3985</v>
          </cell>
        </row>
        <row r="289">
          <cell r="C289" t="str">
            <v>07</v>
          </cell>
          <cell r="D289" t="str">
            <v>03</v>
          </cell>
          <cell r="E289" t="str">
            <v>07 4 00 02080</v>
          </cell>
          <cell r="F289" t="str">
            <v>620</v>
          </cell>
          <cell r="Q289">
            <v>3985</v>
          </cell>
          <cell r="R289">
            <v>0</v>
          </cell>
          <cell r="S289">
            <v>3985</v>
          </cell>
        </row>
        <row r="290">
          <cell r="C290" t="str">
            <v>07</v>
          </cell>
          <cell r="D290" t="str">
            <v>03</v>
          </cell>
          <cell r="E290" t="str">
            <v>08 0 00 00000</v>
          </cell>
          <cell r="Q290">
            <v>120579</v>
          </cell>
          <cell r="R290">
            <v>0</v>
          </cell>
          <cell r="S290">
            <v>120579</v>
          </cell>
        </row>
        <row r="291">
          <cell r="C291" t="str">
            <v>07</v>
          </cell>
          <cell r="D291" t="str">
            <v>03</v>
          </cell>
          <cell r="E291" t="str">
            <v>08 0 00 01000</v>
          </cell>
          <cell r="Q291">
            <v>87646</v>
          </cell>
          <cell r="R291">
            <v>0</v>
          </cell>
          <cell r="S291">
            <v>87646</v>
          </cell>
        </row>
        <row r="292">
          <cell r="C292" t="str">
            <v>07</v>
          </cell>
          <cell r="D292" t="str">
            <v>03</v>
          </cell>
          <cell r="E292" t="str">
            <v>08 0 00 01005</v>
          </cell>
          <cell r="Q292">
            <v>87646</v>
          </cell>
          <cell r="R292">
            <v>0</v>
          </cell>
          <cell r="S292">
            <v>87646</v>
          </cell>
        </row>
        <row r="293">
          <cell r="C293" t="str">
            <v>07</v>
          </cell>
          <cell r="D293" t="str">
            <v>03</v>
          </cell>
          <cell r="E293" t="str">
            <v>08 0 00 01005</v>
          </cell>
          <cell r="F293" t="str">
            <v>600</v>
          </cell>
          <cell r="Q293">
            <v>87646</v>
          </cell>
          <cell r="R293">
            <v>0</v>
          </cell>
          <cell r="S293">
            <v>87646</v>
          </cell>
        </row>
        <row r="294">
          <cell r="C294" t="str">
            <v>07</v>
          </cell>
          <cell r="D294" t="str">
            <v>03</v>
          </cell>
          <cell r="E294" t="str">
            <v>08 0 00 01005</v>
          </cell>
          <cell r="F294" t="str">
            <v>620</v>
          </cell>
          <cell r="Q294">
            <v>87646</v>
          </cell>
          <cell r="R294">
            <v>0</v>
          </cell>
          <cell r="S294">
            <v>87646</v>
          </cell>
        </row>
        <row r="295">
          <cell r="C295" t="str">
            <v>07</v>
          </cell>
          <cell r="D295" t="str">
            <v>03</v>
          </cell>
          <cell r="E295" t="str">
            <v>08 0 00 02000</v>
          </cell>
          <cell r="Q295">
            <v>32933</v>
          </cell>
          <cell r="R295">
            <v>0</v>
          </cell>
          <cell r="S295">
            <v>32933</v>
          </cell>
        </row>
        <row r="296">
          <cell r="C296" t="str">
            <v>07</v>
          </cell>
          <cell r="D296" t="str">
            <v>03</v>
          </cell>
          <cell r="E296" t="str">
            <v>08 0 00 02100</v>
          </cell>
          <cell r="Q296">
            <v>32933</v>
          </cell>
          <cell r="R296">
            <v>0</v>
          </cell>
          <cell r="S296">
            <v>32933</v>
          </cell>
        </row>
        <row r="297">
          <cell r="C297" t="str">
            <v>07</v>
          </cell>
          <cell r="D297" t="str">
            <v>03</v>
          </cell>
          <cell r="E297" t="str">
            <v>08 0 00 02010</v>
          </cell>
          <cell r="Q297">
            <v>32933</v>
          </cell>
          <cell r="R297">
            <v>0</v>
          </cell>
          <cell r="S297">
            <v>32933</v>
          </cell>
        </row>
        <row r="298">
          <cell r="C298" t="str">
            <v>07</v>
          </cell>
          <cell r="D298" t="str">
            <v>03</v>
          </cell>
          <cell r="E298" t="str">
            <v>08 0 00 02010</v>
          </cell>
          <cell r="F298" t="str">
            <v>600</v>
          </cell>
          <cell r="Q298">
            <v>32933</v>
          </cell>
          <cell r="R298">
            <v>0</v>
          </cell>
          <cell r="S298">
            <v>32933</v>
          </cell>
        </row>
        <row r="299">
          <cell r="C299" t="str">
            <v>07</v>
          </cell>
          <cell r="D299" t="str">
            <v>03</v>
          </cell>
          <cell r="E299" t="str">
            <v>08 0 00 02010</v>
          </cell>
          <cell r="F299" t="str">
            <v>620</v>
          </cell>
          <cell r="Q299">
            <v>32933</v>
          </cell>
          <cell r="R299">
            <v>0</v>
          </cell>
          <cell r="S299">
            <v>32933</v>
          </cell>
        </row>
        <row r="300">
          <cell r="C300" t="str">
            <v>07</v>
          </cell>
          <cell r="D300" t="str">
            <v>03</v>
          </cell>
          <cell r="E300" t="str">
            <v>14 0 00 00000</v>
          </cell>
          <cell r="Q300">
            <v>257.5</v>
          </cell>
          <cell r="R300">
            <v>0</v>
          </cell>
          <cell r="S300">
            <v>257.5</v>
          </cell>
        </row>
        <row r="301">
          <cell r="C301" t="str">
            <v>07</v>
          </cell>
          <cell r="D301" t="str">
            <v>03</v>
          </cell>
          <cell r="E301" t="str">
            <v>14 0 01 00000</v>
          </cell>
          <cell r="F301" t="str">
            <v/>
          </cell>
          <cell r="Q301">
            <v>257.5</v>
          </cell>
          <cell r="R301">
            <v>0</v>
          </cell>
          <cell r="S301">
            <v>257.5</v>
          </cell>
        </row>
        <row r="302">
          <cell r="C302" t="str">
            <v>07</v>
          </cell>
          <cell r="D302" t="str">
            <v>03</v>
          </cell>
          <cell r="E302" t="str">
            <v>14 0 01 00000</v>
          </cell>
          <cell r="F302" t="str">
            <v>600</v>
          </cell>
          <cell r="Q302">
            <v>257.5</v>
          </cell>
          <cell r="R302">
            <v>0</v>
          </cell>
          <cell r="S302">
            <v>257.5</v>
          </cell>
        </row>
        <row r="303">
          <cell r="C303" t="str">
            <v>07</v>
          </cell>
          <cell r="D303" t="str">
            <v>03</v>
          </cell>
          <cell r="E303" t="str">
            <v>14 0 01 00000</v>
          </cell>
          <cell r="F303" t="str">
            <v>620</v>
          </cell>
          <cell r="Q303">
            <v>257.5</v>
          </cell>
          <cell r="R303">
            <v>0</v>
          </cell>
          <cell r="S303">
            <v>257.5</v>
          </cell>
        </row>
        <row r="304">
          <cell r="C304" t="str">
            <v>07</v>
          </cell>
          <cell r="D304" t="str">
            <v>05</v>
          </cell>
          <cell r="Q304">
            <v>684</v>
          </cell>
          <cell r="R304">
            <v>0</v>
          </cell>
          <cell r="S304">
            <v>684</v>
          </cell>
        </row>
        <row r="305">
          <cell r="C305" t="str">
            <v>07</v>
          </cell>
          <cell r="D305" t="str">
            <v>05</v>
          </cell>
          <cell r="E305" t="str">
            <v>80 0 00 00000</v>
          </cell>
          <cell r="Q305">
            <v>684</v>
          </cell>
          <cell r="R305">
            <v>0</v>
          </cell>
          <cell r="S305">
            <v>684</v>
          </cell>
        </row>
        <row r="306">
          <cell r="C306" t="str">
            <v>07</v>
          </cell>
          <cell r="D306" t="str">
            <v>05</v>
          </cell>
          <cell r="E306" t="str">
            <v>87 0 00 00000</v>
          </cell>
          <cell r="Q306">
            <v>684</v>
          </cell>
          <cell r="R306">
            <v>0</v>
          </cell>
          <cell r="S306">
            <v>684</v>
          </cell>
        </row>
        <row r="307">
          <cell r="C307" t="str">
            <v>07</v>
          </cell>
          <cell r="D307" t="str">
            <v>05</v>
          </cell>
          <cell r="E307" t="str">
            <v>87 0 00 00000</v>
          </cell>
          <cell r="F307" t="str">
            <v>200</v>
          </cell>
          <cell r="Q307">
            <v>684</v>
          </cell>
          <cell r="R307">
            <v>0</v>
          </cell>
          <cell r="S307">
            <v>684</v>
          </cell>
        </row>
        <row r="308">
          <cell r="C308" t="str">
            <v>07</v>
          </cell>
          <cell r="D308" t="str">
            <v>05</v>
          </cell>
          <cell r="E308" t="str">
            <v>87 0 00 00000</v>
          </cell>
          <cell r="F308" t="str">
            <v>240</v>
          </cell>
          <cell r="Q308">
            <v>684</v>
          </cell>
          <cell r="R308">
            <v>0</v>
          </cell>
          <cell r="S308">
            <v>684</v>
          </cell>
        </row>
        <row r="309">
          <cell r="C309" t="str">
            <v>07</v>
          </cell>
          <cell r="D309" t="str">
            <v>07</v>
          </cell>
          <cell r="E309" t="str">
            <v/>
          </cell>
          <cell r="F309" t="str">
            <v/>
          </cell>
          <cell r="Q309">
            <v>700</v>
          </cell>
          <cell r="R309">
            <v>0</v>
          </cell>
          <cell r="S309">
            <v>700</v>
          </cell>
        </row>
        <row r="310">
          <cell r="C310" t="str">
            <v>07</v>
          </cell>
          <cell r="D310" t="str">
            <v>07</v>
          </cell>
          <cell r="E310" t="str">
            <v>80 0 00 00000</v>
          </cell>
          <cell r="Q310">
            <v>700</v>
          </cell>
          <cell r="R310">
            <v>0</v>
          </cell>
          <cell r="S310">
            <v>700</v>
          </cell>
        </row>
        <row r="311">
          <cell r="C311" t="str">
            <v>07</v>
          </cell>
          <cell r="D311" t="str">
            <v>07</v>
          </cell>
          <cell r="E311" t="str">
            <v>84 0 00 00000</v>
          </cell>
          <cell r="F311" t="str">
            <v/>
          </cell>
          <cell r="Q311">
            <v>700</v>
          </cell>
          <cell r="R311">
            <v>0</v>
          </cell>
          <cell r="S311">
            <v>700</v>
          </cell>
        </row>
        <row r="312">
          <cell r="C312" t="str">
            <v>07</v>
          </cell>
          <cell r="D312" t="str">
            <v>07</v>
          </cell>
          <cell r="E312" t="str">
            <v>84 0 00 03000</v>
          </cell>
          <cell r="F312" t="str">
            <v/>
          </cell>
          <cell r="Q312">
            <v>700</v>
          </cell>
          <cell r="R312">
            <v>0</v>
          </cell>
          <cell r="S312">
            <v>700</v>
          </cell>
        </row>
        <row r="313">
          <cell r="C313" t="str">
            <v>07</v>
          </cell>
          <cell r="D313" t="str">
            <v>07</v>
          </cell>
          <cell r="E313" t="str">
            <v>84 0 00 03050</v>
          </cell>
          <cell r="F313" t="str">
            <v/>
          </cell>
          <cell r="Q313">
            <v>700</v>
          </cell>
          <cell r="R313">
            <v>0</v>
          </cell>
          <cell r="S313">
            <v>700</v>
          </cell>
        </row>
        <row r="314">
          <cell r="C314" t="str">
            <v>07</v>
          </cell>
          <cell r="D314" t="str">
            <v>07</v>
          </cell>
          <cell r="E314" t="str">
            <v>84 0 00 03050</v>
          </cell>
          <cell r="F314" t="str">
            <v>200</v>
          </cell>
          <cell r="Q314">
            <v>700</v>
          </cell>
          <cell r="R314">
            <v>0</v>
          </cell>
          <cell r="S314">
            <v>700</v>
          </cell>
        </row>
        <row r="315">
          <cell r="C315" t="str">
            <v>07</v>
          </cell>
          <cell r="D315" t="str">
            <v>07</v>
          </cell>
          <cell r="E315" t="str">
            <v>84 0 00 03050</v>
          </cell>
          <cell r="F315" t="str">
            <v>240</v>
          </cell>
          <cell r="Q315">
            <v>700</v>
          </cell>
          <cell r="R315">
            <v>0</v>
          </cell>
          <cell r="S315">
            <v>700</v>
          </cell>
        </row>
        <row r="316">
          <cell r="C316" t="str">
            <v>08</v>
          </cell>
          <cell r="D316" t="str">
            <v>00</v>
          </cell>
          <cell r="E316" t="str">
            <v/>
          </cell>
          <cell r="F316" t="str">
            <v/>
          </cell>
          <cell r="Q316">
            <v>84119.5</v>
          </cell>
          <cell r="R316">
            <v>0</v>
          </cell>
          <cell r="S316">
            <v>84119.5</v>
          </cell>
        </row>
        <row r="317">
          <cell r="C317" t="str">
            <v>08</v>
          </cell>
          <cell r="D317" t="str">
            <v>01</v>
          </cell>
          <cell r="E317" t="str">
            <v/>
          </cell>
          <cell r="F317" t="str">
            <v/>
          </cell>
          <cell r="Q317">
            <v>84119.5</v>
          </cell>
          <cell r="R317">
            <v>0</v>
          </cell>
          <cell r="S317">
            <v>84119.5</v>
          </cell>
        </row>
        <row r="318">
          <cell r="C318" t="str">
            <v>08</v>
          </cell>
          <cell r="D318" t="str">
            <v>01</v>
          </cell>
          <cell r="E318" t="str">
            <v>07 0 00 00000</v>
          </cell>
          <cell r="F318" t="str">
            <v/>
          </cell>
          <cell r="Q318">
            <v>83464</v>
          </cell>
          <cell r="R318">
            <v>0</v>
          </cell>
          <cell r="S318">
            <v>83464</v>
          </cell>
        </row>
        <row r="319">
          <cell r="C319" t="str">
            <v>08</v>
          </cell>
          <cell r="D319" t="str">
            <v>01</v>
          </cell>
          <cell r="E319" t="str">
            <v>07 1 00 00000</v>
          </cell>
          <cell r="F319" t="str">
            <v/>
          </cell>
          <cell r="Q319">
            <v>15404</v>
          </cell>
          <cell r="R319">
            <v>0</v>
          </cell>
          <cell r="S319">
            <v>15404</v>
          </cell>
        </row>
        <row r="320">
          <cell r="C320" t="str">
            <v>08</v>
          </cell>
          <cell r="D320" t="str">
            <v>01</v>
          </cell>
          <cell r="E320" t="str">
            <v>07 1 00 01000</v>
          </cell>
          <cell r="F320" t="str">
            <v/>
          </cell>
          <cell r="Q320">
            <v>13125</v>
          </cell>
          <cell r="R320">
            <v>0</v>
          </cell>
          <cell r="S320">
            <v>13125</v>
          </cell>
        </row>
        <row r="321">
          <cell r="C321" t="str">
            <v>08</v>
          </cell>
          <cell r="D321" t="str">
            <v>01</v>
          </cell>
          <cell r="E321" t="str">
            <v>07 1 00 01001</v>
          </cell>
          <cell r="F321" t="str">
            <v/>
          </cell>
          <cell r="Q321">
            <v>7301</v>
          </cell>
          <cell r="R321">
            <v>0</v>
          </cell>
          <cell r="S321">
            <v>7301</v>
          </cell>
        </row>
        <row r="322">
          <cell r="C322" t="str">
            <v>08</v>
          </cell>
          <cell r="D322" t="str">
            <v>01</v>
          </cell>
          <cell r="E322" t="str">
            <v>07 1 00 01001</v>
          </cell>
          <cell r="F322" t="str">
            <v>600</v>
          </cell>
          <cell r="Q322">
            <v>7301</v>
          </cell>
          <cell r="R322">
            <v>0</v>
          </cell>
          <cell r="S322">
            <v>7301</v>
          </cell>
        </row>
        <row r="323">
          <cell r="C323" t="str">
            <v>08</v>
          </cell>
          <cell r="D323" t="str">
            <v>01</v>
          </cell>
          <cell r="E323" t="str">
            <v>07 1 00 01001</v>
          </cell>
          <cell r="F323" t="str">
            <v>620</v>
          </cell>
          <cell r="Q323">
            <v>7301</v>
          </cell>
          <cell r="R323">
            <v>0</v>
          </cell>
          <cell r="S323">
            <v>7301</v>
          </cell>
        </row>
        <row r="324">
          <cell r="C324" t="str">
            <v>08</v>
          </cell>
          <cell r="D324" t="str">
            <v>01</v>
          </cell>
          <cell r="E324" t="str">
            <v>07 1 00 01002</v>
          </cell>
          <cell r="F324" t="str">
            <v/>
          </cell>
          <cell r="Q324">
            <v>5824</v>
          </cell>
          <cell r="R324">
            <v>0</v>
          </cell>
          <cell r="S324">
            <v>5824</v>
          </cell>
        </row>
        <row r="325">
          <cell r="C325" t="str">
            <v>08</v>
          </cell>
          <cell r="D325" t="str">
            <v>01</v>
          </cell>
          <cell r="E325" t="str">
            <v>07 1 00 01002</v>
          </cell>
          <cell r="F325" t="str">
            <v>600</v>
          </cell>
          <cell r="Q325">
            <v>5824</v>
          </cell>
          <cell r="R325">
            <v>0</v>
          </cell>
          <cell r="S325">
            <v>5824</v>
          </cell>
        </row>
        <row r="326">
          <cell r="C326" t="str">
            <v>08</v>
          </cell>
          <cell r="D326" t="str">
            <v>01</v>
          </cell>
          <cell r="E326" t="str">
            <v>07 1 00 01002</v>
          </cell>
          <cell r="F326" t="str">
            <v>620</v>
          </cell>
          <cell r="Q326">
            <v>5824</v>
          </cell>
          <cell r="R326">
            <v>0</v>
          </cell>
          <cell r="S326">
            <v>5824</v>
          </cell>
        </row>
        <row r="327">
          <cell r="C327" t="str">
            <v>08</v>
          </cell>
          <cell r="D327" t="str">
            <v>01</v>
          </cell>
          <cell r="E327" t="str">
            <v>07 1 00 02000</v>
          </cell>
          <cell r="F327" t="str">
            <v/>
          </cell>
          <cell r="Q327">
            <v>2279</v>
          </cell>
          <cell r="R327">
            <v>0</v>
          </cell>
          <cell r="S327">
            <v>2279</v>
          </cell>
        </row>
        <row r="328">
          <cell r="C328" t="str">
            <v>08</v>
          </cell>
          <cell r="D328" t="str">
            <v>01</v>
          </cell>
          <cell r="E328" t="str">
            <v>07 1 00 02100</v>
          </cell>
          <cell r="Q328">
            <v>2279</v>
          </cell>
          <cell r="R328">
            <v>0</v>
          </cell>
          <cell r="S328">
            <v>2279</v>
          </cell>
        </row>
        <row r="329">
          <cell r="C329" t="str">
            <v>08</v>
          </cell>
          <cell r="D329" t="str">
            <v>01</v>
          </cell>
          <cell r="E329" t="str">
            <v>07 1 00 02010</v>
          </cell>
          <cell r="F329" t="str">
            <v/>
          </cell>
          <cell r="Q329">
            <v>1879</v>
          </cell>
          <cell r="R329">
            <v>0</v>
          </cell>
          <cell r="S329">
            <v>1879</v>
          </cell>
        </row>
        <row r="330">
          <cell r="C330" t="str">
            <v>08</v>
          </cell>
          <cell r="D330" t="str">
            <v>01</v>
          </cell>
          <cell r="E330" t="str">
            <v>07 1 00 02010</v>
          </cell>
          <cell r="F330" t="str">
            <v>600</v>
          </cell>
          <cell r="Q330">
            <v>1879</v>
          </cell>
          <cell r="R330">
            <v>0</v>
          </cell>
          <cell r="S330">
            <v>1879</v>
          </cell>
        </row>
        <row r="331">
          <cell r="C331" t="str">
            <v>08</v>
          </cell>
          <cell r="D331" t="str">
            <v>01</v>
          </cell>
          <cell r="E331" t="str">
            <v>07 1 00 02010</v>
          </cell>
          <cell r="F331" t="str">
            <v>620</v>
          </cell>
          <cell r="Q331">
            <v>1879</v>
          </cell>
          <cell r="R331">
            <v>0</v>
          </cell>
          <cell r="S331">
            <v>1879</v>
          </cell>
        </row>
        <row r="332">
          <cell r="C332" t="str">
            <v>08</v>
          </cell>
          <cell r="D332" t="str">
            <v>01</v>
          </cell>
          <cell r="E332" t="str">
            <v>07 1 00 02030</v>
          </cell>
          <cell r="F332" t="str">
            <v/>
          </cell>
          <cell r="Q332">
            <v>400</v>
          </cell>
          <cell r="R332">
            <v>0</v>
          </cell>
          <cell r="S332">
            <v>400</v>
          </cell>
        </row>
        <row r="333">
          <cell r="C333" t="str">
            <v>08</v>
          </cell>
          <cell r="D333" t="str">
            <v>01</v>
          </cell>
          <cell r="E333" t="str">
            <v>07 1 00 02030</v>
          </cell>
          <cell r="F333" t="str">
            <v>600</v>
          </cell>
          <cell r="Q333">
            <v>400</v>
          </cell>
          <cell r="R333">
            <v>0</v>
          </cell>
          <cell r="S333">
            <v>400</v>
          </cell>
        </row>
        <row r="334">
          <cell r="C334" t="str">
            <v>08</v>
          </cell>
          <cell r="D334" t="str">
            <v>01</v>
          </cell>
          <cell r="E334" t="str">
            <v>07 1 00 02030</v>
          </cell>
          <cell r="F334" t="str">
            <v>620</v>
          </cell>
          <cell r="Q334">
            <v>400</v>
          </cell>
          <cell r="R334">
            <v>0</v>
          </cell>
          <cell r="S334">
            <v>400</v>
          </cell>
        </row>
        <row r="335">
          <cell r="C335" t="str">
            <v>08</v>
          </cell>
          <cell r="D335" t="str">
            <v>01</v>
          </cell>
          <cell r="E335" t="str">
            <v>07 2 00 00000</v>
          </cell>
          <cell r="F335" t="str">
            <v/>
          </cell>
          <cell r="Q335">
            <v>54551</v>
          </cell>
          <cell r="R335">
            <v>0</v>
          </cell>
          <cell r="S335">
            <v>54551</v>
          </cell>
        </row>
        <row r="336">
          <cell r="C336" t="str">
            <v>08</v>
          </cell>
          <cell r="D336" t="str">
            <v>01</v>
          </cell>
          <cell r="E336" t="str">
            <v>07 2 00 01000</v>
          </cell>
          <cell r="F336" t="str">
            <v/>
          </cell>
          <cell r="Q336">
            <v>41885</v>
          </cell>
          <cell r="R336">
            <v>0</v>
          </cell>
          <cell r="S336">
            <v>41885</v>
          </cell>
        </row>
        <row r="337">
          <cell r="C337" t="str">
            <v>08</v>
          </cell>
          <cell r="D337" t="str">
            <v>01</v>
          </cell>
          <cell r="E337" t="str">
            <v>07 2 00 01001</v>
          </cell>
          <cell r="F337" t="str">
            <v/>
          </cell>
          <cell r="Q337">
            <v>19445</v>
          </cell>
          <cell r="R337">
            <v>0</v>
          </cell>
          <cell r="S337">
            <v>19445</v>
          </cell>
        </row>
        <row r="338">
          <cell r="C338" t="str">
            <v>08</v>
          </cell>
          <cell r="D338" t="str">
            <v>01</v>
          </cell>
          <cell r="E338" t="str">
            <v>07 2 00 01001</v>
          </cell>
          <cell r="F338" t="str">
            <v>600</v>
          </cell>
          <cell r="Q338">
            <v>19445</v>
          </cell>
          <cell r="R338">
            <v>0</v>
          </cell>
          <cell r="S338">
            <v>19445</v>
          </cell>
        </row>
        <row r="339">
          <cell r="C339" t="str">
            <v>08</v>
          </cell>
          <cell r="D339" t="str">
            <v>01</v>
          </cell>
          <cell r="E339" t="str">
            <v>07 2 00 01001</v>
          </cell>
          <cell r="F339" t="str">
            <v>620</v>
          </cell>
          <cell r="Q339">
            <v>19445</v>
          </cell>
          <cell r="R339">
            <v>0</v>
          </cell>
          <cell r="S339">
            <v>19445</v>
          </cell>
        </row>
        <row r="340">
          <cell r="C340" t="str">
            <v>08</v>
          </cell>
          <cell r="D340" t="str">
            <v>01</v>
          </cell>
          <cell r="E340" t="str">
            <v>07 2 00 01002</v>
          </cell>
          <cell r="F340" t="str">
            <v/>
          </cell>
          <cell r="Q340">
            <v>22440</v>
          </cell>
          <cell r="R340">
            <v>0</v>
          </cell>
          <cell r="S340">
            <v>22440</v>
          </cell>
        </row>
        <row r="341">
          <cell r="C341" t="str">
            <v>08</v>
          </cell>
          <cell r="D341" t="str">
            <v>01</v>
          </cell>
          <cell r="E341" t="str">
            <v>07 2 00 01002</v>
          </cell>
          <cell r="F341" t="str">
            <v>600</v>
          </cell>
          <cell r="Q341">
            <v>22440</v>
          </cell>
          <cell r="R341">
            <v>0</v>
          </cell>
          <cell r="S341">
            <v>22440</v>
          </cell>
        </row>
        <row r="342">
          <cell r="C342" t="str">
            <v>08</v>
          </cell>
          <cell r="D342" t="str">
            <v>01</v>
          </cell>
          <cell r="E342" t="str">
            <v>07 2 00 01002</v>
          </cell>
          <cell r="F342" t="str">
            <v>620</v>
          </cell>
          <cell r="Q342">
            <v>22440</v>
          </cell>
          <cell r="R342">
            <v>0</v>
          </cell>
          <cell r="S342">
            <v>22440</v>
          </cell>
        </row>
        <row r="343">
          <cell r="C343" t="str">
            <v>08</v>
          </cell>
          <cell r="D343" t="str">
            <v>01</v>
          </cell>
          <cell r="E343" t="str">
            <v>07 2 00 02000</v>
          </cell>
          <cell r="Q343">
            <v>12666</v>
          </cell>
          <cell r="R343">
            <v>0</v>
          </cell>
          <cell r="S343">
            <v>12666</v>
          </cell>
        </row>
        <row r="344">
          <cell r="C344" t="str">
            <v>08</v>
          </cell>
          <cell r="D344" t="str">
            <v>01</v>
          </cell>
          <cell r="E344" t="str">
            <v>07 2 00 02100</v>
          </cell>
          <cell r="F344" t="str">
            <v/>
          </cell>
          <cell r="Q344">
            <v>12666</v>
          </cell>
          <cell r="R344">
            <v>0</v>
          </cell>
          <cell r="S344">
            <v>12666</v>
          </cell>
        </row>
        <row r="345">
          <cell r="C345" t="str">
            <v>08</v>
          </cell>
          <cell r="D345" t="str">
            <v>01</v>
          </cell>
          <cell r="E345" t="str">
            <v>07 2 00 02010</v>
          </cell>
          <cell r="F345" t="str">
            <v/>
          </cell>
          <cell r="Q345">
            <v>12666</v>
          </cell>
          <cell r="R345">
            <v>0</v>
          </cell>
          <cell r="S345">
            <v>12666</v>
          </cell>
        </row>
        <row r="346">
          <cell r="C346" t="str">
            <v>08</v>
          </cell>
          <cell r="D346" t="str">
            <v>01</v>
          </cell>
          <cell r="E346" t="str">
            <v>07 2 00 02010</v>
          </cell>
          <cell r="F346" t="str">
            <v>600</v>
          </cell>
          <cell r="Q346">
            <v>12666</v>
          </cell>
          <cell r="R346">
            <v>0</v>
          </cell>
          <cell r="S346">
            <v>12666</v>
          </cell>
        </row>
        <row r="347">
          <cell r="C347" t="str">
            <v>08</v>
          </cell>
          <cell r="D347" t="str">
            <v>01</v>
          </cell>
          <cell r="E347" t="str">
            <v>07 2 00 02010</v>
          </cell>
          <cell r="F347" t="str">
            <v>620</v>
          </cell>
          <cell r="Q347">
            <v>12666</v>
          </cell>
          <cell r="R347">
            <v>0</v>
          </cell>
          <cell r="S347">
            <v>12666</v>
          </cell>
        </row>
        <row r="348">
          <cell r="C348" t="str">
            <v>08</v>
          </cell>
          <cell r="D348" t="str">
            <v>01</v>
          </cell>
          <cell r="E348" t="str">
            <v>07 3 00 00000</v>
          </cell>
          <cell r="F348" t="str">
            <v/>
          </cell>
          <cell r="Q348">
            <v>7619</v>
          </cell>
          <cell r="R348">
            <v>0</v>
          </cell>
          <cell r="S348">
            <v>7619</v>
          </cell>
        </row>
        <row r="349">
          <cell r="C349" t="str">
            <v>08</v>
          </cell>
          <cell r="D349" t="str">
            <v>01</v>
          </cell>
          <cell r="E349" t="str">
            <v>07 3 00 01000</v>
          </cell>
          <cell r="F349" t="str">
            <v/>
          </cell>
          <cell r="Q349">
            <v>7174</v>
          </cell>
          <cell r="R349">
            <v>0</v>
          </cell>
          <cell r="S349">
            <v>7174</v>
          </cell>
        </row>
        <row r="350">
          <cell r="C350" t="str">
            <v>08</v>
          </cell>
          <cell r="D350" t="str">
            <v>01</v>
          </cell>
          <cell r="E350" t="str">
            <v>07 3 00 01000</v>
          </cell>
          <cell r="F350" t="str">
            <v>600</v>
          </cell>
          <cell r="Q350">
            <v>7174</v>
          </cell>
          <cell r="R350">
            <v>0</v>
          </cell>
          <cell r="S350">
            <v>7174</v>
          </cell>
        </row>
        <row r="351">
          <cell r="C351" t="str">
            <v>08</v>
          </cell>
          <cell r="D351" t="str">
            <v>01</v>
          </cell>
          <cell r="E351" t="str">
            <v>07 3 00 01000</v>
          </cell>
          <cell r="F351" t="str">
            <v>620</v>
          </cell>
          <cell r="Q351">
            <v>7174</v>
          </cell>
          <cell r="R351">
            <v>0</v>
          </cell>
          <cell r="S351">
            <v>7174</v>
          </cell>
        </row>
        <row r="352">
          <cell r="C352" t="str">
            <v>08</v>
          </cell>
          <cell r="D352" t="str">
            <v>01</v>
          </cell>
          <cell r="E352" t="str">
            <v>07 3 00 02000</v>
          </cell>
          <cell r="F352" t="str">
            <v/>
          </cell>
          <cell r="Q352">
            <v>445</v>
          </cell>
          <cell r="R352">
            <v>0</v>
          </cell>
          <cell r="S352">
            <v>445</v>
          </cell>
        </row>
        <row r="353">
          <cell r="C353" t="str">
            <v>08</v>
          </cell>
          <cell r="D353" t="str">
            <v>01</v>
          </cell>
          <cell r="E353" t="str">
            <v>07 3 00 02100</v>
          </cell>
          <cell r="Q353">
            <v>445</v>
          </cell>
          <cell r="R353">
            <v>0</v>
          </cell>
          <cell r="S353">
            <v>445</v>
          </cell>
        </row>
        <row r="354">
          <cell r="C354" t="str">
            <v>08</v>
          </cell>
          <cell r="D354" t="str">
            <v>01</v>
          </cell>
          <cell r="E354" t="str">
            <v>07 3 00 02010</v>
          </cell>
          <cell r="F354" t="str">
            <v/>
          </cell>
          <cell r="Q354">
            <v>351</v>
          </cell>
          <cell r="R354">
            <v>0</v>
          </cell>
          <cell r="S354">
            <v>351</v>
          </cell>
        </row>
        <row r="355">
          <cell r="C355" t="str">
            <v>08</v>
          </cell>
          <cell r="D355" t="str">
            <v>01</v>
          </cell>
          <cell r="E355" t="str">
            <v>07 3 00 02010</v>
          </cell>
          <cell r="F355" t="str">
            <v>600</v>
          </cell>
          <cell r="Q355">
            <v>351</v>
          </cell>
          <cell r="R355">
            <v>0</v>
          </cell>
          <cell r="S355">
            <v>351</v>
          </cell>
        </row>
        <row r="356">
          <cell r="C356" t="str">
            <v>08</v>
          </cell>
          <cell r="D356" t="str">
            <v>01</v>
          </cell>
          <cell r="E356" t="str">
            <v>07 3 00 02010</v>
          </cell>
          <cell r="F356" t="str">
            <v>620</v>
          </cell>
          <cell r="Q356">
            <v>351</v>
          </cell>
          <cell r="R356">
            <v>0</v>
          </cell>
          <cell r="S356">
            <v>351</v>
          </cell>
        </row>
        <row r="357">
          <cell r="C357" t="str">
            <v>08</v>
          </cell>
          <cell r="D357" t="str">
            <v>01</v>
          </cell>
          <cell r="E357" t="str">
            <v>07 3 00 02030</v>
          </cell>
          <cell r="F357" t="str">
            <v/>
          </cell>
          <cell r="Q357">
            <v>94</v>
          </cell>
          <cell r="R357">
            <v>0</v>
          </cell>
          <cell r="S357">
            <v>94</v>
          </cell>
        </row>
        <row r="358">
          <cell r="C358" t="str">
            <v>08</v>
          </cell>
          <cell r="D358" t="str">
            <v>01</v>
          </cell>
          <cell r="E358" t="str">
            <v>07 3 00 02030</v>
          </cell>
          <cell r="F358" t="str">
            <v>600</v>
          </cell>
          <cell r="Q358">
            <v>94</v>
          </cell>
          <cell r="R358">
            <v>0</v>
          </cell>
          <cell r="S358">
            <v>94</v>
          </cell>
        </row>
        <row r="359">
          <cell r="C359" t="str">
            <v>08</v>
          </cell>
          <cell r="D359" t="str">
            <v>01</v>
          </cell>
          <cell r="E359" t="str">
            <v>07 3 00 02030</v>
          </cell>
          <cell r="F359" t="str">
            <v>620</v>
          </cell>
          <cell r="Q359">
            <v>94</v>
          </cell>
          <cell r="R359">
            <v>0</v>
          </cell>
          <cell r="S359">
            <v>94</v>
          </cell>
        </row>
        <row r="360">
          <cell r="C360" t="str">
            <v>08</v>
          </cell>
          <cell r="D360" t="str">
            <v>01</v>
          </cell>
          <cell r="E360" t="str">
            <v>07 9 00 00000</v>
          </cell>
          <cell r="Q360">
            <v>5890</v>
          </cell>
          <cell r="R360">
            <v>0</v>
          </cell>
          <cell r="S360">
            <v>5890</v>
          </cell>
        </row>
        <row r="361">
          <cell r="C361" t="str">
            <v>08</v>
          </cell>
          <cell r="D361" t="str">
            <v>01</v>
          </cell>
          <cell r="E361" t="str">
            <v>07 9 00 05000</v>
          </cell>
          <cell r="F361" t="str">
            <v/>
          </cell>
          <cell r="Q361">
            <v>5890</v>
          </cell>
          <cell r="R361">
            <v>0</v>
          </cell>
          <cell r="S361">
            <v>5890</v>
          </cell>
        </row>
        <row r="362">
          <cell r="C362" t="str">
            <v>08</v>
          </cell>
          <cell r="D362" t="str">
            <v>01</v>
          </cell>
          <cell r="E362" t="str">
            <v>07 9 00 05000</v>
          </cell>
          <cell r="F362" t="str">
            <v>600</v>
          </cell>
          <cell r="Q362">
            <v>5890</v>
          </cell>
          <cell r="R362">
            <v>0</v>
          </cell>
          <cell r="S362">
            <v>5890</v>
          </cell>
        </row>
        <row r="363">
          <cell r="C363" t="str">
            <v>08</v>
          </cell>
          <cell r="D363" t="str">
            <v>01</v>
          </cell>
          <cell r="E363" t="str">
            <v>07 9 00 05000</v>
          </cell>
          <cell r="F363" t="str">
            <v>620</v>
          </cell>
          <cell r="Q363">
            <v>5890</v>
          </cell>
          <cell r="R363">
            <v>0</v>
          </cell>
          <cell r="S363">
            <v>5890</v>
          </cell>
        </row>
        <row r="364">
          <cell r="C364" t="str">
            <v>08</v>
          </cell>
          <cell r="D364" t="str">
            <v>01</v>
          </cell>
          <cell r="E364" t="str">
            <v>14 0 00 00000</v>
          </cell>
          <cell r="Q364">
            <v>655.5</v>
          </cell>
          <cell r="R364">
            <v>0</v>
          </cell>
          <cell r="S364">
            <v>655.5</v>
          </cell>
        </row>
        <row r="365">
          <cell r="C365" t="str">
            <v>08</v>
          </cell>
          <cell r="D365" t="str">
            <v>01</v>
          </cell>
          <cell r="E365" t="str">
            <v>14 0 02 00000</v>
          </cell>
          <cell r="F365" t="str">
            <v/>
          </cell>
          <cell r="Q365">
            <v>655.5</v>
          </cell>
          <cell r="R365">
            <v>0</v>
          </cell>
          <cell r="S365">
            <v>655.5</v>
          </cell>
        </row>
        <row r="366">
          <cell r="C366" t="str">
            <v>08</v>
          </cell>
          <cell r="D366" t="str">
            <v>01</v>
          </cell>
          <cell r="E366" t="str">
            <v>14 0 02 00000</v>
          </cell>
          <cell r="F366" t="str">
            <v>600</v>
          </cell>
          <cell r="Q366">
            <v>655.5</v>
          </cell>
          <cell r="R366">
            <v>0</v>
          </cell>
          <cell r="S366">
            <v>655.5</v>
          </cell>
        </row>
        <row r="367">
          <cell r="C367" t="str">
            <v>08</v>
          </cell>
          <cell r="D367" t="str">
            <v>01</v>
          </cell>
          <cell r="E367" t="str">
            <v>14 0 02 00000</v>
          </cell>
          <cell r="F367" t="str">
            <v>620</v>
          </cell>
          <cell r="Q367">
            <v>655.5</v>
          </cell>
          <cell r="R367">
            <v>0</v>
          </cell>
          <cell r="S367">
            <v>655.5</v>
          </cell>
        </row>
        <row r="368">
          <cell r="C368" t="str">
            <v>10</v>
          </cell>
          <cell r="D368" t="str">
            <v>00</v>
          </cell>
          <cell r="E368" t="str">
            <v/>
          </cell>
          <cell r="F368" t="str">
            <v/>
          </cell>
          <cell r="Q368">
            <v>28809</v>
          </cell>
          <cell r="R368">
            <v>0</v>
          </cell>
          <cell r="S368">
            <v>28809</v>
          </cell>
        </row>
        <row r="369">
          <cell r="C369" t="str">
            <v>10</v>
          </cell>
          <cell r="D369" t="str">
            <v>01</v>
          </cell>
          <cell r="E369" t="str">
            <v/>
          </cell>
          <cell r="F369" t="str">
            <v/>
          </cell>
          <cell r="Q369">
            <v>7004</v>
          </cell>
          <cell r="R369">
            <v>0</v>
          </cell>
          <cell r="S369">
            <v>7004</v>
          </cell>
        </row>
        <row r="370">
          <cell r="C370" t="str">
            <v>10</v>
          </cell>
          <cell r="D370" t="str">
            <v>01</v>
          </cell>
          <cell r="E370" t="str">
            <v>80 0 00 00000</v>
          </cell>
          <cell r="Q370">
            <v>7004</v>
          </cell>
          <cell r="R370">
            <v>0</v>
          </cell>
          <cell r="S370">
            <v>7004</v>
          </cell>
        </row>
        <row r="371">
          <cell r="C371" t="str">
            <v>10</v>
          </cell>
          <cell r="D371" t="str">
            <v>01</v>
          </cell>
          <cell r="E371" t="str">
            <v>82 0 00 00000</v>
          </cell>
          <cell r="F371" t="str">
            <v/>
          </cell>
          <cell r="Q371">
            <v>7004</v>
          </cell>
          <cell r="R371">
            <v>0</v>
          </cell>
          <cell r="S371">
            <v>7004</v>
          </cell>
        </row>
        <row r="372">
          <cell r="C372" t="str">
            <v>10</v>
          </cell>
          <cell r="D372" t="str">
            <v>01</v>
          </cell>
          <cell r="E372" t="str">
            <v>82 1 00 00000</v>
          </cell>
          <cell r="F372" t="str">
            <v/>
          </cell>
          <cell r="Q372">
            <v>7004</v>
          </cell>
          <cell r="R372">
            <v>0</v>
          </cell>
          <cell r="S372">
            <v>7004</v>
          </cell>
        </row>
        <row r="373">
          <cell r="C373" t="str">
            <v>10</v>
          </cell>
          <cell r="D373" t="str">
            <v>01</v>
          </cell>
          <cell r="E373" t="str">
            <v>82 1 00 00000</v>
          </cell>
          <cell r="F373" t="str">
            <v>300</v>
          </cell>
          <cell r="Q373">
            <v>7004</v>
          </cell>
          <cell r="R373">
            <v>0</v>
          </cell>
          <cell r="S373">
            <v>7004</v>
          </cell>
        </row>
        <row r="374">
          <cell r="C374" t="str">
            <v>10</v>
          </cell>
          <cell r="D374" t="str">
            <v>01</v>
          </cell>
          <cell r="E374" t="str">
            <v>82 1 00 00000</v>
          </cell>
          <cell r="F374" t="str">
            <v>320</v>
          </cell>
          <cell r="Q374">
            <v>7004</v>
          </cell>
          <cell r="R374">
            <v>0</v>
          </cell>
          <cell r="S374">
            <v>7004</v>
          </cell>
        </row>
        <row r="375">
          <cell r="C375" t="str">
            <v>10</v>
          </cell>
          <cell r="D375" t="str">
            <v>06</v>
          </cell>
          <cell r="E375" t="str">
            <v/>
          </cell>
          <cell r="F375" t="str">
            <v/>
          </cell>
          <cell r="Q375">
            <v>21805</v>
          </cell>
          <cell r="R375">
            <v>0</v>
          </cell>
          <cell r="S375">
            <v>21805</v>
          </cell>
        </row>
        <row r="376">
          <cell r="C376" t="str">
            <v>10</v>
          </cell>
          <cell r="D376" t="str">
            <v>06</v>
          </cell>
          <cell r="E376" t="str">
            <v>15 0 00 00000</v>
          </cell>
          <cell r="F376" t="str">
            <v/>
          </cell>
          <cell r="Q376">
            <v>3665</v>
          </cell>
          <cell r="R376">
            <v>0</v>
          </cell>
          <cell r="S376">
            <v>3665</v>
          </cell>
        </row>
        <row r="377">
          <cell r="C377" t="str">
            <v>10</v>
          </cell>
          <cell r="D377" t="str">
            <v>06</v>
          </cell>
          <cell r="E377" t="str">
            <v>15 0 00 05000</v>
          </cell>
          <cell r="F377" t="str">
            <v/>
          </cell>
          <cell r="Q377">
            <v>3665</v>
          </cell>
          <cell r="R377">
            <v>0</v>
          </cell>
          <cell r="S377">
            <v>3665</v>
          </cell>
        </row>
        <row r="378">
          <cell r="C378" t="str">
            <v>10</v>
          </cell>
          <cell r="D378" t="str">
            <v>06</v>
          </cell>
          <cell r="E378" t="str">
            <v>15 0 00 05000</v>
          </cell>
          <cell r="F378" t="str">
            <v>200</v>
          </cell>
          <cell r="Q378">
            <v>2102.5</v>
          </cell>
          <cell r="R378">
            <v>0</v>
          </cell>
          <cell r="S378">
            <v>2102.5</v>
          </cell>
        </row>
        <row r="379">
          <cell r="C379" t="str">
            <v>10</v>
          </cell>
          <cell r="D379" t="str">
            <v>06</v>
          </cell>
          <cell r="E379" t="str">
            <v>15 0 00 05000</v>
          </cell>
          <cell r="F379" t="str">
            <v>240</v>
          </cell>
          <cell r="Q379">
            <v>2102.5</v>
          </cell>
          <cell r="R379">
            <v>0</v>
          </cell>
          <cell r="S379">
            <v>2102.5</v>
          </cell>
        </row>
        <row r="380">
          <cell r="C380" t="str">
            <v>10</v>
          </cell>
          <cell r="D380" t="str">
            <v>06</v>
          </cell>
          <cell r="E380" t="str">
            <v>15 0 00 05000</v>
          </cell>
          <cell r="F380" t="str">
            <v>600</v>
          </cell>
          <cell r="Q380">
            <v>1562.5</v>
          </cell>
          <cell r="R380">
            <v>0</v>
          </cell>
          <cell r="S380">
            <v>1562.5</v>
          </cell>
        </row>
        <row r="381">
          <cell r="C381" t="str">
            <v>10</v>
          </cell>
          <cell r="D381" t="str">
            <v>06</v>
          </cell>
          <cell r="E381" t="str">
            <v>15 0 00 05000</v>
          </cell>
          <cell r="F381" t="str">
            <v>620</v>
          </cell>
          <cell r="Q381">
            <v>1562.5</v>
          </cell>
          <cell r="R381">
            <v>0</v>
          </cell>
          <cell r="S381">
            <v>1562.5</v>
          </cell>
        </row>
        <row r="382">
          <cell r="C382" t="str">
            <v>10</v>
          </cell>
          <cell r="D382" t="str">
            <v>06</v>
          </cell>
          <cell r="E382" t="str">
            <v>80 0 00 00000</v>
          </cell>
          <cell r="Q382">
            <v>18140</v>
          </cell>
          <cell r="R382">
            <v>0</v>
          </cell>
          <cell r="S382">
            <v>18140</v>
          </cell>
        </row>
        <row r="383">
          <cell r="C383" t="str">
            <v>10</v>
          </cell>
          <cell r="D383" t="str">
            <v>06</v>
          </cell>
          <cell r="E383" t="str">
            <v>82 0 00 00000</v>
          </cell>
          <cell r="F383" t="str">
            <v/>
          </cell>
          <cell r="Q383">
            <v>18140</v>
          </cell>
          <cell r="R383">
            <v>0</v>
          </cell>
          <cell r="S383">
            <v>18140</v>
          </cell>
        </row>
        <row r="384">
          <cell r="C384" t="str">
            <v>10</v>
          </cell>
          <cell r="D384" t="str">
            <v>06</v>
          </cell>
          <cell r="E384" t="str">
            <v>82 2 00 00000</v>
          </cell>
          <cell r="Q384">
            <v>6946</v>
          </cell>
          <cell r="R384">
            <v>0</v>
          </cell>
          <cell r="S384">
            <v>6946</v>
          </cell>
        </row>
        <row r="385">
          <cell r="C385" t="str">
            <v>10</v>
          </cell>
          <cell r="D385" t="str">
            <v>06</v>
          </cell>
          <cell r="E385" t="str">
            <v>82 2 00 00000</v>
          </cell>
          <cell r="F385" t="str">
            <v>300</v>
          </cell>
          <cell r="Q385">
            <v>6946</v>
          </cell>
          <cell r="R385">
            <v>0</v>
          </cell>
          <cell r="S385">
            <v>6946</v>
          </cell>
        </row>
        <row r="386">
          <cell r="C386" t="str">
            <v>10</v>
          </cell>
          <cell r="D386" t="str">
            <v>06</v>
          </cell>
          <cell r="E386" t="str">
            <v>82 2 00 00000</v>
          </cell>
          <cell r="F386" t="str">
            <v>320</v>
          </cell>
          <cell r="Q386">
            <v>6946</v>
          </cell>
          <cell r="R386">
            <v>0</v>
          </cell>
          <cell r="S386">
            <v>6946</v>
          </cell>
        </row>
        <row r="387">
          <cell r="C387" t="str">
            <v>10</v>
          </cell>
          <cell r="D387" t="str">
            <v>06</v>
          </cell>
          <cell r="E387" t="str">
            <v>82 3 00 00000</v>
          </cell>
          <cell r="F387" t="str">
            <v/>
          </cell>
          <cell r="Q387">
            <v>11194</v>
          </cell>
          <cell r="R387">
            <v>0</v>
          </cell>
          <cell r="S387">
            <v>11194</v>
          </cell>
        </row>
        <row r="388">
          <cell r="C388" t="str">
            <v>10</v>
          </cell>
          <cell r="D388" t="str">
            <v>06</v>
          </cell>
          <cell r="E388" t="str">
            <v>82 3 00 00000</v>
          </cell>
          <cell r="F388" t="str">
            <v>300</v>
          </cell>
          <cell r="Q388">
            <v>11194</v>
          </cell>
          <cell r="R388">
            <v>0</v>
          </cell>
          <cell r="S388">
            <v>11194</v>
          </cell>
        </row>
        <row r="389">
          <cell r="C389" t="str">
            <v>10</v>
          </cell>
          <cell r="D389" t="str">
            <v>06</v>
          </cell>
          <cell r="E389" t="str">
            <v>82 3 00 00000</v>
          </cell>
          <cell r="F389" t="str">
            <v>320</v>
          </cell>
          <cell r="Q389">
            <v>11194</v>
          </cell>
          <cell r="R389">
            <v>0</v>
          </cell>
          <cell r="S389">
            <v>11194</v>
          </cell>
        </row>
        <row r="390">
          <cell r="C390" t="str">
            <v>11</v>
          </cell>
          <cell r="D390" t="str">
            <v>00</v>
          </cell>
          <cell r="E390" t="str">
            <v/>
          </cell>
          <cell r="F390" t="str">
            <v/>
          </cell>
          <cell r="Q390">
            <v>132544.20000000001</v>
          </cell>
          <cell r="R390">
            <v>0</v>
          </cell>
          <cell r="S390">
            <v>132544.20000000001</v>
          </cell>
        </row>
        <row r="391">
          <cell r="C391" t="str">
            <v>11</v>
          </cell>
          <cell r="D391" t="str">
            <v>01</v>
          </cell>
          <cell r="E391" t="str">
            <v/>
          </cell>
          <cell r="F391" t="str">
            <v/>
          </cell>
          <cell r="Q391">
            <v>114187.1</v>
          </cell>
          <cell r="R391">
            <v>0</v>
          </cell>
          <cell r="S391">
            <v>114187.1</v>
          </cell>
        </row>
        <row r="392">
          <cell r="C392" t="str">
            <v>11</v>
          </cell>
          <cell r="D392" t="str">
            <v>01</v>
          </cell>
          <cell r="E392" t="str">
            <v>08 0 00 00000</v>
          </cell>
          <cell r="Q392">
            <v>114187.1</v>
          </cell>
          <cell r="R392">
            <v>0</v>
          </cell>
          <cell r="S392">
            <v>114187.1</v>
          </cell>
        </row>
        <row r="393">
          <cell r="C393" t="str">
            <v>11</v>
          </cell>
          <cell r="D393" t="str">
            <v>01</v>
          </cell>
          <cell r="E393" t="str">
            <v>08 0 00 01000</v>
          </cell>
          <cell r="Q393">
            <v>82861</v>
          </cell>
          <cell r="R393">
            <v>0</v>
          </cell>
          <cell r="S393">
            <v>82861</v>
          </cell>
        </row>
        <row r="394">
          <cell r="C394" t="str">
            <v>11</v>
          </cell>
          <cell r="D394" t="str">
            <v>01</v>
          </cell>
          <cell r="E394" t="str">
            <v>08 0 00 01001</v>
          </cell>
          <cell r="Q394">
            <v>46682</v>
          </cell>
          <cell r="R394">
            <v>0</v>
          </cell>
          <cell r="S394">
            <v>46682</v>
          </cell>
        </row>
        <row r="395">
          <cell r="C395" t="str">
            <v>11</v>
          </cell>
          <cell r="D395" t="str">
            <v>01</v>
          </cell>
          <cell r="E395" t="str">
            <v>08 0 00 01001</v>
          </cell>
          <cell r="F395" t="str">
            <v>600</v>
          </cell>
          <cell r="Q395">
            <v>46682</v>
          </cell>
          <cell r="R395">
            <v>0</v>
          </cell>
          <cell r="S395">
            <v>46682</v>
          </cell>
        </row>
        <row r="396">
          <cell r="C396" t="str">
            <v>11</v>
          </cell>
          <cell r="D396" t="str">
            <v>01</v>
          </cell>
          <cell r="E396" t="str">
            <v>08 0 00 01001</v>
          </cell>
          <cell r="F396" t="str">
            <v>620</v>
          </cell>
          <cell r="Q396">
            <v>46682</v>
          </cell>
          <cell r="R396">
            <v>0</v>
          </cell>
          <cell r="S396">
            <v>46682</v>
          </cell>
        </row>
        <row r="397">
          <cell r="C397" t="str">
            <v>11</v>
          </cell>
          <cell r="D397" t="str">
            <v>01</v>
          </cell>
          <cell r="E397" t="str">
            <v>08 0 00 01002</v>
          </cell>
          <cell r="Q397">
            <v>10208</v>
          </cell>
          <cell r="R397">
            <v>0</v>
          </cell>
          <cell r="S397">
            <v>10208</v>
          </cell>
        </row>
        <row r="398">
          <cell r="C398" t="str">
            <v>11</v>
          </cell>
          <cell r="D398" t="str">
            <v>01</v>
          </cell>
          <cell r="E398" t="str">
            <v>08 0 00 01002</v>
          </cell>
          <cell r="F398" t="str">
            <v>600</v>
          </cell>
          <cell r="Q398">
            <v>10208</v>
          </cell>
          <cell r="R398">
            <v>0</v>
          </cell>
          <cell r="S398">
            <v>10208</v>
          </cell>
        </row>
        <row r="399">
          <cell r="C399" t="str">
            <v>11</v>
          </cell>
          <cell r="D399" t="str">
            <v>01</v>
          </cell>
          <cell r="E399" t="str">
            <v>08 0 00 01002</v>
          </cell>
          <cell r="F399" t="str">
            <v>620</v>
          </cell>
          <cell r="Q399">
            <v>10208</v>
          </cell>
          <cell r="R399">
            <v>0</v>
          </cell>
          <cell r="S399">
            <v>10208</v>
          </cell>
        </row>
        <row r="400">
          <cell r="C400" t="str">
            <v>11</v>
          </cell>
          <cell r="D400" t="str">
            <v>01</v>
          </cell>
          <cell r="E400" t="str">
            <v>08 0 00 01004</v>
          </cell>
          <cell r="Q400">
            <v>25971</v>
          </cell>
          <cell r="R400">
            <v>0</v>
          </cell>
          <cell r="S400">
            <v>25971</v>
          </cell>
        </row>
        <row r="401">
          <cell r="C401" t="str">
            <v>11</v>
          </cell>
          <cell r="D401" t="str">
            <v>01</v>
          </cell>
          <cell r="E401" t="str">
            <v>08 0 00 01004</v>
          </cell>
          <cell r="F401" t="str">
            <v>600</v>
          </cell>
          <cell r="Q401">
            <v>25971</v>
          </cell>
          <cell r="R401">
            <v>0</v>
          </cell>
          <cell r="S401">
            <v>25971</v>
          </cell>
        </row>
        <row r="402">
          <cell r="C402" t="str">
            <v>11</v>
          </cell>
          <cell r="D402" t="str">
            <v>01</v>
          </cell>
          <cell r="E402" t="str">
            <v>08 0 00 01004</v>
          </cell>
          <cell r="F402" t="str">
            <v>620</v>
          </cell>
          <cell r="Q402">
            <v>25971</v>
          </cell>
          <cell r="R402">
            <v>0</v>
          </cell>
          <cell r="S402">
            <v>25971</v>
          </cell>
        </row>
        <row r="403">
          <cell r="C403" t="str">
            <v>11</v>
          </cell>
          <cell r="D403" t="str">
            <v>01</v>
          </cell>
          <cell r="E403" t="str">
            <v>08 0 00 02000</v>
          </cell>
          <cell r="Q403">
            <v>25156.1</v>
          </cell>
          <cell r="R403">
            <v>0</v>
          </cell>
          <cell r="S403">
            <v>25156.1</v>
          </cell>
        </row>
        <row r="404">
          <cell r="C404" t="str">
            <v>11</v>
          </cell>
          <cell r="D404" t="str">
            <v>01</v>
          </cell>
          <cell r="E404" t="str">
            <v>08 0 00 02100</v>
          </cell>
          <cell r="Q404">
            <v>14730</v>
          </cell>
          <cell r="R404">
            <v>0</v>
          </cell>
          <cell r="S404">
            <v>14730</v>
          </cell>
        </row>
        <row r="405">
          <cell r="C405" t="str">
            <v>11</v>
          </cell>
          <cell r="D405" t="str">
            <v>01</v>
          </cell>
          <cell r="E405" t="str">
            <v>08 0 00 02010</v>
          </cell>
          <cell r="Q405">
            <v>14730</v>
          </cell>
          <cell r="R405">
            <v>0</v>
          </cell>
          <cell r="S405">
            <v>14730</v>
          </cell>
        </row>
        <row r="406">
          <cell r="C406" t="str">
            <v>11</v>
          </cell>
          <cell r="D406" t="str">
            <v>01</v>
          </cell>
          <cell r="E406" t="str">
            <v>08 0 00 02010</v>
          </cell>
          <cell r="F406" t="str">
            <v>600</v>
          </cell>
          <cell r="Q406">
            <v>14730</v>
          </cell>
          <cell r="R406">
            <v>0</v>
          </cell>
          <cell r="S406">
            <v>14730</v>
          </cell>
        </row>
        <row r="407">
          <cell r="C407" t="str">
            <v>11</v>
          </cell>
          <cell r="D407" t="str">
            <v>01</v>
          </cell>
          <cell r="E407" t="str">
            <v>08 0 00 02010</v>
          </cell>
          <cell r="F407" t="str">
            <v>620</v>
          </cell>
          <cell r="Q407">
            <v>14730</v>
          </cell>
          <cell r="R407">
            <v>0</v>
          </cell>
          <cell r="S407">
            <v>14730</v>
          </cell>
        </row>
        <row r="408">
          <cell r="C408" t="str">
            <v>11</v>
          </cell>
          <cell r="D408" t="str">
            <v>01</v>
          </cell>
          <cell r="E408" t="str">
            <v>08 0 00 02600</v>
          </cell>
          <cell r="Q408">
            <v>10426.1</v>
          </cell>
          <cell r="R408">
            <v>0</v>
          </cell>
          <cell r="S408">
            <v>10426.1</v>
          </cell>
        </row>
        <row r="409">
          <cell r="C409" t="str">
            <v>11</v>
          </cell>
          <cell r="D409" t="str">
            <v>01</v>
          </cell>
          <cell r="E409" t="str">
            <v>08 0 00 02600</v>
          </cell>
          <cell r="F409" t="str">
            <v>600</v>
          </cell>
          <cell r="Q409">
            <v>10426.1</v>
          </cell>
          <cell r="R409">
            <v>0</v>
          </cell>
          <cell r="S409">
            <v>10426.1</v>
          </cell>
        </row>
        <row r="410">
          <cell r="C410" t="str">
            <v>11</v>
          </cell>
          <cell r="D410" t="str">
            <v>01</v>
          </cell>
          <cell r="E410" t="str">
            <v>08 0 00 02600</v>
          </cell>
          <cell r="F410" t="str">
            <v>620</v>
          </cell>
          <cell r="Q410">
            <v>10426.1</v>
          </cell>
          <cell r="R410">
            <v>0</v>
          </cell>
          <cell r="S410">
            <v>10426.1</v>
          </cell>
        </row>
        <row r="411">
          <cell r="C411" t="str">
            <v>11</v>
          </cell>
          <cell r="D411" t="str">
            <v>01</v>
          </cell>
          <cell r="E411" t="str">
            <v>08 0 00 05000</v>
          </cell>
          <cell r="Q411">
            <v>6170</v>
          </cell>
          <cell r="R411">
            <v>0</v>
          </cell>
          <cell r="S411">
            <v>6170</v>
          </cell>
        </row>
        <row r="412">
          <cell r="C412" t="str">
            <v>11</v>
          </cell>
          <cell r="D412" t="str">
            <v>01</v>
          </cell>
          <cell r="E412" t="str">
            <v>08 0 00 05000</v>
          </cell>
          <cell r="F412" t="str">
            <v>600</v>
          </cell>
          <cell r="Q412">
            <v>6170</v>
          </cell>
          <cell r="R412">
            <v>0</v>
          </cell>
          <cell r="S412">
            <v>6170</v>
          </cell>
        </row>
        <row r="413">
          <cell r="C413" t="str">
            <v>11</v>
          </cell>
          <cell r="D413" t="str">
            <v>01</v>
          </cell>
          <cell r="E413" t="str">
            <v>08 0 00 05000</v>
          </cell>
          <cell r="F413" t="str">
            <v>620</v>
          </cell>
          <cell r="Q413">
            <v>6170</v>
          </cell>
          <cell r="R413">
            <v>0</v>
          </cell>
          <cell r="S413">
            <v>6170</v>
          </cell>
        </row>
        <row r="414">
          <cell r="C414">
            <v>11</v>
          </cell>
          <cell r="D414" t="str">
            <v>03</v>
          </cell>
          <cell r="Q414">
            <v>18357.099999999999</v>
          </cell>
          <cell r="R414">
            <v>0</v>
          </cell>
          <cell r="S414">
            <v>18357.099999999999</v>
          </cell>
        </row>
        <row r="415">
          <cell r="C415" t="str">
            <v>11</v>
          </cell>
          <cell r="D415" t="str">
            <v>03</v>
          </cell>
          <cell r="E415" t="str">
            <v>18 0 00 00000</v>
          </cell>
          <cell r="Q415">
            <v>18357.099999999999</v>
          </cell>
          <cell r="R415">
            <v>0</v>
          </cell>
          <cell r="S415">
            <v>18357.099999999999</v>
          </cell>
        </row>
        <row r="416">
          <cell r="C416" t="str">
            <v>11</v>
          </cell>
          <cell r="D416" t="str">
            <v>03</v>
          </cell>
          <cell r="E416" t="str">
            <v>18 3 00 00000</v>
          </cell>
          <cell r="Q416">
            <v>18357.099999999999</v>
          </cell>
          <cell r="R416">
            <v>0</v>
          </cell>
          <cell r="S416">
            <v>18357.099999999999</v>
          </cell>
        </row>
        <row r="417">
          <cell r="C417" t="str">
            <v>11</v>
          </cell>
          <cell r="D417" t="str">
            <v>03</v>
          </cell>
          <cell r="E417" t="str">
            <v>18 3 02 S0500</v>
          </cell>
          <cell r="Q417">
            <v>18357.099999999999</v>
          </cell>
          <cell r="R417">
            <v>0</v>
          </cell>
          <cell r="S417">
            <v>18357.099999999999</v>
          </cell>
        </row>
        <row r="418">
          <cell r="C418" t="str">
            <v>11</v>
          </cell>
          <cell r="D418" t="str">
            <v>03</v>
          </cell>
          <cell r="E418" t="str">
            <v>18 3 02 S0500</v>
          </cell>
          <cell r="F418" t="str">
            <v>400</v>
          </cell>
          <cell r="Q418">
            <v>18357.099999999999</v>
          </cell>
          <cell r="R418">
            <v>0</v>
          </cell>
          <cell r="S418">
            <v>18357.099999999999</v>
          </cell>
        </row>
        <row r="419">
          <cell r="C419" t="str">
            <v>11</v>
          </cell>
          <cell r="D419" t="str">
            <v>03</v>
          </cell>
          <cell r="E419" t="str">
            <v>18 3 02 S0500</v>
          </cell>
          <cell r="F419" t="str">
            <v>410</v>
          </cell>
          <cell r="Q419">
            <v>18357.099999999999</v>
          </cell>
          <cell r="R419">
            <v>0</v>
          </cell>
          <cell r="S419">
            <v>18357.099999999999</v>
          </cell>
        </row>
        <row r="420">
          <cell r="C420" t="str">
            <v>12</v>
          </cell>
          <cell r="D420" t="str">
            <v>00</v>
          </cell>
          <cell r="E420" t="str">
            <v/>
          </cell>
          <cell r="F420" t="str">
            <v/>
          </cell>
          <cell r="Q420">
            <v>22529.8</v>
          </cell>
          <cell r="R420">
            <v>0</v>
          </cell>
          <cell r="S420">
            <v>22529.8</v>
          </cell>
        </row>
        <row r="421">
          <cell r="C421" t="str">
            <v>12</v>
          </cell>
          <cell r="D421" t="str">
            <v>02</v>
          </cell>
          <cell r="E421" t="str">
            <v/>
          </cell>
          <cell r="F421" t="str">
            <v/>
          </cell>
          <cell r="Q421">
            <v>22529.8</v>
          </cell>
          <cell r="R421">
            <v>0</v>
          </cell>
          <cell r="S421">
            <v>22529.8</v>
          </cell>
        </row>
        <row r="422">
          <cell r="C422" t="str">
            <v>12</v>
          </cell>
          <cell r="D422" t="str">
            <v>02</v>
          </cell>
          <cell r="E422" t="str">
            <v>80 0 00 00000</v>
          </cell>
          <cell r="Q422">
            <v>22529.8</v>
          </cell>
          <cell r="R422">
            <v>0</v>
          </cell>
          <cell r="S422">
            <v>22529.8</v>
          </cell>
        </row>
        <row r="423">
          <cell r="C423" t="str">
            <v>12</v>
          </cell>
          <cell r="D423" t="str">
            <v>02</v>
          </cell>
          <cell r="E423" t="str">
            <v>83 0 00 00000</v>
          </cell>
          <cell r="F423" t="str">
            <v/>
          </cell>
          <cell r="Q423">
            <v>22529.8</v>
          </cell>
          <cell r="R423">
            <v>0</v>
          </cell>
          <cell r="S423">
            <v>22529.8</v>
          </cell>
        </row>
        <row r="424">
          <cell r="C424" t="str">
            <v>12</v>
          </cell>
          <cell r="D424" t="str">
            <v>02</v>
          </cell>
          <cell r="E424" t="str">
            <v>83 0 00 01000</v>
          </cell>
          <cell r="F424" t="str">
            <v/>
          </cell>
          <cell r="Q424">
            <v>20389</v>
          </cell>
          <cell r="R424">
            <v>0</v>
          </cell>
          <cell r="S424">
            <v>20389</v>
          </cell>
        </row>
        <row r="425">
          <cell r="C425" t="str">
            <v>12</v>
          </cell>
          <cell r="D425" t="str">
            <v>02</v>
          </cell>
          <cell r="E425" t="str">
            <v>83 0 00 01000</v>
          </cell>
          <cell r="F425" t="str">
            <v>600</v>
          </cell>
          <cell r="Q425">
            <v>20389</v>
          </cell>
          <cell r="R425">
            <v>0</v>
          </cell>
          <cell r="S425">
            <v>20389</v>
          </cell>
        </row>
        <row r="426">
          <cell r="C426" t="str">
            <v>12</v>
          </cell>
          <cell r="D426" t="str">
            <v>02</v>
          </cell>
          <cell r="E426" t="str">
            <v>83 0 00 01000</v>
          </cell>
          <cell r="F426" t="str">
            <v>620</v>
          </cell>
          <cell r="Q426">
            <v>20389</v>
          </cell>
          <cell r="R426">
            <v>0</v>
          </cell>
          <cell r="S426">
            <v>20389</v>
          </cell>
        </row>
        <row r="427">
          <cell r="C427" t="str">
            <v>12</v>
          </cell>
          <cell r="D427" t="str">
            <v>02</v>
          </cell>
          <cell r="E427" t="str">
            <v>83 0 00 02000</v>
          </cell>
          <cell r="F427" t="str">
            <v/>
          </cell>
          <cell r="Q427">
            <v>2140.8000000000002</v>
          </cell>
          <cell r="R427">
            <v>0</v>
          </cell>
          <cell r="S427">
            <v>2140.8000000000002</v>
          </cell>
        </row>
        <row r="428">
          <cell r="C428" t="str">
            <v>12</v>
          </cell>
          <cell r="D428" t="str">
            <v>02</v>
          </cell>
          <cell r="E428" t="str">
            <v>83 0 00 02090</v>
          </cell>
          <cell r="F428" t="str">
            <v/>
          </cell>
          <cell r="Q428">
            <v>2140.8000000000002</v>
          </cell>
          <cell r="R428">
            <v>0</v>
          </cell>
          <cell r="S428">
            <v>2140.8000000000002</v>
          </cell>
        </row>
        <row r="429">
          <cell r="C429" t="str">
            <v>12</v>
          </cell>
          <cell r="D429" t="str">
            <v>02</v>
          </cell>
          <cell r="E429" t="str">
            <v>83 0 00 02090</v>
          </cell>
          <cell r="F429" t="str">
            <v>600</v>
          </cell>
          <cell r="Q429">
            <v>2140.8000000000002</v>
          </cell>
          <cell r="R429">
            <v>0</v>
          </cell>
          <cell r="S429">
            <v>2140.8000000000002</v>
          </cell>
        </row>
        <row r="430">
          <cell r="C430" t="str">
            <v>12</v>
          </cell>
          <cell r="D430" t="str">
            <v>02</v>
          </cell>
          <cell r="E430" t="str">
            <v>83 0 00 02090</v>
          </cell>
          <cell r="F430" t="str">
            <v>620</v>
          </cell>
          <cell r="Q430">
            <v>2140.8000000000002</v>
          </cell>
          <cell r="R430">
            <v>0</v>
          </cell>
          <cell r="S430">
            <v>2140.8000000000002</v>
          </cell>
        </row>
        <row r="431">
          <cell r="C431" t="str">
            <v>14</v>
          </cell>
          <cell r="D431" t="str">
            <v>00</v>
          </cell>
          <cell r="E431" t="str">
            <v/>
          </cell>
          <cell r="F431" t="str">
            <v/>
          </cell>
          <cell r="Q431">
            <v>321662.69999999995</v>
          </cell>
          <cell r="R431">
            <v>0</v>
          </cell>
          <cell r="S431">
            <v>0</v>
          </cell>
        </row>
        <row r="432">
          <cell r="C432" t="str">
            <v>14</v>
          </cell>
          <cell r="D432" t="str">
            <v>03</v>
          </cell>
          <cell r="E432" t="str">
            <v/>
          </cell>
          <cell r="F432" t="str">
            <v/>
          </cell>
          <cell r="Q432">
            <v>265541.5</v>
          </cell>
          <cell r="R432">
            <v>0</v>
          </cell>
          <cell r="S432">
            <v>0</v>
          </cell>
        </row>
        <row r="433">
          <cell r="C433" t="str">
            <v>14</v>
          </cell>
          <cell r="D433" t="str">
            <v>03</v>
          </cell>
          <cell r="E433" t="str">
            <v>07 0 00 00000</v>
          </cell>
          <cell r="Q433">
            <v>144705</v>
          </cell>
          <cell r="R433">
            <v>0</v>
          </cell>
          <cell r="S433">
            <v>0</v>
          </cell>
        </row>
        <row r="434">
          <cell r="C434" t="str">
            <v>14</v>
          </cell>
          <cell r="D434" t="str">
            <v>03</v>
          </cell>
          <cell r="E434" t="str">
            <v>07 4 00 00000</v>
          </cell>
          <cell r="Q434">
            <v>144705</v>
          </cell>
          <cell r="R434">
            <v>0</v>
          </cell>
          <cell r="S434">
            <v>0</v>
          </cell>
        </row>
        <row r="435">
          <cell r="C435" t="str">
            <v>14</v>
          </cell>
          <cell r="D435" t="str">
            <v>03</v>
          </cell>
          <cell r="E435" t="str">
            <v xml:space="preserve">07 4 00 01000 </v>
          </cell>
          <cell r="Q435">
            <v>124422</v>
          </cell>
          <cell r="R435">
            <v>0</v>
          </cell>
          <cell r="S435">
            <v>0</v>
          </cell>
        </row>
        <row r="436">
          <cell r="C436" t="str">
            <v>14</v>
          </cell>
          <cell r="D436" t="str">
            <v>03</v>
          </cell>
          <cell r="E436" t="str">
            <v xml:space="preserve">07 4 00 01001 </v>
          </cell>
          <cell r="Q436">
            <v>62863</v>
          </cell>
          <cell r="R436">
            <v>0</v>
          </cell>
          <cell r="S436">
            <v>0</v>
          </cell>
        </row>
        <row r="437">
          <cell r="C437" t="str">
            <v>14</v>
          </cell>
          <cell r="D437" t="str">
            <v>03</v>
          </cell>
          <cell r="E437" t="str">
            <v xml:space="preserve">07 4 00 01001 </v>
          </cell>
          <cell r="F437">
            <v>500</v>
          </cell>
          <cell r="Q437">
            <v>62863</v>
          </cell>
          <cell r="R437">
            <v>0</v>
          </cell>
          <cell r="S437">
            <v>0</v>
          </cell>
        </row>
        <row r="438">
          <cell r="C438" t="str">
            <v>14</v>
          </cell>
          <cell r="D438" t="str">
            <v>03</v>
          </cell>
          <cell r="E438" t="str">
            <v xml:space="preserve">07 4 00 01001 </v>
          </cell>
          <cell r="F438">
            <v>540</v>
          </cell>
          <cell r="Q438">
            <v>62863</v>
          </cell>
          <cell r="R438">
            <v>0</v>
          </cell>
          <cell r="S438">
            <v>0</v>
          </cell>
        </row>
        <row r="439">
          <cell r="C439" t="str">
            <v>14</v>
          </cell>
          <cell r="D439" t="str">
            <v>03</v>
          </cell>
          <cell r="E439" t="str">
            <v xml:space="preserve">07 4 00 01002 </v>
          </cell>
          <cell r="Q439">
            <v>40484</v>
          </cell>
          <cell r="R439">
            <v>0</v>
          </cell>
          <cell r="S439">
            <v>0</v>
          </cell>
        </row>
        <row r="440">
          <cell r="C440" t="str">
            <v>14</v>
          </cell>
          <cell r="D440" t="str">
            <v>03</v>
          </cell>
          <cell r="E440" t="str">
            <v xml:space="preserve">07 4 00 01002 </v>
          </cell>
          <cell r="F440">
            <v>500</v>
          </cell>
          <cell r="Q440">
            <v>40484</v>
          </cell>
          <cell r="R440">
            <v>0</v>
          </cell>
          <cell r="S440">
            <v>0</v>
          </cell>
        </row>
        <row r="441">
          <cell r="C441" t="str">
            <v>14</v>
          </cell>
          <cell r="D441" t="str">
            <v>03</v>
          </cell>
          <cell r="E441" t="str">
            <v xml:space="preserve">07 4 00 01002 </v>
          </cell>
          <cell r="F441">
            <v>540</v>
          </cell>
          <cell r="Q441">
            <v>40484</v>
          </cell>
          <cell r="R441">
            <v>0</v>
          </cell>
          <cell r="S441">
            <v>0</v>
          </cell>
        </row>
        <row r="442">
          <cell r="C442" t="str">
            <v>14</v>
          </cell>
          <cell r="D442" t="str">
            <v>03</v>
          </cell>
          <cell r="E442" t="str">
            <v xml:space="preserve">07 4 00 01003 </v>
          </cell>
          <cell r="Q442">
            <v>21075</v>
          </cell>
          <cell r="R442">
            <v>0</v>
          </cell>
          <cell r="S442">
            <v>0</v>
          </cell>
        </row>
        <row r="443">
          <cell r="C443" t="str">
            <v>14</v>
          </cell>
          <cell r="D443" t="str">
            <v>03</v>
          </cell>
          <cell r="E443" t="str">
            <v xml:space="preserve">07 4 00 01003 </v>
          </cell>
          <cell r="F443">
            <v>500</v>
          </cell>
          <cell r="Q443">
            <v>21075</v>
          </cell>
          <cell r="R443">
            <v>0</v>
          </cell>
          <cell r="S443">
            <v>0</v>
          </cell>
        </row>
        <row r="444">
          <cell r="C444" t="str">
            <v>14</v>
          </cell>
          <cell r="D444" t="str">
            <v>03</v>
          </cell>
          <cell r="E444" t="str">
            <v xml:space="preserve">07 4 00 01003 </v>
          </cell>
          <cell r="F444">
            <v>540</v>
          </cell>
          <cell r="Q444">
            <v>21075</v>
          </cell>
          <cell r="R444">
            <v>0</v>
          </cell>
          <cell r="S444">
            <v>0</v>
          </cell>
        </row>
        <row r="445">
          <cell r="C445" t="str">
            <v>14</v>
          </cell>
          <cell r="D445" t="str">
            <v>03</v>
          </cell>
          <cell r="E445" t="str">
            <v xml:space="preserve">07 4 00 02000 </v>
          </cell>
          <cell r="Q445">
            <v>20283</v>
          </cell>
          <cell r="R445">
            <v>0</v>
          </cell>
          <cell r="S445">
            <v>0</v>
          </cell>
        </row>
        <row r="446">
          <cell r="C446" t="str">
            <v>14</v>
          </cell>
          <cell r="D446" t="str">
            <v>03</v>
          </cell>
          <cell r="E446" t="str">
            <v xml:space="preserve">07 4 00 02100 </v>
          </cell>
          <cell r="Q446">
            <v>20283</v>
          </cell>
          <cell r="R446">
            <v>0</v>
          </cell>
          <cell r="S446">
            <v>0</v>
          </cell>
        </row>
        <row r="447">
          <cell r="C447" t="str">
            <v>14</v>
          </cell>
          <cell r="D447" t="str">
            <v>03</v>
          </cell>
          <cell r="E447" t="str">
            <v>07 4 00 02010</v>
          </cell>
          <cell r="F447" t="str">
            <v/>
          </cell>
          <cell r="Q447">
            <v>16298</v>
          </cell>
          <cell r="R447">
            <v>0</v>
          </cell>
          <cell r="S447">
            <v>0</v>
          </cell>
        </row>
        <row r="448">
          <cell r="C448" t="str">
            <v>14</v>
          </cell>
          <cell r="D448" t="str">
            <v>03</v>
          </cell>
          <cell r="E448" t="str">
            <v>07 4 00 02010</v>
          </cell>
          <cell r="F448">
            <v>500</v>
          </cell>
          <cell r="Q448">
            <v>16298</v>
          </cell>
          <cell r="R448">
            <v>0</v>
          </cell>
          <cell r="S448">
            <v>0</v>
          </cell>
        </row>
        <row r="449">
          <cell r="C449" t="str">
            <v>14</v>
          </cell>
          <cell r="D449" t="str">
            <v>03</v>
          </cell>
          <cell r="E449" t="str">
            <v>07 4 00 02010</v>
          </cell>
          <cell r="F449">
            <v>540</v>
          </cell>
          <cell r="Q449">
            <v>16298</v>
          </cell>
          <cell r="R449">
            <v>0</v>
          </cell>
          <cell r="S449">
            <v>0</v>
          </cell>
        </row>
        <row r="450">
          <cell r="C450" t="str">
            <v>14</v>
          </cell>
          <cell r="D450" t="str">
            <v>03</v>
          </cell>
          <cell r="E450" t="str">
            <v>07 4 00 02080</v>
          </cell>
          <cell r="Q450">
            <v>3985</v>
          </cell>
          <cell r="R450">
            <v>0</v>
          </cell>
          <cell r="S450">
            <v>0</v>
          </cell>
        </row>
        <row r="451">
          <cell r="C451" t="str">
            <v>14</v>
          </cell>
          <cell r="D451" t="str">
            <v>03</v>
          </cell>
          <cell r="E451" t="str">
            <v>07 4 00 02080</v>
          </cell>
          <cell r="F451">
            <v>500</v>
          </cell>
          <cell r="Q451">
            <v>3985</v>
          </cell>
          <cell r="R451">
            <v>0</v>
          </cell>
          <cell r="S451">
            <v>0</v>
          </cell>
        </row>
        <row r="452">
          <cell r="C452" t="str">
            <v>14</v>
          </cell>
          <cell r="D452" t="str">
            <v>03</v>
          </cell>
          <cell r="E452" t="str">
            <v>07 4 00 02080</v>
          </cell>
          <cell r="F452">
            <v>540</v>
          </cell>
          <cell r="Q452">
            <v>3985</v>
          </cell>
          <cell r="R452">
            <v>0</v>
          </cell>
          <cell r="S452">
            <v>0</v>
          </cell>
        </row>
        <row r="453">
          <cell r="C453" t="str">
            <v>14</v>
          </cell>
          <cell r="D453" t="str">
            <v>03</v>
          </cell>
          <cell r="E453" t="str">
            <v>07 9 00 00000</v>
          </cell>
          <cell r="S453">
            <v>0</v>
          </cell>
        </row>
        <row r="454">
          <cell r="C454" t="str">
            <v>14</v>
          </cell>
          <cell r="D454" t="str">
            <v>03</v>
          </cell>
          <cell r="E454" t="str">
            <v>07 9 00 05000</v>
          </cell>
          <cell r="F454" t="str">
            <v/>
          </cell>
          <cell r="S454">
            <v>0</v>
          </cell>
        </row>
        <row r="455">
          <cell r="C455" t="str">
            <v>14</v>
          </cell>
          <cell r="D455" t="str">
            <v>03</v>
          </cell>
          <cell r="E455" t="str">
            <v>07 9 00 05000</v>
          </cell>
          <cell r="F455">
            <v>500</v>
          </cell>
          <cell r="S455">
            <v>0</v>
          </cell>
        </row>
        <row r="456">
          <cell r="C456" t="str">
            <v>14</v>
          </cell>
          <cell r="D456" t="str">
            <v>03</v>
          </cell>
          <cell r="E456" t="str">
            <v>07 9 00 05000</v>
          </cell>
          <cell r="F456">
            <v>540</v>
          </cell>
          <cell r="S456">
            <v>0</v>
          </cell>
        </row>
        <row r="457">
          <cell r="C457" t="str">
            <v>14</v>
          </cell>
          <cell r="D457" t="str">
            <v>03</v>
          </cell>
          <cell r="E457" t="str">
            <v>08 0 00 00000</v>
          </cell>
          <cell r="Q457">
            <v>120579</v>
          </cell>
          <cell r="R457">
            <v>0</v>
          </cell>
          <cell r="S457">
            <v>0</v>
          </cell>
        </row>
        <row r="458">
          <cell r="C458" t="str">
            <v>14</v>
          </cell>
          <cell r="D458" t="str">
            <v>03</v>
          </cell>
          <cell r="E458" t="str">
            <v>08 0 00 01000</v>
          </cell>
          <cell r="Q458">
            <v>87646</v>
          </cell>
          <cell r="R458">
            <v>0</v>
          </cell>
          <cell r="S458">
            <v>0</v>
          </cell>
        </row>
        <row r="459">
          <cell r="C459" t="str">
            <v>14</v>
          </cell>
          <cell r="D459" t="str">
            <v>03</v>
          </cell>
          <cell r="E459" t="str">
            <v>08 0 00 01005</v>
          </cell>
          <cell r="Q459">
            <v>87646</v>
          </cell>
          <cell r="R459">
            <v>0</v>
          </cell>
          <cell r="S459">
            <v>0</v>
          </cell>
        </row>
        <row r="460">
          <cell r="C460" t="str">
            <v>14</v>
          </cell>
          <cell r="D460" t="str">
            <v>03</v>
          </cell>
          <cell r="E460" t="str">
            <v>08 0 00 01005</v>
          </cell>
          <cell r="F460">
            <v>500</v>
          </cell>
          <cell r="Q460">
            <v>87646</v>
          </cell>
          <cell r="R460">
            <v>0</v>
          </cell>
          <cell r="S460">
            <v>0</v>
          </cell>
        </row>
        <row r="461">
          <cell r="C461" t="str">
            <v>14</v>
          </cell>
          <cell r="D461" t="str">
            <v>03</v>
          </cell>
          <cell r="E461" t="str">
            <v>08 0 00 01005</v>
          </cell>
          <cell r="F461">
            <v>540</v>
          </cell>
          <cell r="Q461">
            <v>87646</v>
          </cell>
          <cell r="R461">
            <v>0</v>
          </cell>
          <cell r="S461">
            <v>0</v>
          </cell>
        </row>
        <row r="462">
          <cell r="C462" t="str">
            <v>14</v>
          </cell>
          <cell r="D462" t="str">
            <v>03</v>
          </cell>
          <cell r="E462" t="str">
            <v>08 0 00 02000</v>
          </cell>
          <cell r="Q462">
            <v>32933</v>
          </cell>
          <cell r="R462">
            <v>0</v>
          </cell>
          <cell r="S462">
            <v>0</v>
          </cell>
        </row>
        <row r="463">
          <cell r="C463" t="str">
            <v>14</v>
          </cell>
          <cell r="D463" t="str">
            <v>03</v>
          </cell>
          <cell r="E463" t="str">
            <v>08 0 00 02100</v>
          </cell>
          <cell r="Q463">
            <v>32933</v>
          </cell>
          <cell r="R463">
            <v>0</v>
          </cell>
          <cell r="S463">
            <v>0</v>
          </cell>
        </row>
        <row r="464">
          <cell r="C464" t="str">
            <v>14</v>
          </cell>
          <cell r="D464" t="str">
            <v>03</v>
          </cell>
          <cell r="E464" t="str">
            <v>08 0 00 02010</v>
          </cell>
          <cell r="Q464">
            <v>32933</v>
          </cell>
          <cell r="R464">
            <v>0</v>
          </cell>
          <cell r="S464">
            <v>0</v>
          </cell>
        </row>
        <row r="465">
          <cell r="C465" t="str">
            <v>14</v>
          </cell>
          <cell r="D465" t="str">
            <v>03</v>
          </cell>
          <cell r="E465" t="str">
            <v>08 0 00 02010</v>
          </cell>
          <cell r="F465">
            <v>500</v>
          </cell>
          <cell r="Q465">
            <v>32933</v>
          </cell>
          <cell r="R465">
            <v>0</v>
          </cell>
          <cell r="S465">
            <v>0</v>
          </cell>
        </row>
        <row r="466">
          <cell r="C466" t="str">
            <v>14</v>
          </cell>
          <cell r="D466" t="str">
            <v>03</v>
          </cell>
          <cell r="E466" t="str">
            <v>08 0 00 02010</v>
          </cell>
          <cell r="F466">
            <v>540</v>
          </cell>
          <cell r="Q466">
            <v>32933</v>
          </cell>
          <cell r="R466">
            <v>0</v>
          </cell>
          <cell r="S466">
            <v>0</v>
          </cell>
        </row>
        <row r="467">
          <cell r="C467" t="str">
            <v>14</v>
          </cell>
          <cell r="D467" t="str">
            <v>03</v>
          </cell>
          <cell r="E467" t="str">
            <v>08 0 00 05000</v>
          </cell>
          <cell r="S467">
            <v>0</v>
          </cell>
        </row>
        <row r="468">
          <cell r="C468" t="str">
            <v>14</v>
          </cell>
          <cell r="D468" t="str">
            <v>03</v>
          </cell>
          <cell r="E468" t="str">
            <v>08 0 00 05000</v>
          </cell>
          <cell r="F468">
            <v>500</v>
          </cell>
          <cell r="S468">
            <v>0</v>
          </cell>
        </row>
        <row r="469">
          <cell r="C469" t="str">
            <v>14</v>
          </cell>
          <cell r="D469" t="str">
            <v>03</v>
          </cell>
          <cell r="E469" t="str">
            <v>08 0 00 05000</v>
          </cell>
          <cell r="F469">
            <v>540</v>
          </cell>
          <cell r="S469">
            <v>0</v>
          </cell>
        </row>
        <row r="470">
          <cell r="C470" t="str">
            <v>14</v>
          </cell>
          <cell r="D470" t="str">
            <v>03</v>
          </cell>
          <cell r="E470" t="str">
            <v>14 0 00 00000</v>
          </cell>
          <cell r="Q470">
            <v>257.5</v>
          </cell>
          <cell r="R470">
            <v>0</v>
          </cell>
          <cell r="S470">
            <v>0</v>
          </cell>
        </row>
        <row r="471">
          <cell r="C471" t="str">
            <v>14</v>
          </cell>
          <cell r="D471" t="str">
            <v>03</v>
          </cell>
          <cell r="E471" t="str">
            <v>14 0 01 00000</v>
          </cell>
          <cell r="F471" t="str">
            <v/>
          </cell>
          <cell r="Q471">
            <v>257.5</v>
          </cell>
          <cell r="R471">
            <v>0</v>
          </cell>
          <cell r="S471">
            <v>0</v>
          </cell>
        </row>
        <row r="472">
          <cell r="C472" t="str">
            <v>14</v>
          </cell>
          <cell r="D472" t="str">
            <v>03</v>
          </cell>
          <cell r="E472" t="str">
            <v>14 0 01 00000</v>
          </cell>
          <cell r="F472">
            <v>500</v>
          </cell>
          <cell r="Q472">
            <v>257.5</v>
          </cell>
          <cell r="R472">
            <v>0</v>
          </cell>
          <cell r="S472">
            <v>0</v>
          </cell>
        </row>
        <row r="473">
          <cell r="C473" t="str">
            <v>14</v>
          </cell>
          <cell r="D473" t="str">
            <v>03</v>
          </cell>
          <cell r="E473" t="str">
            <v>14 0 01 00000</v>
          </cell>
          <cell r="F473">
            <v>540</v>
          </cell>
          <cell r="Q473">
            <v>257.5</v>
          </cell>
          <cell r="R473">
            <v>0</v>
          </cell>
          <cell r="S473">
            <v>0</v>
          </cell>
        </row>
        <row r="474">
          <cell r="C474" t="str">
            <v/>
          </cell>
          <cell r="D474" t="str">
            <v/>
          </cell>
          <cell r="E474" t="str">
            <v/>
          </cell>
          <cell r="F474" t="str">
            <v/>
          </cell>
          <cell r="Q474">
            <v>91360.5</v>
          </cell>
          <cell r="R474">
            <v>0</v>
          </cell>
          <cell r="S474">
            <v>91360.5</v>
          </cell>
        </row>
        <row r="475">
          <cell r="C475" t="str">
            <v>01</v>
          </cell>
          <cell r="D475" t="str">
            <v>00</v>
          </cell>
          <cell r="E475" t="str">
            <v/>
          </cell>
          <cell r="F475" t="str">
            <v/>
          </cell>
          <cell r="Q475">
            <v>62585.599999999999</v>
          </cell>
          <cell r="R475">
            <v>0</v>
          </cell>
          <cell r="S475">
            <v>62585.599999999999</v>
          </cell>
        </row>
        <row r="476">
          <cell r="C476" t="str">
            <v>01</v>
          </cell>
          <cell r="D476" t="str">
            <v>13</v>
          </cell>
          <cell r="E476" t="str">
            <v/>
          </cell>
          <cell r="F476" t="str">
            <v/>
          </cell>
          <cell r="Q476">
            <v>62585.599999999999</v>
          </cell>
          <cell r="R476">
            <v>0</v>
          </cell>
          <cell r="S476">
            <v>62585.599999999999</v>
          </cell>
        </row>
        <row r="477">
          <cell r="C477" t="str">
            <v>01</v>
          </cell>
          <cell r="D477" t="str">
            <v>13</v>
          </cell>
          <cell r="E477" t="str">
            <v>70 0 00 00000</v>
          </cell>
          <cell r="Q477">
            <v>62585.599999999999</v>
          </cell>
          <cell r="R477">
            <v>0</v>
          </cell>
          <cell r="S477">
            <v>62585.599999999999</v>
          </cell>
        </row>
        <row r="478">
          <cell r="C478" t="str">
            <v>01</v>
          </cell>
          <cell r="D478" t="str">
            <v>13</v>
          </cell>
          <cell r="E478" t="str">
            <v>70 1 00 00000</v>
          </cell>
          <cell r="F478" t="str">
            <v/>
          </cell>
          <cell r="Q478">
            <v>23709</v>
          </cell>
          <cell r="R478">
            <v>0</v>
          </cell>
          <cell r="S478">
            <v>23709</v>
          </cell>
        </row>
        <row r="479">
          <cell r="C479" t="str">
            <v>01</v>
          </cell>
          <cell r="D479" t="str">
            <v>13</v>
          </cell>
          <cell r="E479" t="str">
            <v>70 1 00 00100</v>
          </cell>
          <cell r="F479" t="str">
            <v/>
          </cell>
          <cell r="Q479">
            <v>23709</v>
          </cell>
          <cell r="R479">
            <v>0</v>
          </cell>
          <cell r="S479">
            <v>23709</v>
          </cell>
        </row>
        <row r="480">
          <cell r="C480" t="str">
            <v>01</v>
          </cell>
          <cell r="D480" t="str">
            <v>13</v>
          </cell>
          <cell r="E480" t="str">
            <v>70 1 00 00113</v>
          </cell>
          <cell r="F480" t="str">
            <v/>
          </cell>
          <cell r="Q480">
            <v>23709</v>
          </cell>
          <cell r="R480">
            <v>0</v>
          </cell>
          <cell r="S480">
            <v>23709</v>
          </cell>
        </row>
        <row r="481">
          <cell r="C481" t="str">
            <v>01</v>
          </cell>
          <cell r="D481" t="str">
            <v>13</v>
          </cell>
          <cell r="E481" t="str">
            <v>70 1 00 00113</v>
          </cell>
          <cell r="F481" t="str">
            <v>100</v>
          </cell>
          <cell r="Q481">
            <v>22833</v>
          </cell>
          <cell r="R481">
            <v>0</v>
          </cell>
          <cell r="S481">
            <v>22833</v>
          </cell>
        </row>
        <row r="482">
          <cell r="C482" t="str">
            <v>01</v>
          </cell>
          <cell r="D482" t="str">
            <v>13</v>
          </cell>
          <cell r="E482" t="str">
            <v>70 1 00 00113</v>
          </cell>
          <cell r="F482" t="str">
            <v>120</v>
          </cell>
          <cell r="Q482">
            <v>22833</v>
          </cell>
          <cell r="R482">
            <v>0</v>
          </cell>
          <cell r="S482">
            <v>22833</v>
          </cell>
        </row>
        <row r="483">
          <cell r="C483" t="str">
            <v>01</v>
          </cell>
          <cell r="D483" t="str">
            <v>13</v>
          </cell>
          <cell r="E483" t="str">
            <v>70 1 00 00113</v>
          </cell>
          <cell r="F483" t="str">
            <v>200</v>
          </cell>
          <cell r="Q483">
            <v>876</v>
          </cell>
          <cell r="R483">
            <v>0</v>
          </cell>
          <cell r="S483">
            <v>876</v>
          </cell>
        </row>
        <row r="484">
          <cell r="C484" t="str">
            <v>01</v>
          </cell>
          <cell r="D484" t="str">
            <v>13</v>
          </cell>
          <cell r="E484" t="str">
            <v>70 1 00 00113</v>
          </cell>
          <cell r="F484" t="str">
            <v>240</v>
          </cell>
          <cell r="Q484">
            <v>876</v>
          </cell>
          <cell r="R484">
            <v>0</v>
          </cell>
          <cell r="S484">
            <v>876</v>
          </cell>
        </row>
        <row r="485">
          <cell r="C485" t="str">
            <v>01</v>
          </cell>
          <cell r="D485" t="str">
            <v>13</v>
          </cell>
          <cell r="E485" t="str">
            <v>70 1 00 00113</v>
          </cell>
          <cell r="F485" t="str">
            <v>800</v>
          </cell>
          <cell r="Q485">
            <v>0</v>
          </cell>
          <cell r="R485">
            <v>0</v>
          </cell>
          <cell r="S485">
            <v>0</v>
          </cell>
        </row>
        <row r="486">
          <cell r="C486" t="str">
            <v>01</v>
          </cell>
          <cell r="D486" t="str">
            <v>13</v>
          </cell>
          <cell r="E486" t="str">
            <v>70 1 00 00113</v>
          </cell>
          <cell r="F486" t="str">
            <v>850</v>
          </cell>
          <cell r="Q486">
            <v>0</v>
          </cell>
          <cell r="R486">
            <v>0</v>
          </cell>
          <cell r="S486">
            <v>0</v>
          </cell>
        </row>
        <row r="487">
          <cell r="C487" t="str">
            <v>01</v>
          </cell>
          <cell r="D487" t="str">
            <v>13</v>
          </cell>
          <cell r="E487" t="str">
            <v>70 7 00 00000</v>
          </cell>
          <cell r="F487" t="str">
            <v/>
          </cell>
          <cell r="Q487">
            <v>38876.6</v>
          </cell>
          <cell r="R487">
            <v>0</v>
          </cell>
          <cell r="S487">
            <v>38876.6</v>
          </cell>
        </row>
        <row r="488">
          <cell r="C488" t="str">
            <v>01</v>
          </cell>
          <cell r="D488" t="str">
            <v>13</v>
          </cell>
          <cell r="E488" t="str">
            <v>70 7 00 00100</v>
          </cell>
          <cell r="F488" t="str">
            <v/>
          </cell>
          <cell r="Q488">
            <v>270</v>
          </cell>
          <cell r="R488">
            <v>0</v>
          </cell>
          <cell r="S488">
            <v>270</v>
          </cell>
        </row>
        <row r="489">
          <cell r="C489" t="str">
            <v>01</v>
          </cell>
          <cell r="D489" t="str">
            <v>13</v>
          </cell>
          <cell r="E489" t="str">
            <v>70 7 00 00101</v>
          </cell>
          <cell r="F489" t="str">
            <v/>
          </cell>
          <cell r="Q489">
            <v>270</v>
          </cell>
          <cell r="R489">
            <v>0</v>
          </cell>
          <cell r="S489">
            <v>270</v>
          </cell>
        </row>
        <row r="490">
          <cell r="C490" t="str">
            <v>01</v>
          </cell>
          <cell r="D490" t="str">
            <v>13</v>
          </cell>
          <cell r="E490" t="str">
            <v>70 7 00 00101</v>
          </cell>
          <cell r="F490" t="str">
            <v>200</v>
          </cell>
          <cell r="Q490">
            <v>270</v>
          </cell>
          <cell r="R490">
            <v>0</v>
          </cell>
          <cell r="S490">
            <v>270</v>
          </cell>
        </row>
        <row r="491">
          <cell r="C491" t="str">
            <v>01</v>
          </cell>
          <cell r="D491" t="str">
            <v>13</v>
          </cell>
          <cell r="E491" t="str">
            <v>70 7 00 00101</v>
          </cell>
          <cell r="F491" t="str">
            <v>240</v>
          </cell>
          <cell r="Q491">
            <v>270</v>
          </cell>
          <cell r="R491">
            <v>0</v>
          </cell>
          <cell r="S491">
            <v>270</v>
          </cell>
        </row>
        <row r="492">
          <cell r="C492" t="str">
            <v>01</v>
          </cell>
          <cell r="D492" t="str">
            <v>13</v>
          </cell>
          <cell r="E492" t="str">
            <v>70 7 00 00200</v>
          </cell>
          <cell r="F492" t="str">
            <v/>
          </cell>
          <cell r="Q492">
            <v>38606.6</v>
          </cell>
          <cell r="R492">
            <v>0</v>
          </cell>
          <cell r="S492">
            <v>38606.6</v>
          </cell>
        </row>
        <row r="493">
          <cell r="C493" t="str">
            <v>01</v>
          </cell>
          <cell r="D493" t="str">
            <v>13</v>
          </cell>
          <cell r="E493" t="str">
            <v>70 7 00 00202</v>
          </cell>
          <cell r="F493" t="str">
            <v/>
          </cell>
          <cell r="Q493">
            <v>38606.6</v>
          </cell>
          <cell r="R493">
            <v>0</v>
          </cell>
          <cell r="S493">
            <v>38606.6</v>
          </cell>
        </row>
        <row r="494">
          <cell r="C494" t="str">
            <v>01</v>
          </cell>
          <cell r="D494" t="str">
            <v>13</v>
          </cell>
          <cell r="E494" t="str">
            <v>70 7 00 00202</v>
          </cell>
          <cell r="F494" t="str">
            <v>200</v>
          </cell>
          <cell r="Q494">
            <v>38606.6</v>
          </cell>
          <cell r="R494">
            <v>0</v>
          </cell>
          <cell r="S494">
            <v>38606.6</v>
          </cell>
        </row>
        <row r="495">
          <cell r="C495" t="str">
            <v>01</v>
          </cell>
          <cell r="D495" t="str">
            <v>13</v>
          </cell>
          <cell r="E495" t="str">
            <v>70 7 00 00202</v>
          </cell>
          <cell r="F495" t="str">
            <v>240</v>
          </cell>
          <cell r="Q495">
            <v>38606.6</v>
          </cell>
          <cell r="R495">
            <v>0</v>
          </cell>
          <cell r="S495">
            <v>38606.6</v>
          </cell>
        </row>
        <row r="496">
          <cell r="C496" t="str">
            <v>05</v>
          </cell>
          <cell r="D496" t="str">
            <v>00</v>
          </cell>
          <cell r="E496" t="str">
            <v/>
          </cell>
          <cell r="F496" t="str">
            <v/>
          </cell>
          <cell r="Q496">
            <v>28724.899999999998</v>
          </cell>
          <cell r="R496">
            <v>0</v>
          </cell>
          <cell r="S496">
            <v>28724.899999999998</v>
          </cell>
        </row>
        <row r="497">
          <cell r="C497" t="str">
            <v>05</v>
          </cell>
          <cell r="D497" t="str">
            <v>01</v>
          </cell>
          <cell r="E497" t="str">
            <v/>
          </cell>
          <cell r="F497" t="str">
            <v/>
          </cell>
          <cell r="Q497">
            <v>17514.599999999999</v>
          </cell>
          <cell r="R497">
            <v>0</v>
          </cell>
          <cell r="S497">
            <v>17514.599999999999</v>
          </cell>
        </row>
        <row r="498">
          <cell r="C498" t="str">
            <v>05</v>
          </cell>
          <cell r="D498" t="str">
            <v>01</v>
          </cell>
          <cell r="E498" t="str">
            <v>70 0 00 00000</v>
          </cell>
          <cell r="Q498">
            <v>17514.599999999999</v>
          </cell>
          <cell r="R498">
            <v>0</v>
          </cell>
          <cell r="S498">
            <v>17514.599999999999</v>
          </cell>
        </row>
        <row r="499">
          <cell r="C499" t="str">
            <v>05</v>
          </cell>
          <cell r="D499" t="str">
            <v>01</v>
          </cell>
          <cell r="E499" t="str">
            <v>76 0 00 00000</v>
          </cell>
          <cell r="F499" t="str">
            <v/>
          </cell>
          <cell r="Q499">
            <v>17514.599999999999</v>
          </cell>
          <cell r="R499">
            <v>0</v>
          </cell>
          <cell r="S499">
            <v>17514.599999999999</v>
          </cell>
        </row>
        <row r="500">
          <cell r="C500" t="str">
            <v>05</v>
          </cell>
          <cell r="D500" t="str">
            <v>01</v>
          </cell>
          <cell r="E500" t="str">
            <v>76 1 00 00000</v>
          </cell>
          <cell r="F500" t="str">
            <v/>
          </cell>
          <cell r="Q500">
            <v>17514.599999999999</v>
          </cell>
          <cell r="R500">
            <v>0</v>
          </cell>
          <cell r="S500">
            <v>17514.599999999999</v>
          </cell>
        </row>
        <row r="501">
          <cell r="C501" t="str">
            <v>05</v>
          </cell>
          <cell r="D501" t="str">
            <v>01</v>
          </cell>
          <cell r="E501" t="str">
            <v>76 1 00 00000</v>
          </cell>
          <cell r="F501" t="str">
            <v>200</v>
          </cell>
          <cell r="Q501">
            <v>17514.599999999999</v>
          </cell>
          <cell r="R501">
            <v>0</v>
          </cell>
          <cell r="S501">
            <v>17514.599999999999</v>
          </cell>
        </row>
        <row r="502">
          <cell r="C502" t="str">
            <v>05</v>
          </cell>
          <cell r="D502" t="str">
            <v>01</v>
          </cell>
          <cell r="E502" t="str">
            <v>76 1 00 00000</v>
          </cell>
          <cell r="F502" t="str">
            <v>240</v>
          </cell>
          <cell r="Q502">
            <v>17514.599999999999</v>
          </cell>
          <cell r="R502">
            <v>0</v>
          </cell>
          <cell r="S502">
            <v>17514.599999999999</v>
          </cell>
        </row>
        <row r="503">
          <cell r="C503" t="str">
            <v>05</v>
          </cell>
          <cell r="D503" t="str">
            <v>02</v>
          </cell>
          <cell r="Q503">
            <v>11210.3</v>
          </cell>
          <cell r="R503">
            <v>0</v>
          </cell>
          <cell r="S503">
            <v>11210.3</v>
          </cell>
        </row>
        <row r="504">
          <cell r="C504" t="str">
            <v>05</v>
          </cell>
          <cell r="D504" t="str">
            <v>02</v>
          </cell>
          <cell r="E504" t="str">
            <v>70 0 00 00000</v>
          </cell>
          <cell r="Q504">
            <v>11210.3</v>
          </cell>
          <cell r="R504">
            <v>0</v>
          </cell>
          <cell r="S504">
            <v>11210.3</v>
          </cell>
        </row>
        <row r="505">
          <cell r="C505" t="str">
            <v>05</v>
          </cell>
          <cell r="D505" t="str">
            <v>02</v>
          </cell>
          <cell r="E505" t="str">
            <v>75 0 00 00000</v>
          </cell>
          <cell r="Q505">
            <v>11210.3</v>
          </cell>
          <cell r="R505">
            <v>0</v>
          </cell>
          <cell r="S505">
            <v>11210.3</v>
          </cell>
        </row>
        <row r="506">
          <cell r="C506" t="str">
            <v>05</v>
          </cell>
          <cell r="D506" t="str">
            <v>02</v>
          </cell>
          <cell r="E506" t="str">
            <v>75 1 00 00000</v>
          </cell>
          <cell r="Q506">
            <v>11210.3</v>
          </cell>
          <cell r="R506">
            <v>0</v>
          </cell>
          <cell r="S506">
            <v>11210.3</v>
          </cell>
        </row>
        <row r="507">
          <cell r="C507" t="str">
            <v>05</v>
          </cell>
          <cell r="D507" t="str">
            <v>02</v>
          </cell>
          <cell r="E507" t="str">
            <v>75 1 00 00000</v>
          </cell>
          <cell r="F507">
            <v>200</v>
          </cell>
          <cell r="Q507">
            <v>11210.3</v>
          </cell>
          <cell r="R507">
            <v>0</v>
          </cell>
          <cell r="S507">
            <v>11210.3</v>
          </cell>
        </row>
        <row r="508">
          <cell r="C508" t="str">
            <v>05</v>
          </cell>
          <cell r="D508" t="str">
            <v>02</v>
          </cell>
          <cell r="E508" t="str">
            <v>75 1 00 00000</v>
          </cell>
          <cell r="F508">
            <v>240</v>
          </cell>
          <cell r="Q508">
            <v>11210.3</v>
          </cell>
          <cell r="R508">
            <v>0</v>
          </cell>
          <cell r="S508">
            <v>11210.3</v>
          </cell>
        </row>
        <row r="509">
          <cell r="C509" t="str">
            <v>07</v>
          </cell>
          <cell r="D509" t="str">
            <v>00</v>
          </cell>
          <cell r="E509" t="str">
            <v/>
          </cell>
          <cell r="F509" t="str">
            <v/>
          </cell>
          <cell r="Q509">
            <v>50</v>
          </cell>
          <cell r="R509">
            <v>0</v>
          </cell>
          <cell r="S509">
            <v>50</v>
          </cell>
        </row>
        <row r="510">
          <cell r="C510" t="str">
            <v>07</v>
          </cell>
          <cell r="D510" t="str">
            <v>05</v>
          </cell>
          <cell r="Q510">
            <v>50</v>
          </cell>
          <cell r="R510">
            <v>0</v>
          </cell>
          <cell r="S510">
            <v>50</v>
          </cell>
        </row>
        <row r="511">
          <cell r="C511" t="str">
            <v>07</v>
          </cell>
          <cell r="D511" t="str">
            <v>05</v>
          </cell>
          <cell r="E511" t="str">
            <v>80 0 00 00000</v>
          </cell>
          <cell r="Q511">
            <v>50</v>
          </cell>
          <cell r="R511">
            <v>0</v>
          </cell>
          <cell r="S511">
            <v>50</v>
          </cell>
        </row>
        <row r="512">
          <cell r="C512" t="str">
            <v>07</v>
          </cell>
          <cell r="D512" t="str">
            <v>05</v>
          </cell>
          <cell r="E512" t="str">
            <v>87 0 00 00000</v>
          </cell>
          <cell r="Q512">
            <v>50</v>
          </cell>
          <cell r="R512">
            <v>0</v>
          </cell>
          <cell r="S512">
            <v>50</v>
          </cell>
        </row>
        <row r="513">
          <cell r="C513" t="str">
            <v>07</v>
          </cell>
          <cell r="D513" t="str">
            <v>05</v>
          </cell>
          <cell r="E513" t="str">
            <v>87 0 00 00000</v>
          </cell>
          <cell r="F513" t="str">
            <v>200</v>
          </cell>
          <cell r="Q513">
            <v>50</v>
          </cell>
          <cell r="R513">
            <v>0</v>
          </cell>
          <cell r="S513">
            <v>50</v>
          </cell>
        </row>
        <row r="514">
          <cell r="C514" t="str">
            <v>07</v>
          </cell>
          <cell r="D514" t="str">
            <v>05</v>
          </cell>
          <cell r="E514" t="str">
            <v>87 0 00 00000</v>
          </cell>
          <cell r="F514" t="str">
            <v>240</v>
          </cell>
          <cell r="Q514">
            <v>50</v>
          </cell>
          <cell r="R514">
            <v>0</v>
          </cell>
          <cell r="S514">
            <v>50</v>
          </cell>
        </row>
        <row r="515">
          <cell r="C515" t="str">
            <v/>
          </cell>
          <cell r="D515" t="str">
            <v/>
          </cell>
          <cell r="E515" t="str">
            <v/>
          </cell>
          <cell r="F515" t="str">
            <v/>
          </cell>
          <cell r="Q515">
            <v>631771.80000000005</v>
          </cell>
          <cell r="R515">
            <v>0</v>
          </cell>
          <cell r="S515">
            <v>631771.80000000005</v>
          </cell>
        </row>
        <row r="516">
          <cell r="C516" t="str">
            <v>07</v>
          </cell>
          <cell r="D516" t="str">
            <v>00</v>
          </cell>
          <cell r="E516" t="str">
            <v/>
          </cell>
          <cell r="F516" t="str">
            <v/>
          </cell>
          <cell r="Q516">
            <v>631771.80000000005</v>
          </cell>
          <cell r="R516">
            <v>0</v>
          </cell>
          <cell r="S516">
            <v>631771.80000000005</v>
          </cell>
        </row>
        <row r="517">
          <cell r="C517" t="str">
            <v>07</v>
          </cell>
          <cell r="D517" t="str">
            <v>01</v>
          </cell>
          <cell r="E517" t="str">
            <v/>
          </cell>
          <cell r="F517" t="str">
            <v/>
          </cell>
          <cell r="Q517">
            <v>282658.59999999998</v>
          </cell>
          <cell r="R517">
            <v>0</v>
          </cell>
          <cell r="S517">
            <v>282658.59999999998</v>
          </cell>
        </row>
        <row r="518">
          <cell r="C518" t="str">
            <v>07</v>
          </cell>
          <cell r="D518" t="str">
            <v>01</v>
          </cell>
          <cell r="E518" t="str">
            <v>06 0 00 00000</v>
          </cell>
          <cell r="F518" t="str">
            <v/>
          </cell>
          <cell r="Q518">
            <v>282658.59999999998</v>
          </cell>
          <cell r="R518">
            <v>0</v>
          </cell>
          <cell r="S518">
            <v>282658.59999999998</v>
          </cell>
        </row>
        <row r="519">
          <cell r="C519" t="str">
            <v>07</v>
          </cell>
          <cell r="D519" t="str">
            <v>01</v>
          </cell>
          <cell r="E519" t="str">
            <v>06 1 00 00000</v>
          </cell>
          <cell r="F519" t="str">
            <v/>
          </cell>
          <cell r="Q519">
            <v>268634.59999999998</v>
          </cell>
          <cell r="R519">
            <v>0</v>
          </cell>
          <cell r="S519">
            <v>268634.59999999998</v>
          </cell>
        </row>
        <row r="520">
          <cell r="C520" t="str">
            <v>07</v>
          </cell>
          <cell r="D520" t="str">
            <v>01</v>
          </cell>
          <cell r="E520" t="str">
            <v>06 1 01 00000</v>
          </cell>
          <cell r="F520" t="str">
            <v/>
          </cell>
          <cell r="Q520">
            <v>251055.6</v>
          </cell>
          <cell r="R520">
            <v>0</v>
          </cell>
          <cell r="S520">
            <v>251055.6</v>
          </cell>
        </row>
        <row r="521">
          <cell r="C521" t="str">
            <v>07</v>
          </cell>
          <cell r="D521" t="str">
            <v>01</v>
          </cell>
          <cell r="E521" t="str">
            <v>06 1 01 01000</v>
          </cell>
          <cell r="F521" t="str">
            <v/>
          </cell>
          <cell r="Q521">
            <v>251055.6</v>
          </cell>
          <cell r="R521">
            <v>0</v>
          </cell>
          <cell r="S521">
            <v>251055.6</v>
          </cell>
        </row>
        <row r="522">
          <cell r="C522" t="str">
            <v>07</v>
          </cell>
          <cell r="D522" t="str">
            <v>01</v>
          </cell>
          <cell r="E522" t="str">
            <v>06 1 01 01000</v>
          </cell>
          <cell r="F522" t="str">
            <v>600</v>
          </cell>
          <cell r="Q522">
            <v>251055.6</v>
          </cell>
          <cell r="R522">
            <v>0</v>
          </cell>
          <cell r="S522">
            <v>251055.6</v>
          </cell>
        </row>
        <row r="523">
          <cell r="C523" t="str">
            <v>07</v>
          </cell>
          <cell r="D523" t="str">
            <v>01</v>
          </cell>
          <cell r="E523" t="str">
            <v>06 1 01 01000</v>
          </cell>
          <cell r="F523" t="str">
            <v>620</v>
          </cell>
          <cell r="Q523">
            <v>251055.6</v>
          </cell>
          <cell r="R523">
            <v>0</v>
          </cell>
          <cell r="S523">
            <v>251055.6</v>
          </cell>
        </row>
        <row r="524">
          <cell r="C524" t="str">
            <v>07</v>
          </cell>
          <cell r="D524" t="str">
            <v>01</v>
          </cell>
          <cell r="E524" t="str">
            <v>06 1 03 00000</v>
          </cell>
          <cell r="F524" t="str">
            <v/>
          </cell>
          <cell r="Q524">
            <v>71</v>
          </cell>
          <cell r="R524">
            <v>0</v>
          </cell>
          <cell r="S524">
            <v>71</v>
          </cell>
        </row>
        <row r="525">
          <cell r="C525" t="str">
            <v>07</v>
          </cell>
          <cell r="D525" t="str">
            <v>01</v>
          </cell>
          <cell r="E525" t="str">
            <v>06 1 03 S0300</v>
          </cell>
          <cell r="F525" t="str">
            <v/>
          </cell>
          <cell r="Q525">
            <v>71</v>
          </cell>
          <cell r="R525">
            <v>0</v>
          </cell>
          <cell r="S525">
            <v>71</v>
          </cell>
        </row>
        <row r="526">
          <cell r="C526" t="str">
            <v>07</v>
          </cell>
          <cell r="D526" t="str">
            <v>01</v>
          </cell>
          <cell r="E526" t="str">
            <v>06 1 03 S0300</v>
          </cell>
          <cell r="F526" t="str">
            <v>600</v>
          </cell>
          <cell r="Q526">
            <v>71</v>
          </cell>
          <cell r="R526">
            <v>0</v>
          </cell>
          <cell r="S526">
            <v>71</v>
          </cell>
        </row>
        <row r="527">
          <cell r="C527" t="str">
            <v>07</v>
          </cell>
          <cell r="D527" t="str">
            <v>01</v>
          </cell>
          <cell r="E527" t="str">
            <v>06 1 03 S0300</v>
          </cell>
          <cell r="F527" t="str">
            <v>620</v>
          </cell>
          <cell r="Q527">
            <v>71</v>
          </cell>
          <cell r="R527">
            <v>0</v>
          </cell>
          <cell r="S527">
            <v>71</v>
          </cell>
        </row>
        <row r="528">
          <cell r="C528" t="str">
            <v>07</v>
          </cell>
          <cell r="D528" t="str">
            <v>01</v>
          </cell>
          <cell r="E528" t="str">
            <v>06 1 04 00000</v>
          </cell>
          <cell r="Q528">
            <v>508</v>
          </cell>
          <cell r="R528">
            <v>0</v>
          </cell>
          <cell r="S528">
            <v>508</v>
          </cell>
        </row>
        <row r="529">
          <cell r="C529" t="str">
            <v>07</v>
          </cell>
          <cell r="D529" t="str">
            <v>01</v>
          </cell>
          <cell r="E529" t="str">
            <v>06 1 04 S0300</v>
          </cell>
          <cell r="F529" t="str">
            <v/>
          </cell>
          <cell r="Q529">
            <v>508</v>
          </cell>
          <cell r="R529">
            <v>0</v>
          </cell>
          <cell r="S529">
            <v>508</v>
          </cell>
        </row>
        <row r="530">
          <cell r="C530" t="str">
            <v>07</v>
          </cell>
          <cell r="D530" t="str">
            <v>01</v>
          </cell>
          <cell r="E530" t="str">
            <v>06 1 04 S0300</v>
          </cell>
          <cell r="F530" t="str">
            <v>600</v>
          </cell>
          <cell r="Q530">
            <v>508</v>
          </cell>
          <cell r="R530">
            <v>0</v>
          </cell>
          <cell r="S530">
            <v>508</v>
          </cell>
        </row>
        <row r="531">
          <cell r="C531" t="str">
            <v>07</v>
          </cell>
          <cell r="D531" t="str">
            <v>01</v>
          </cell>
          <cell r="E531" t="str">
            <v>06 1 04 S0300</v>
          </cell>
          <cell r="F531" t="str">
            <v>620</v>
          </cell>
          <cell r="Q531">
            <v>508</v>
          </cell>
          <cell r="R531">
            <v>0</v>
          </cell>
          <cell r="S531">
            <v>508</v>
          </cell>
        </row>
        <row r="532">
          <cell r="C532" t="str">
            <v>07</v>
          </cell>
          <cell r="D532" t="str">
            <v>01</v>
          </cell>
          <cell r="E532" t="str">
            <v>06 1 09 00000</v>
          </cell>
          <cell r="F532" t="str">
            <v/>
          </cell>
          <cell r="Q532">
            <v>17000</v>
          </cell>
          <cell r="R532">
            <v>0</v>
          </cell>
          <cell r="S532">
            <v>17000</v>
          </cell>
        </row>
        <row r="533">
          <cell r="C533" t="str">
            <v>07</v>
          </cell>
          <cell r="D533" t="str">
            <v>01</v>
          </cell>
          <cell r="E533" t="str">
            <v>06 1 09 02000</v>
          </cell>
          <cell r="F533" t="str">
            <v/>
          </cell>
          <cell r="Q533">
            <v>17000</v>
          </cell>
          <cell r="R533">
            <v>0</v>
          </cell>
          <cell r="S533">
            <v>17000</v>
          </cell>
        </row>
        <row r="534">
          <cell r="C534" t="str">
            <v>07</v>
          </cell>
          <cell r="D534" t="str">
            <v>01</v>
          </cell>
          <cell r="E534" t="str">
            <v>06 1 09 02080</v>
          </cell>
          <cell r="F534" t="str">
            <v/>
          </cell>
          <cell r="Q534">
            <v>17000</v>
          </cell>
          <cell r="R534">
            <v>0</v>
          </cell>
          <cell r="S534">
            <v>17000</v>
          </cell>
        </row>
        <row r="535">
          <cell r="C535" t="str">
            <v>07</v>
          </cell>
          <cell r="D535" t="str">
            <v>01</v>
          </cell>
          <cell r="E535" t="str">
            <v>06 1 09 02080</v>
          </cell>
          <cell r="F535" t="str">
            <v>600</v>
          </cell>
          <cell r="Q535">
            <v>17000</v>
          </cell>
          <cell r="R535">
            <v>0</v>
          </cell>
          <cell r="S535">
            <v>17000</v>
          </cell>
        </row>
        <row r="536">
          <cell r="C536" t="str">
            <v>07</v>
          </cell>
          <cell r="D536" t="str">
            <v>01</v>
          </cell>
          <cell r="E536" t="str">
            <v>06 1 09 02080</v>
          </cell>
          <cell r="F536" t="str">
            <v>620</v>
          </cell>
          <cell r="Q536">
            <v>17000</v>
          </cell>
          <cell r="R536">
            <v>0</v>
          </cell>
          <cell r="S536">
            <v>17000</v>
          </cell>
        </row>
        <row r="537">
          <cell r="C537" t="str">
            <v>07</v>
          </cell>
          <cell r="D537" t="str">
            <v>01</v>
          </cell>
          <cell r="E537" t="str">
            <v>06 2 00 00000</v>
          </cell>
          <cell r="F537" t="str">
            <v/>
          </cell>
          <cell r="Q537">
            <v>76</v>
          </cell>
          <cell r="R537">
            <v>0</v>
          </cell>
          <cell r="S537">
            <v>76</v>
          </cell>
        </row>
        <row r="538">
          <cell r="C538" t="str">
            <v>07</v>
          </cell>
          <cell r="D538" t="str">
            <v>01</v>
          </cell>
          <cell r="E538" t="str">
            <v>06 2 04 00000</v>
          </cell>
          <cell r="F538" t="str">
            <v/>
          </cell>
          <cell r="Q538">
            <v>76</v>
          </cell>
          <cell r="R538">
            <v>0</v>
          </cell>
          <cell r="S538">
            <v>76</v>
          </cell>
        </row>
        <row r="539">
          <cell r="C539" t="str">
            <v>07</v>
          </cell>
          <cell r="D539" t="str">
            <v>01</v>
          </cell>
          <cell r="E539" t="str">
            <v>06 2 04 S0300</v>
          </cell>
          <cell r="F539" t="str">
            <v/>
          </cell>
          <cell r="Q539">
            <v>76</v>
          </cell>
          <cell r="R539">
            <v>0</v>
          </cell>
          <cell r="S539">
            <v>76</v>
          </cell>
        </row>
        <row r="540">
          <cell r="C540" t="str">
            <v>07</v>
          </cell>
          <cell r="D540" t="str">
            <v>01</v>
          </cell>
          <cell r="E540" t="str">
            <v>06 2 04 S0300</v>
          </cell>
          <cell r="F540" t="str">
            <v>600</v>
          </cell>
          <cell r="Q540">
            <v>76</v>
          </cell>
          <cell r="R540">
            <v>0</v>
          </cell>
          <cell r="S540">
            <v>76</v>
          </cell>
        </row>
        <row r="541">
          <cell r="C541" t="str">
            <v>07</v>
          </cell>
          <cell r="D541" t="str">
            <v>01</v>
          </cell>
          <cell r="E541" t="str">
            <v>06 2 04 S0300</v>
          </cell>
          <cell r="F541" t="str">
            <v>620</v>
          </cell>
          <cell r="Q541">
            <v>76</v>
          </cell>
          <cell r="R541">
            <v>0</v>
          </cell>
          <cell r="S541">
            <v>76</v>
          </cell>
        </row>
        <row r="542">
          <cell r="C542" t="str">
            <v>07</v>
          </cell>
          <cell r="D542" t="str">
            <v>01</v>
          </cell>
          <cell r="E542" t="str">
            <v>06 3 00 00000</v>
          </cell>
          <cell r="F542" t="str">
            <v/>
          </cell>
          <cell r="Q542">
            <v>9518</v>
          </cell>
          <cell r="R542">
            <v>0</v>
          </cell>
          <cell r="S542">
            <v>9518</v>
          </cell>
        </row>
        <row r="543">
          <cell r="C543" t="str">
            <v>07</v>
          </cell>
          <cell r="D543" t="str">
            <v>01</v>
          </cell>
          <cell r="E543" t="str">
            <v>06 3 01 00000</v>
          </cell>
          <cell r="F543" t="str">
            <v/>
          </cell>
          <cell r="Q543">
            <v>8781</v>
          </cell>
          <cell r="R543">
            <v>0</v>
          </cell>
          <cell r="S543">
            <v>8781</v>
          </cell>
        </row>
        <row r="544">
          <cell r="C544" t="str">
            <v>07</v>
          </cell>
          <cell r="D544" t="str">
            <v>01</v>
          </cell>
          <cell r="E544" t="str">
            <v>06 3 01 S0300</v>
          </cell>
          <cell r="F544" t="str">
            <v/>
          </cell>
          <cell r="Q544">
            <v>8781</v>
          </cell>
          <cell r="R544">
            <v>0</v>
          </cell>
          <cell r="S544">
            <v>8781</v>
          </cell>
        </row>
        <row r="545">
          <cell r="C545" t="str">
            <v>07</v>
          </cell>
          <cell r="D545" t="str">
            <v>01</v>
          </cell>
          <cell r="E545" t="str">
            <v>06 3 01 S0300</v>
          </cell>
          <cell r="F545" t="str">
            <v>600</v>
          </cell>
          <cell r="Q545">
            <v>8781</v>
          </cell>
          <cell r="R545">
            <v>0</v>
          </cell>
          <cell r="S545">
            <v>8781</v>
          </cell>
        </row>
        <row r="546">
          <cell r="C546" t="str">
            <v>07</v>
          </cell>
          <cell r="D546" t="str">
            <v>01</v>
          </cell>
          <cell r="E546" t="str">
            <v>06 3 01 S0300</v>
          </cell>
          <cell r="F546" t="str">
            <v>620</v>
          </cell>
          <cell r="Q546">
            <v>8781</v>
          </cell>
          <cell r="R546">
            <v>0</v>
          </cell>
          <cell r="S546">
            <v>8781</v>
          </cell>
        </row>
        <row r="547">
          <cell r="C547" t="str">
            <v>07</v>
          </cell>
          <cell r="D547" t="str">
            <v>01</v>
          </cell>
          <cell r="E547" t="str">
            <v>06 3 06 00000</v>
          </cell>
          <cell r="F547" t="str">
            <v/>
          </cell>
          <cell r="Q547">
            <v>737</v>
          </cell>
          <cell r="R547">
            <v>0</v>
          </cell>
          <cell r="S547">
            <v>737</v>
          </cell>
        </row>
        <row r="548">
          <cell r="C548" t="str">
            <v>07</v>
          </cell>
          <cell r="D548" t="str">
            <v>01</v>
          </cell>
          <cell r="E548" t="str">
            <v>06 3 06 02000</v>
          </cell>
          <cell r="Q548">
            <v>737</v>
          </cell>
          <cell r="R548">
            <v>0</v>
          </cell>
          <cell r="S548">
            <v>737</v>
          </cell>
        </row>
        <row r="549">
          <cell r="C549" t="str">
            <v>07</v>
          </cell>
          <cell r="D549" t="str">
            <v>01</v>
          </cell>
          <cell r="E549" t="str">
            <v>06 3 06 02010</v>
          </cell>
          <cell r="F549" t="str">
            <v/>
          </cell>
          <cell r="Q549">
            <v>737</v>
          </cell>
          <cell r="R549">
            <v>0</v>
          </cell>
          <cell r="S549">
            <v>737</v>
          </cell>
        </row>
        <row r="550">
          <cell r="C550" t="str">
            <v>07</v>
          </cell>
          <cell r="D550" t="str">
            <v>01</v>
          </cell>
          <cell r="E550" t="str">
            <v>06 3 06 02010</v>
          </cell>
          <cell r="F550" t="str">
            <v>600</v>
          </cell>
          <cell r="Q550">
            <v>737</v>
          </cell>
          <cell r="R550">
            <v>0</v>
          </cell>
          <cell r="S550">
            <v>737</v>
          </cell>
        </row>
        <row r="551">
          <cell r="C551" t="str">
            <v>07</v>
          </cell>
          <cell r="D551" t="str">
            <v>01</v>
          </cell>
          <cell r="E551" t="str">
            <v>06 3 06 02010</v>
          </cell>
          <cell r="F551" t="str">
            <v>620</v>
          </cell>
          <cell r="Q551">
            <v>737</v>
          </cell>
          <cell r="R551">
            <v>0</v>
          </cell>
          <cell r="S551">
            <v>737</v>
          </cell>
        </row>
        <row r="552">
          <cell r="C552" t="str">
            <v>07</v>
          </cell>
          <cell r="D552" t="str">
            <v>01</v>
          </cell>
          <cell r="E552" t="str">
            <v>06 4 00 00000</v>
          </cell>
          <cell r="F552" t="str">
            <v/>
          </cell>
          <cell r="Q552">
            <v>4165</v>
          </cell>
          <cell r="R552">
            <v>0</v>
          </cell>
          <cell r="S552">
            <v>4165</v>
          </cell>
        </row>
        <row r="553">
          <cell r="C553" t="str">
            <v>07</v>
          </cell>
          <cell r="D553" t="str">
            <v>01</v>
          </cell>
          <cell r="E553" t="str">
            <v>06 4 02 00000</v>
          </cell>
          <cell r="F553" t="str">
            <v/>
          </cell>
          <cell r="Q553">
            <v>468</v>
          </cell>
          <cell r="R553">
            <v>0</v>
          </cell>
          <cell r="S553">
            <v>468</v>
          </cell>
        </row>
        <row r="554">
          <cell r="C554" t="str">
            <v>07</v>
          </cell>
          <cell r="D554" t="str">
            <v>01</v>
          </cell>
          <cell r="E554" t="str">
            <v>06 4 02 S0300</v>
          </cell>
          <cell r="F554" t="str">
            <v/>
          </cell>
          <cell r="Q554">
            <v>468</v>
          </cell>
          <cell r="R554">
            <v>0</v>
          </cell>
          <cell r="S554">
            <v>468</v>
          </cell>
        </row>
        <row r="555">
          <cell r="C555" t="str">
            <v>07</v>
          </cell>
          <cell r="D555" t="str">
            <v>01</v>
          </cell>
          <cell r="E555" t="str">
            <v>06 4 02 S0300</v>
          </cell>
          <cell r="F555" t="str">
            <v>600</v>
          </cell>
          <cell r="Q555">
            <v>468</v>
          </cell>
          <cell r="R555">
            <v>0</v>
          </cell>
          <cell r="S555">
            <v>468</v>
          </cell>
        </row>
        <row r="556">
          <cell r="C556" t="str">
            <v>07</v>
          </cell>
          <cell r="D556" t="str">
            <v>01</v>
          </cell>
          <cell r="E556" t="str">
            <v>06 4 02 S0300</v>
          </cell>
          <cell r="F556" t="str">
            <v>620</v>
          </cell>
          <cell r="Q556">
            <v>468</v>
          </cell>
          <cell r="R556">
            <v>0</v>
          </cell>
          <cell r="S556">
            <v>468</v>
          </cell>
        </row>
        <row r="557">
          <cell r="C557" t="str">
            <v>07</v>
          </cell>
          <cell r="D557" t="str">
            <v>01</v>
          </cell>
          <cell r="E557" t="str">
            <v>06 4 05 00000</v>
          </cell>
          <cell r="F557" t="str">
            <v/>
          </cell>
          <cell r="Q557">
            <v>1886</v>
          </cell>
          <cell r="R557">
            <v>0</v>
          </cell>
          <cell r="S557">
            <v>1886</v>
          </cell>
        </row>
        <row r="558">
          <cell r="C558" t="str">
            <v>07</v>
          </cell>
          <cell r="D558" t="str">
            <v>01</v>
          </cell>
          <cell r="E558" t="str">
            <v>06 4 05 S0300</v>
          </cell>
          <cell r="F558" t="str">
            <v/>
          </cell>
          <cell r="Q558">
            <v>1886</v>
          </cell>
          <cell r="R558">
            <v>0</v>
          </cell>
          <cell r="S558">
            <v>1886</v>
          </cell>
        </row>
        <row r="559">
          <cell r="C559" t="str">
            <v>07</v>
          </cell>
          <cell r="D559" t="str">
            <v>01</v>
          </cell>
          <cell r="E559" t="str">
            <v>06 4 05 S0300</v>
          </cell>
          <cell r="F559" t="str">
            <v>600</v>
          </cell>
          <cell r="Q559">
            <v>1886</v>
          </cell>
          <cell r="R559">
            <v>0</v>
          </cell>
          <cell r="S559">
            <v>1886</v>
          </cell>
        </row>
        <row r="560">
          <cell r="C560" t="str">
            <v>07</v>
          </cell>
          <cell r="D560" t="str">
            <v>01</v>
          </cell>
          <cell r="E560" t="str">
            <v>06 4 05 S0300</v>
          </cell>
          <cell r="F560" t="str">
            <v>620</v>
          </cell>
          <cell r="Q560">
            <v>1886</v>
          </cell>
          <cell r="R560">
            <v>0</v>
          </cell>
          <cell r="S560">
            <v>1886</v>
          </cell>
        </row>
        <row r="561">
          <cell r="C561" t="str">
            <v>07</v>
          </cell>
          <cell r="D561" t="str">
            <v>01</v>
          </cell>
          <cell r="E561" t="str">
            <v>06 4 06 00000</v>
          </cell>
          <cell r="F561" t="str">
            <v/>
          </cell>
          <cell r="Q561">
            <v>1811</v>
          </cell>
          <cell r="R561">
            <v>0</v>
          </cell>
          <cell r="S561">
            <v>1811</v>
          </cell>
        </row>
        <row r="562">
          <cell r="C562" t="str">
            <v>07</v>
          </cell>
          <cell r="D562" t="str">
            <v>01</v>
          </cell>
          <cell r="E562" t="str">
            <v>06 4 06 02000</v>
          </cell>
          <cell r="F562" t="str">
            <v/>
          </cell>
          <cell r="Q562">
            <v>1811</v>
          </cell>
          <cell r="R562">
            <v>0</v>
          </cell>
          <cell r="S562">
            <v>1811</v>
          </cell>
        </row>
        <row r="563">
          <cell r="C563" t="str">
            <v>07</v>
          </cell>
          <cell r="D563" t="str">
            <v>01</v>
          </cell>
          <cell r="E563" t="str">
            <v>06 4 06 02010</v>
          </cell>
          <cell r="F563" t="str">
            <v/>
          </cell>
          <cell r="Q563">
            <v>1811</v>
          </cell>
          <cell r="R563">
            <v>0</v>
          </cell>
          <cell r="S563">
            <v>1811</v>
          </cell>
        </row>
        <row r="564">
          <cell r="C564" t="str">
            <v>07</v>
          </cell>
          <cell r="D564" t="str">
            <v>01</v>
          </cell>
          <cell r="E564" t="str">
            <v>06 4 06 02010</v>
          </cell>
          <cell r="F564" t="str">
            <v>600</v>
          </cell>
          <cell r="Q564">
            <v>1811</v>
          </cell>
          <cell r="R564">
            <v>0</v>
          </cell>
          <cell r="S564">
            <v>1811</v>
          </cell>
        </row>
        <row r="565">
          <cell r="C565" t="str">
            <v>07</v>
          </cell>
          <cell r="D565" t="str">
            <v>01</v>
          </cell>
          <cell r="E565" t="str">
            <v>06 4 06 02010</v>
          </cell>
          <cell r="F565" t="str">
            <v>620</v>
          </cell>
          <cell r="Q565">
            <v>1811</v>
          </cell>
          <cell r="R565">
            <v>0</v>
          </cell>
          <cell r="S565">
            <v>1811</v>
          </cell>
        </row>
        <row r="566">
          <cell r="C566" t="str">
            <v>07</v>
          </cell>
          <cell r="D566" t="str">
            <v>01</v>
          </cell>
          <cell r="E566" t="str">
            <v>06 5 00 00000</v>
          </cell>
          <cell r="F566" t="str">
            <v/>
          </cell>
          <cell r="Q566">
            <v>265</v>
          </cell>
          <cell r="R566">
            <v>0</v>
          </cell>
          <cell r="S566">
            <v>265</v>
          </cell>
        </row>
        <row r="567">
          <cell r="C567" t="str">
            <v>07</v>
          </cell>
          <cell r="D567" t="str">
            <v>01</v>
          </cell>
          <cell r="E567" t="str">
            <v>06 5 00 02000</v>
          </cell>
          <cell r="F567" t="str">
            <v/>
          </cell>
          <cell r="Q567">
            <v>265</v>
          </cell>
          <cell r="R567">
            <v>0</v>
          </cell>
          <cell r="S567">
            <v>265</v>
          </cell>
        </row>
        <row r="568">
          <cell r="C568" t="str">
            <v>07</v>
          </cell>
          <cell r="D568" t="str">
            <v>01</v>
          </cell>
          <cell r="E568" t="str">
            <v>06 5 00 02030</v>
          </cell>
          <cell r="Q568">
            <v>265</v>
          </cell>
          <cell r="R568">
            <v>0</v>
          </cell>
          <cell r="S568">
            <v>265</v>
          </cell>
        </row>
        <row r="569">
          <cell r="C569" t="str">
            <v>07</v>
          </cell>
          <cell r="D569" t="str">
            <v>01</v>
          </cell>
          <cell r="E569" t="str">
            <v>06 5 00 02030</v>
          </cell>
          <cell r="F569" t="str">
            <v>600</v>
          </cell>
          <cell r="Q569">
            <v>265</v>
          </cell>
          <cell r="R569">
            <v>0</v>
          </cell>
          <cell r="S569">
            <v>265</v>
          </cell>
        </row>
        <row r="570">
          <cell r="C570" t="str">
            <v>07</v>
          </cell>
          <cell r="D570" t="str">
            <v>01</v>
          </cell>
          <cell r="E570" t="str">
            <v>06 5 00 02030</v>
          </cell>
          <cell r="F570" t="str">
            <v>620</v>
          </cell>
          <cell r="Q570">
            <v>265</v>
          </cell>
          <cell r="R570">
            <v>0</v>
          </cell>
          <cell r="S570">
            <v>265</v>
          </cell>
        </row>
        <row r="571">
          <cell r="C571" t="str">
            <v>07</v>
          </cell>
          <cell r="D571" t="str">
            <v>02</v>
          </cell>
          <cell r="E571" t="str">
            <v/>
          </cell>
          <cell r="F571" t="str">
            <v/>
          </cell>
          <cell r="Q571">
            <v>251663.90000000002</v>
          </cell>
          <cell r="R571">
            <v>0</v>
          </cell>
          <cell r="S571">
            <v>251663.90000000002</v>
          </cell>
        </row>
        <row r="572">
          <cell r="C572" t="str">
            <v>07</v>
          </cell>
          <cell r="D572" t="str">
            <v>02</v>
          </cell>
          <cell r="E572" t="str">
            <v>06 0 00 00000</v>
          </cell>
          <cell r="F572" t="str">
            <v/>
          </cell>
          <cell r="Q572">
            <v>251663.90000000002</v>
          </cell>
          <cell r="R572">
            <v>0</v>
          </cell>
          <cell r="S572">
            <v>251663.90000000002</v>
          </cell>
        </row>
        <row r="573">
          <cell r="C573" t="str">
            <v>07</v>
          </cell>
          <cell r="D573" t="str">
            <v>02</v>
          </cell>
          <cell r="E573" t="str">
            <v>06 1 00 00000</v>
          </cell>
          <cell r="F573" t="str">
            <v/>
          </cell>
          <cell r="Q573">
            <v>202135.7</v>
          </cell>
          <cell r="R573">
            <v>0</v>
          </cell>
          <cell r="S573">
            <v>202135.7</v>
          </cell>
        </row>
        <row r="574">
          <cell r="C574" t="str">
            <v>07</v>
          </cell>
          <cell r="D574" t="str">
            <v>02</v>
          </cell>
          <cell r="E574" t="str">
            <v>06 1 02 00000</v>
          </cell>
          <cell r="F574" t="str">
            <v/>
          </cell>
          <cell r="Q574">
            <v>195861.7</v>
          </cell>
          <cell r="R574">
            <v>0</v>
          </cell>
          <cell r="S574">
            <v>195861.7</v>
          </cell>
        </row>
        <row r="575">
          <cell r="C575" t="str">
            <v>07</v>
          </cell>
          <cell r="D575" t="str">
            <v>02</v>
          </cell>
          <cell r="E575" t="str">
            <v>06 1 02 01000</v>
          </cell>
          <cell r="F575" t="str">
            <v/>
          </cell>
          <cell r="Q575">
            <v>195861.7</v>
          </cell>
          <cell r="R575">
            <v>0</v>
          </cell>
          <cell r="S575">
            <v>195861.7</v>
          </cell>
        </row>
        <row r="576">
          <cell r="C576" t="str">
            <v>07</v>
          </cell>
          <cell r="D576" t="str">
            <v>02</v>
          </cell>
          <cell r="E576" t="str">
            <v>06 1 02 01000</v>
          </cell>
          <cell r="F576" t="str">
            <v>600</v>
          </cell>
          <cell r="Q576">
            <v>195861.7</v>
          </cell>
          <cell r="R576">
            <v>0</v>
          </cell>
          <cell r="S576">
            <v>195861.7</v>
          </cell>
        </row>
        <row r="577">
          <cell r="C577" t="str">
            <v>07</v>
          </cell>
          <cell r="D577" t="str">
            <v>02</v>
          </cell>
          <cell r="E577" t="str">
            <v>06 1 02 01000</v>
          </cell>
          <cell r="F577" t="str">
            <v>620</v>
          </cell>
          <cell r="Q577">
            <v>195861.7</v>
          </cell>
          <cell r="R577">
            <v>0</v>
          </cell>
          <cell r="S577">
            <v>195861.7</v>
          </cell>
        </row>
        <row r="578">
          <cell r="C578" t="str">
            <v>07</v>
          </cell>
          <cell r="D578" t="str">
            <v>02</v>
          </cell>
          <cell r="E578" t="str">
            <v>06 1 03 00000</v>
          </cell>
          <cell r="Q578">
            <v>410</v>
          </cell>
          <cell r="R578">
            <v>0</v>
          </cell>
          <cell r="S578">
            <v>410</v>
          </cell>
        </row>
        <row r="579">
          <cell r="C579" t="str">
            <v>07</v>
          </cell>
          <cell r="D579" t="str">
            <v>02</v>
          </cell>
          <cell r="E579" t="str">
            <v>06 1 03 S0300</v>
          </cell>
          <cell r="F579" t="str">
            <v/>
          </cell>
          <cell r="Q579">
            <v>410</v>
          </cell>
          <cell r="R579">
            <v>0</v>
          </cell>
          <cell r="S579">
            <v>410</v>
          </cell>
        </row>
        <row r="580">
          <cell r="C580" t="str">
            <v>07</v>
          </cell>
          <cell r="D580" t="str">
            <v>02</v>
          </cell>
          <cell r="E580" t="str">
            <v>06 1 03 S0300</v>
          </cell>
          <cell r="F580" t="str">
            <v>600</v>
          </cell>
          <cell r="Q580">
            <v>410</v>
          </cell>
          <cell r="R580">
            <v>0</v>
          </cell>
          <cell r="S580">
            <v>410</v>
          </cell>
        </row>
        <row r="581">
          <cell r="C581" t="str">
            <v>07</v>
          </cell>
          <cell r="D581" t="str">
            <v>02</v>
          </cell>
          <cell r="E581" t="str">
            <v>06 1 03 S0300</v>
          </cell>
          <cell r="F581" t="str">
            <v>620</v>
          </cell>
          <cell r="Q581">
            <v>410</v>
          </cell>
          <cell r="R581">
            <v>0</v>
          </cell>
          <cell r="S581">
            <v>410</v>
          </cell>
        </row>
        <row r="582">
          <cell r="C582" t="str">
            <v>07</v>
          </cell>
          <cell r="D582" t="str">
            <v>02</v>
          </cell>
          <cell r="E582" t="str">
            <v>06 1 04 00000</v>
          </cell>
          <cell r="Q582">
            <v>703</v>
          </cell>
          <cell r="R582">
            <v>0</v>
          </cell>
          <cell r="S582">
            <v>703</v>
          </cell>
        </row>
        <row r="583">
          <cell r="C583" t="str">
            <v>07</v>
          </cell>
          <cell r="D583" t="str">
            <v>02</v>
          </cell>
          <cell r="E583" t="str">
            <v>06 1 04 S0300</v>
          </cell>
          <cell r="F583" t="str">
            <v/>
          </cell>
          <cell r="Q583">
            <v>703</v>
          </cell>
          <cell r="R583">
            <v>0</v>
          </cell>
          <cell r="S583">
            <v>703</v>
          </cell>
        </row>
        <row r="584">
          <cell r="C584" t="str">
            <v>07</v>
          </cell>
          <cell r="D584" t="str">
            <v>02</v>
          </cell>
          <cell r="E584" t="str">
            <v>06 1 04 S0300</v>
          </cell>
          <cell r="F584" t="str">
            <v>600</v>
          </cell>
          <cell r="Q584">
            <v>703</v>
          </cell>
          <cell r="R584">
            <v>0</v>
          </cell>
          <cell r="S584">
            <v>703</v>
          </cell>
        </row>
        <row r="585">
          <cell r="C585" t="str">
            <v>07</v>
          </cell>
          <cell r="D585" t="str">
            <v>02</v>
          </cell>
          <cell r="E585" t="str">
            <v>06 1 04 S0300</v>
          </cell>
          <cell r="F585" t="str">
            <v>620</v>
          </cell>
          <cell r="Q585">
            <v>703</v>
          </cell>
          <cell r="R585">
            <v>0</v>
          </cell>
          <cell r="S585">
            <v>703</v>
          </cell>
        </row>
        <row r="586">
          <cell r="C586" t="str">
            <v>07</v>
          </cell>
          <cell r="D586" t="str">
            <v>02</v>
          </cell>
          <cell r="E586" t="str">
            <v>06 1 05 00000</v>
          </cell>
          <cell r="Q586">
            <v>893</v>
          </cell>
          <cell r="R586">
            <v>0</v>
          </cell>
          <cell r="S586">
            <v>893</v>
          </cell>
        </row>
        <row r="587">
          <cell r="C587" t="str">
            <v>07</v>
          </cell>
          <cell r="D587" t="str">
            <v>02</v>
          </cell>
          <cell r="E587" t="str">
            <v>06 1 05 S0300</v>
          </cell>
          <cell r="F587" t="str">
            <v/>
          </cell>
          <cell r="Q587">
            <v>893</v>
          </cell>
          <cell r="R587">
            <v>0</v>
          </cell>
          <cell r="S587">
            <v>893</v>
          </cell>
        </row>
        <row r="588">
          <cell r="C588" t="str">
            <v>07</v>
          </cell>
          <cell r="D588" t="str">
            <v>02</v>
          </cell>
          <cell r="E588" t="str">
            <v>06 1 05 S0300</v>
          </cell>
          <cell r="F588" t="str">
            <v>600</v>
          </cell>
          <cell r="Q588">
            <v>893</v>
          </cell>
          <cell r="R588">
            <v>0</v>
          </cell>
          <cell r="S588">
            <v>893</v>
          </cell>
        </row>
        <row r="589">
          <cell r="C589" t="str">
            <v>07</v>
          </cell>
          <cell r="D589" t="str">
            <v>02</v>
          </cell>
          <cell r="E589" t="str">
            <v>06 1 05 S0300</v>
          </cell>
          <cell r="F589" t="str">
            <v>620</v>
          </cell>
          <cell r="Q589">
            <v>893</v>
          </cell>
          <cell r="R589">
            <v>0</v>
          </cell>
          <cell r="S589">
            <v>893</v>
          </cell>
        </row>
        <row r="590">
          <cell r="C590" t="str">
            <v>07</v>
          </cell>
          <cell r="D590" t="str">
            <v>02</v>
          </cell>
          <cell r="E590" t="str">
            <v>06 1 09 00000</v>
          </cell>
          <cell r="Q590">
            <v>4268</v>
          </cell>
          <cell r="R590">
            <v>0</v>
          </cell>
          <cell r="S590">
            <v>4268</v>
          </cell>
        </row>
        <row r="591">
          <cell r="C591" t="str">
            <v>07</v>
          </cell>
          <cell r="D591" t="str">
            <v>02</v>
          </cell>
          <cell r="E591" t="str">
            <v>06 1 09 02000</v>
          </cell>
          <cell r="Q591">
            <v>4268</v>
          </cell>
          <cell r="R591">
            <v>0</v>
          </cell>
          <cell r="S591">
            <v>4268</v>
          </cell>
        </row>
        <row r="592">
          <cell r="C592" t="str">
            <v>07</v>
          </cell>
          <cell r="D592" t="str">
            <v>02</v>
          </cell>
          <cell r="E592" t="str">
            <v>06 1 09 02090</v>
          </cell>
          <cell r="Q592">
            <v>4268</v>
          </cell>
          <cell r="R592">
            <v>0</v>
          </cell>
          <cell r="S592">
            <v>4268</v>
          </cell>
        </row>
        <row r="593">
          <cell r="C593" t="str">
            <v>07</v>
          </cell>
          <cell r="D593" t="str">
            <v>02</v>
          </cell>
          <cell r="E593" t="str">
            <v>06 1 09 02090</v>
          </cell>
          <cell r="F593" t="str">
            <v>200</v>
          </cell>
          <cell r="Q593">
            <v>6</v>
          </cell>
          <cell r="R593">
            <v>0</v>
          </cell>
          <cell r="S593">
            <v>6</v>
          </cell>
        </row>
        <row r="594">
          <cell r="C594" t="str">
            <v>07</v>
          </cell>
          <cell r="D594" t="str">
            <v>02</v>
          </cell>
          <cell r="E594" t="str">
            <v>06 1 09 02090</v>
          </cell>
          <cell r="F594" t="str">
            <v>240</v>
          </cell>
          <cell r="Q594">
            <v>6</v>
          </cell>
          <cell r="R594">
            <v>0</v>
          </cell>
          <cell r="S594">
            <v>6</v>
          </cell>
        </row>
        <row r="595">
          <cell r="C595" t="str">
            <v>07</v>
          </cell>
          <cell r="D595" t="str">
            <v>02</v>
          </cell>
          <cell r="E595" t="str">
            <v>06 1 09 02090</v>
          </cell>
          <cell r="F595" t="str">
            <v>600</v>
          </cell>
          <cell r="Q595">
            <v>4262</v>
          </cell>
          <cell r="R595">
            <v>0</v>
          </cell>
          <cell r="S595">
            <v>4262</v>
          </cell>
        </row>
        <row r="596">
          <cell r="C596" t="str">
            <v>07</v>
          </cell>
          <cell r="D596" t="str">
            <v>02</v>
          </cell>
          <cell r="E596" t="str">
            <v>06 1 09 02090</v>
          </cell>
          <cell r="F596" t="str">
            <v>620</v>
          </cell>
          <cell r="Q596">
            <v>4262</v>
          </cell>
          <cell r="R596">
            <v>0</v>
          </cell>
          <cell r="S596">
            <v>4262</v>
          </cell>
        </row>
        <row r="597">
          <cell r="C597" t="str">
            <v>07</v>
          </cell>
          <cell r="D597" t="str">
            <v>02</v>
          </cell>
          <cell r="E597" t="str">
            <v>06 2 00 00000</v>
          </cell>
          <cell r="F597" t="str">
            <v/>
          </cell>
          <cell r="Q597">
            <v>112</v>
          </cell>
          <cell r="R597">
            <v>0</v>
          </cell>
          <cell r="S597">
            <v>112</v>
          </cell>
        </row>
        <row r="598">
          <cell r="C598" t="str">
            <v>07</v>
          </cell>
          <cell r="D598" t="str">
            <v>02</v>
          </cell>
          <cell r="E598" t="str">
            <v>06 2 04 00000</v>
          </cell>
          <cell r="F598" t="str">
            <v/>
          </cell>
          <cell r="Q598">
            <v>112</v>
          </cell>
          <cell r="R598">
            <v>0</v>
          </cell>
          <cell r="S598">
            <v>112</v>
          </cell>
        </row>
        <row r="599">
          <cell r="C599" t="str">
            <v>07</v>
          </cell>
          <cell r="D599" t="str">
            <v>02</v>
          </cell>
          <cell r="E599" t="str">
            <v>06 2 04 S0300</v>
          </cell>
          <cell r="F599" t="str">
            <v/>
          </cell>
          <cell r="Q599">
            <v>112</v>
          </cell>
          <cell r="R599">
            <v>0</v>
          </cell>
          <cell r="S599">
            <v>112</v>
          </cell>
        </row>
        <row r="600">
          <cell r="C600" t="str">
            <v>07</v>
          </cell>
          <cell r="D600" t="str">
            <v>02</v>
          </cell>
          <cell r="E600" t="str">
            <v>06 2 04 S0300</v>
          </cell>
          <cell r="F600" t="str">
            <v>600</v>
          </cell>
          <cell r="Q600">
            <v>112</v>
          </cell>
          <cell r="R600">
            <v>0</v>
          </cell>
          <cell r="S600">
            <v>112</v>
          </cell>
        </row>
        <row r="601">
          <cell r="C601" t="str">
            <v>07</v>
          </cell>
          <cell r="D601" t="str">
            <v>02</v>
          </cell>
          <cell r="E601" t="str">
            <v>06 2 04 S0300</v>
          </cell>
          <cell r="F601" t="str">
            <v>620</v>
          </cell>
          <cell r="Q601">
            <v>112</v>
          </cell>
          <cell r="R601">
            <v>0</v>
          </cell>
          <cell r="S601">
            <v>112</v>
          </cell>
        </row>
        <row r="602">
          <cell r="C602" t="str">
            <v>07</v>
          </cell>
          <cell r="D602" t="str">
            <v>02</v>
          </cell>
          <cell r="E602" t="str">
            <v>06 3 00 00000</v>
          </cell>
          <cell r="F602" t="str">
            <v/>
          </cell>
          <cell r="Q602">
            <v>4813</v>
          </cell>
          <cell r="R602">
            <v>0</v>
          </cell>
          <cell r="S602">
            <v>4813</v>
          </cell>
        </row>
        <row r="603">
          <cell r="C603" t="str">
            <v>07</v>
          </cell>
          <cell r="D603" t="str">
            <v>02</v>
          </cell>
          <cell r="E603" t="str">
            <v>06 3 06 00000</v>
          </cell>
          <cell r="F603" t="str">
            <v/>
          </cell>
          <cell r="Q603">
            <v>4813</v>
          </cell>
          <cell r="R603">
            <v>0</v>
          </cell>
          <cell r="S603">
            <v>4813</v>
          </cell>
        </row>
        <row r="604">
          <cell r="C604" t="str">
            <v>07</v>
          </cell>
          <cell r="D604" t="str">
            <v>02</v>
          </cell>
          <cell r="E604" t="str">
            <v>06 3 06 02000</v>
          </cell>
          <cell r="F604" t="str">
            <v/>
          </cell>
          <cell r="Q604">
            <v>4813</v>
          </cell>
          <cell r="R604">
            <v>0</v>
          </cell>
          <cell r="S604">
            <v>4813</v>
          </cell>
        </row>
        <row r="605">
          <cell r="C605" t="str">
            <v>07</v>
          </cell>
          <cell r="D605" t="str">
            <v>02</v>
          </cell>
          <cell r="E605" t="str">
            <v>06 3 06 02010</v>
          </cell>
          <cell r="F605" t="str">
            <v/>
          </cell>
          <cell r="Q605">
            <v>4813</v>
          </cell>
          <cell r="R605">
            <v>0</v>
          </cell>
          <cell r="S605">
            <v>4813</v>
          </cell>
        </row>
        <row r="606">
          <cell r="C606" t="str">
            <v>07</v>
          </cell>
          <cell r="D606" t="str">
            <v>02</v>
          </cell>
          <cell r="E606" t="str">
            <v>06 3 06 02010</v>
          </cell>
          <cell r="F606" t="str">
            <v>600</v>
          </cell>
          <cell r="Q606">
            <v>4813</v>
          </cell>
          <cell r="R606">
            <v>0</v>
          </cell>
          <cell r="S606">
            <v>4813</v>
          </cell>
        </row>
        <row r="607">
          <cell r="C607" t="str">
            <v>07</v>
          </cell>
          <cell r="D607" t="str">
            <v>02</v>
          </cell>
          <cell r="E607" t="str">
            <v>06 3 06 02010</v>
          </cell>
          <cell r="F607" t="str">
            <v>620</v>
          </cell>
          <cell r="Q607">
            <v>4813</v>
          </cell>
          <cell r="R607">
            <v>0</v>
          </cell>
          <cell r="S607">
            <v>4813</v>
          </cell>
        </row>
        <row r="608">
          <cell r="C608" t="str">
            <v>07</v>
          </cell>
          <cell r="D608" t="str">
            <v>02</v>
          </cell>
          <cell r="E608" t="str">
            <v>06 4 00 00000</v>
          </cell>
          <cell r="F608" t="str">
            <v/>
          </cell>
          <cell r="Q608">
            <v>19839.099999999999</v>
          </cell>
          <cell r="R608">
            <v>0</v>
          </cell>
          <cell r="S608">
            <v>19839.099999999999</v>
          </cell>
        </row>
        <row r="609">
          <cell r="C609" t="str">
            <v>07</v>
          </cell>
          <cell r="D609" t="str">
            <v>02</v>
          </cell>
          <cell r="E609" t="str">
            <v>06 4 02 00000</v>
          </cell>
          <cell r="F609" t="str">
            <v/>
          </cell>
          <cell r="Q609">
            <v>9971</v>
          </cell>
          <cell r="R609">
            <v>0</v>
          </cell>
          <cell r="S609">
            <v>9971</v>
          </cell>
        </row>
        <row r="610">
          <cell r="C610" t="str">
            <v>07</v>
          </cell>
          <cell r="D610" t="str">
            <v>02</v>
          </cell>
          <cell r="E610" t="str">
            <v>06 4 02 S0300</v>
          </cell>
          <cell r="F610" t="str">
            <v/>
          </cell>
          <cell r="Q610">
            <v>9971</v>
          </cell>
          <cell r="R610">
            <v>0</v>
          </cell>
          <cell r="S610">
            <v>9971</v>
          </cell>
        </row>
        <row r="611">
          <cell r="C611" t="str">
            <v>07</v>
          </cell>
          <cell r="D611" t="str">
            <v>02</v>
          </cell>
          <cell r="E611" t="str">
            <v>06 4 02 S0300</v>
          </cell>
          <cell r="F611" t="str">
            <v>600</v>
          </cell>
          <cell r="Q611">
            <v>9971</v>
          </cell>
          <cell r="R611">
            <v>0</v>
          </cell>
          <cell r="S611">
            <v>9971</v>
          </cell>
        </row>
        <row r="612">
          <cell r="C612" t="str">
            <v>07</v>
          </cell>
          <cell r="D612" t="str">
            <v>02</v>
          </cell>
          <cell r="E612" t="str">
            <v>06 4 02 S0300</v>
          </cell>
          <cell r="F612" t="str">
            <v>620</v>
          </cell>
          <cell r="Q612">
            <v>9971</v>
          </cell>
          <cell r="R612">
            <v>0</v>
          </cell>
          <cell r="S612">
            <v>9971</v>
          </cell>
        </row>
        <row r="613">
          <cell r="C613" t="str">
            <v>07</v>
          </cell>
          <cell r="D613" t="str">
            <v>02</v>
          </cell>
          <cell r="E613" t="str">
            <v>06 4 05 00000</v>
          </cell>
          <cell r="F613" t="str">
            <v/>
          </cell>
          <cell r="Q613">
            <v>6105</v>
          </cell>
          <cell r="R613">
            <v>0</v>
          </cell>
          <cell r="S613">
            <v>6105</v>
          </cell>
        </row>
        <row r="614">
          <cell r="C614" t="str">
            <v>07</v>
          </cell>
          <cell r="D614" t="str">
            <v>02</v>
          </cell>
          <cell r="E614" t="str">
            <v>06 4 05 S0300</v>
          </cell>
          <cell r="F614" t="str">
            <v/>
          </cell>
          <cell r="Q614">
            <v>6105</v>
          </cell>
          <cell r="R614">
            <v>0</v>
          </cell>
          <cell r="S614">
            <v>6105</v>
          </cell>
        </row>
        <row r="615">
          <cell r="C615" t="str">
            <v>07</v>
          </cell>
          <cell r="D615" t="str">
            <v>02</v>
          </cell>
          <cell r="E615" t="str">
            <v>06 4 05 S0300</v>
          </cell>
          <cell r="F615" t="str">
            <v>600</v>
          </cell>
          <cell r="Q615">
            <v>6105</v>
          </cell>
          <cell r="R615">
            <v>0</v>
          </cell>
          <cell r="S615">
            <v>6105</v>
          </cell>
        </row>
        <row r="616">
          <cell r="C616" t="str">
            <v>07</v>
          </cell>
          <cell r="D616" t="str">
            <v>02</v>
          </cell>
          <cell r="E616" t="str">
            <v>06 4 05 S0300</v>
          </cell>
          <cell r="F616" t="str">
            <v>620</v>
          </cell>
          <cell r="Q616">
            <v>6105</v>
          </cell>
          <cell r="R616">
            <v>0</v>
          </cell>
          <cell r="S616">
            <v>6105</v>
          </cell>
        </row>
        <row r="617">
          <cell r="C617" t="str">
            <v>07</v>
          </cell>
          <cell r="D617" t="str">
            <v>02</v>
          </cell>
          <cell r="E617" t="str">
            <v>06 4 06 00000</v>
          </cell>
          <cell r="F617" t="str">
            <v/>
          </cell>
          <cell r="Q617">
            <v>3763.1</v>
          </cell>
          <cell r="R617">
            <v>0</v>
          </cell>
          <cell r="S617">
            <v>3763.1</v>
          </cell>
        </row>
        <row r="618">
          <cell r="C618" t="str">
            <v>07</v>
          </cell>
          <cell r="D618" t="str">
            <v>02</v>
          </cell>
          <cell r="E618" t="str">
            <v>06 4 06 02000</v>
          </cell>
          <cell r="F618" t="str">
            <v/>
          </cell>
          <cell r="Q618">
            <v>3763.1</v>
          </cell>
          <cell r="R618">
            <v>0</v>
          </cell>
          <cell r="S618">
            <v>3763.1</v>
          </cell>
        </row>
        <row r="619">
          <cell r="C619" t="str">
            <v>07</v>
          </cell>
          <cell r="D619" t="str">
            <v>02</v>
          </cell>
          <cell r="E619" t="str">
            <v>06 4 06 02010</v>
          </cell>
          <cell r="F619" t="str">
            <v/>
          </cell>
          <cell r="Q619">
            <v>3763.1</v>
          </cell>
          <cell r="R619">
            <v>0</v>
          </cell>
          <cell r="S619">
            <v>3763.1</v>
          </cell>
        </row>
        <row r="620">
          <cell r="C620" t="str">
            <v>07</v>
          </cell>
          <cell r="D620" t="str">
            <v>02</v>
          </cell>
          <cell r="E620" t="str">
            <v>06 4 06 02010</v>
          </cell>
          <cell r="F620" t="str">
            <v>600</v>
          </cell>
          <cell r="Q620">
            <v>3763.1</v>
          </cell>
          <cell r="R620">
            <v>0</v>
          </cell>
          <cell r="S620">
            <v>3763.1</v>
          </cell>
        </row>
        <row r="621">
          <cell r="C621" t="str">
            <v>07</v>
          </cell>
          <cell r="D621" t="str">
            <v>02</v>
          </cell>
          <cell r="E621" t="str">
            <v>06 4 06 02010</v>
          </cell>
          <cell r="F621" t="str">
            <v>620</v>
          </cell>
          <cell r="Q621">
            <v>3763.1</v>
          </cell>
          <cell r="R621">
            <v>0</v>
          </cell>
          <cell r="S621">
            <v>3763.1</v>
          </cell>
        </row>
        <row r="622">
          <cell r="C622" t="str">
            <v>07</v>
          </cell>
          <cell r="D622" t="str">
            <v>02</v>
          </cell>
          <cell r="E622" t="str">
            <v>06 5 00 00000</v>
          </cell>
          <cell r="F622" t="str">
            <v/>
          </cell>
          <cell r="Q622">
            <v>24764.1</v>
          </cell>
          <cell r="R622">
            <v>0</v>
          </cell>
          <cell r="S622">
            <v>24764.1</v>
          </cell>
        </row>
        <row r="623">
          <cell r="C623" t="str">
            <v>07</v>
          </cell>
          <cell r="D623" t="str">
            <v>02</v>
          </cell>
          <cell r="E623" t="str">
            <v>06 5 00 02000</v>
          </cell>
          <cell r="F623" t="str">
            <v/>
          </cell>
          <cell r="Q623">
            <v>24764.1</v>
          </cell>
          <cell r="R623">
            <v>0</v>
          </cell>
          <cell r="S623">
            <v>24764.1</v>
          </cell>
        </row>
        <row r="624">
          <cell r="C624" t="str">
            <v>07</v>
          </cell>
          <cell r="D624" t="str">
            <v>02</v>
          </cell>
          <cell r="E624" t="str">
            <v>06 5 00 02050</v>
          </cell>
          <cell r="F624" t="str">
            <v/>
          </cell>
          <cell r="Q624">
            <v>23429.1</v>
          </cell>
          <cell r="R624">
            <v>0</v>
          </cell>
          <cell r="S624">
            <v>23429.1</v>
          </cell>
        </row>
        <row r="625">
          <cell r="C625" t="str">
            <v>07</v>
          </cell>
          <cell r="D625" t="str">
            <v>02</v>
          </cell>
          <cell r="E625" t="str">
            <v>06 5 00 02050</v>
          </cell>
          <cell r="F625" t="str">
            <v>600</v>
          </cell>
          <cell r="Q625">
            <v>23429.1</v>
          </cell>
          <cell r="R625">
            <v>0</v>
          </cell>
          <cell r="S625">
            <v>23429.1</v>
          </cell>
        </row>
        <row r="626">
          <cell r="C626" t="str">
            <v>07</v>
          </cell>
          <cell r="D626" t="str">
            <v>02</v>
          </cell>
          <cell r="E626" t="str">
            <v>06 5 00 02050</v>
          </cell>
          <cell r="F626" t="str">
            <v>620</v>
          </cell>
          <cell r="Q626">
            <v>23429.1</v>
          </cell>
          <cell r="R626">
            <v>0</v>
          </cell>
          <cell r="S626">
            <v>23429.1</v>
          </cell>
        </row>
        <row r="627">
          <cell r="C627" t="str">
            <v>07</v>
          </cell>
          <cell r="D627" t="str">
            <v>02</v>
          </cell>
          <cell r="E627" t="str">
            <v>06 5 00 02060</v>
          </cell>
          <cell r="F627" t="str">
            <v/>
          </cell>
          <cell r="Q627">
            <v>1335</v>
          </cell>
          <cell r="R627">
            <v>0</v>
          </cell>
          <cell r="S627">
            <v>1335</v>
          </cell>
        </row>
        <row r="628">
          <cell r="C628" t="str">
            <v>07</v>
          </cell>
          <cell r="D628" t="str">
            <v>02</v>
          </cell>
          <cell r="E628" t="str">
            <v>06 5 00 02060</v>
          </cell>
          <cell r="F628" t="str">
            <v>200</v>
          </cell>
          <cell r="Q628">
            <v>1335</v>
          </cell>
          <cell r="R628">
            <v>0</v>
          </cell>
          <cell r="S628">
            <v>1335</v>
          </cell>
        </row>
        <row r="629">
          <cell r="C629" t="str">
            <v>07</v>
          </cell>
          <cell r="D629" t="str">
            <v>02</v>
          </cell>
          <cell r="E629" t="str">
            <v>06 5 00 02060</v>
          </cell>
          <cell r="F629" t="str">
            <v>240</v>
          </cell>
          <cell r="Q629">
            <v>1335</v>
          </cell>
          <cell r="R629">
            <v>0</v>
          </cell>
          <cell r="S629">
            <v>1335</v>
          </cell>
        </row>
        <row r="630">
          <cell r="C630" t="str">
            <v>07</v>
          </cell>
          <cell r="D630" t="str">
            <v>03</v>
          </cell>
          <cell r="E630" t="str">
            <v/>
          </cell>
          <cell r="F630" t="str">
            <v/>
          </cell>
          <cell r="Q630">
            <v>7323</v>
          </cell>
          <cell r="R630">
            <v>0</v>
          </cell>
          <cell r="S630">
            <v>7323</v>
          </cell>
        </row>
        <row r="631">
          <cell r="C631" t="str">
            <v>07</v>
          </cell>
          <cell r="D631" t="str">
            <v>03</v>
          </cell>
          <cell r="E631" t="str">
            <v>06 0 00 00000</v>
          </cell>
          <cell r="F631" t="str">
            <v/>
          </cell>
          <cell r="Q631">
            <v>7323</v>
          </cell>
          <cell r="R631">
            <v>0</v>
          </cell>
          <cell r="S631">
            <v>7323</v>
          </cell>
        </row>
        <row r="632">
          <cell r="C632" t="str">
            <v>07</v>
          </cell>
          <cell r="D632" t="str">
            <v>03</v>
          </cell>
          <cell r="E632" t="str">
            <v>06 5 00 00000</v>
          </cell>
          <cell r="F632" t="str">
            <v/>
          </cell>
          <cell r="Q632">
            <v>7323</v>
          </cell>
          <cell r="R632">
            <v>0</v>
          </cell>
          <cell r="S632">
            <v>7323</v>
          </cell>
        </row>
        <row r="633">
          <cell r="C633" t="str">
            <v>07</v>
          </cell>
          <cell r="D633" t="str">
            <v>03</v>
          </cell>
          <cell r="E633" t="str">
            <v>06 5 00 01000</v>
          </cell>
          <cell r="F633" t="str">
            <v/>
          </cell>
          <cell r="Q633">
            <v>7323</v>
          </cell>
          <cell r="R633">
            <v>0</v>
          </cell>
          <cell r="S633">
            <v>7323</v>
          </cell>
        </row>
        <row r="634">
          <cell r="C634" t="str">
            <v>07</v>
          </cell>
          <cell r="D634" t="str">
            <v>03</v>
          </cell>
          <cell r="E634" t="str">
            <v>06 5 00 01000</v>
          </cell>
          <cell r="F634" t="str">
            <v>600</v>
          </cell>
          <cell r="Q634">
            <v>7323</v>
          </cell>
          <cell r="R634">
            <v>0</v>
          </cell>
          <cell r="S634">
            <v>7323</v>
          </cell>
        </row>
        <row r="635">
          <cell r="C635" t="str">
            <v>07</v>
          </cell>
          <cell r="D635" t="str">
            <v>03</v>
          </cell>
          <cell r="E635" t="str">
            <v>06 5 00 01000</v>
          </cell>
          <cell r="F635" t="str">
            <v>620</v>
          </cell>
          <cell r="Q635">
            <v>7323</v>
          </cell>
          <cell r="R635">
            <v>0</v>
          </cell>
          <cell r="S635">
            <v>7323</v>
          </cell>
        </row>
        <row r="636">
          <cell r="C636" t="str">
            <v>07</v>
          </cell>
          <cell r="D636" t="str">
            <v>05</v>
          </cell>
          <cell r="Q636">
            <v>32</v>
          </cell>
          <cell r="R636">
            <v>0</v>
          </cell>
          <cell r="S636">
            <v>32</v>
          </cell>
        </row>
        <row r="637">
          <cell r="C637" t="str">
            <v>07</v>
          </cell>
          <cell r="D637" t="str">
            <v>05</v>
          </cell>
          <cell r="E637" t="str">
            <v>80 0 00 00000</v>
          </cell>
          <cell r="Q637">
            <v>32</v>
          </cell>
          <cell r="R637">
            <v>0</v>
          </cell>
          <cell r="S637">
            <v>32</v>
          </cell>
        </row>
        <row r="638">
          <cell r="C638" t="str">
            <v>07</v>
          </cell>
          <cell r="D638" t="str">
            <v>05</v>
          </cell>
          <cell r="E638" t="str">
            <v>87 0 00 00000</v>
          </cell>
          <cell r="Q638">
            <v>32</v>
          </cell>
          <cell r="R638">
            <v>0</v>
          </cell>
          <cell r="S638">
            <v>32</v>
          </cell>
        </row>
        <row r="639">
          <cell r="C639" t="str">
            <v>07</v>
          </cell>
          <cell r="D639" t="str">
            <v>05</v>
          </cell>
          <cell r="E639" t="str">
            <v>87 0 00 00000</v>
          </cell>
          <cell r="F639" t="str">
            <v>200</v>
          </cell>
          <cell r="Q639">
            <v>32</v>
          </cell>
          <cell r="R639">
            <v>0</v>
          </cell>
          <cell r="S639">
            <v>32</v>
          </cell>
        </row>
        <row r="640">
          <cell r="C640" t="str">
            <v>07</v>
          </cell>
          <cell r="D640" t="str">
            <v>05</v>
          </cell>
          <cell r="E640" t="str">
            <v>87 0 00 00000</v>
          </cell>
          <cell r="F640" t="str">
            <v>240</v>
          </cell>
          <cell r="Q640">
            <v>32</v>
          </cell>
          <cell r="R640">
            <v>0</v>
          </cell>
          <cell r="S640">
            <v>32</v>
          </cell>
        </row>
        <row r="641">
          <cell r="C641" t="str">
            <v>07</v>
          </cell>
          <cell r="D641" t="str">
            <v>09</v>
          </cell>
          <cell r="E641" t="str">
            <v/>
          </cell>
          <cell r="F641" t="str">
            <v/>
          </cell>
          <cell r="Q641">
            <v>90094.3</v>
          </cell>
          <cell r="R641">
            <v>0</v>
          </cell>
          <cell r="S641">
            <v>90094.3</v>
          </cell>
        </row>
        <row r="642">
          <cell r="C642" t="str">
            <v>07</v>
          </cell>
          <cell r="D642" t="str">
            <v>09</v>
          </cell>
          <cell r="E642" t="str">
            <v>06 0 00 00000</v>
          </cell>
          <cell r="F642" t="str">
            <v/>
          </cell>
          <cell r="Q642">
            <v>52203</v>
          </cell>
          <cell r="R642">
            <v>0</v>
          </cell>
          <cell r="S642">
            <v>52203</v>
          </cell>
        </row>
        <row r="643">
          <cell r="C643" t="str">
            <v>07</v>
          </cell>
          <cell r="D643" t="str">
            <v>09</v>
          </cell>
          <cell r="E643" t="str">
            <v>06 1 00 00000</v>
          </cell>
          <cell r="Q643">
            <v>38367</v>
          </cell>
          <cell r="R643">
            <v>0</v>
          </cell>
          <cell r="S643">
            <v>38367</v>
          </cell>
        </row>
        <row r="644">
          <cell r="C644" t="str">
            <v>07</v>
          </cell>
          <cell r="D644" t="str">
            <v>09</v>
          </cell>
          <cell r="E644" t="str">
            <v>06 1 09 00000</v>
          </cell>
          <cell r="Q644">
            <v>38367</v>
          </cell>
          <cell r="R644">
            <v>0</v>
          </cell>
          <cell r="S644">
            <v>38367</v>
          </cell>
        </row>
        <row r="645">
          <cell r="C645" t="str">
            <v>07</v>
          </cell>
          <cell r="D645" t="str">
            <v>09</v>
          </cell>
          <cell r="E645" t="str">
            <v>06 1 09 02000</v>
          </cell>
          <cell r="Q645">
            <v>38367</v>
          </cell>
          <cell r="R645">
            <v>0</v>
          </cell>
          <cell r="S645">
            <v>38367</v>
          </cell>
        </row>
        <row r="646">
          <cell r="C646" t="str">
            <v>07</v>
          </cell>
          <cell r="D646" t="str">
            <v>09</v>
          </cell>
          <cell r="E646" t="str">
            <v>06 1 09 02600</v>
          </cell>
          <cell r="F646" t="str">
            <v/>
          </cell>
          <cell r="Q646">
            <v>38367</v>
          </cell>
          <cell r="R646">
            <v>0</v>
          </cell>
          <cell r="S646">
            <v>38367</v>
          </cell>
        </row>
        <row r="647">
          <cell r="C647" t="str">
            <v>07</v>
          </cell>
          <cell r="D647" t="str">
            <v>09</v>
          </cell>
          <cell r="E647" t="str">
            <v>06 1 09 02600</v>
          </cell>
          <cell r="F647" t="str">
            <v>600</v>
          </cell>
          <cell r="Q647">
            <v>38367</v>
          </cell>
          <cell r="R647">
            <v>0</v>
          </cell>
          <cell r="S647">
            <v>38367</v>
          </cell>
        </row>
        <row r="648">
          <cell r="C648" t="str">
            <v>07</v>
          </cell>
          <cell r="D648" t="str">
            <v>09</v>
          </cell>
          <cell r="E648" t="str">
            <v>06 1 09 02600</v>
          </cell>
          <cell r="F648" t="str">
            <v>620</v>
          </cell>
          <cell r="Q648">
            <v>38367</v>
          </cell>
          <cell r="R648">
            <v>0</v>
          </cell>
          <cell r="S648">
            <v>38367</v>
          </cell>
        </row>
        <row r="649">
          <cell r="C649" t="str">
            <v>07</v>
          </cell>
          <cell r="D649" t="str">
            <v>09</v>
          </cell>
          <cell r="E649" t="str">
            <v>06 2 00 00000</v>
          </cell>
          <cell r="F649" t="str">
            <v/>
          </cell>
          <cell r="Q649">
            <v>610</v>
          </cell>
          <cell r="R649">
            <v>0</v>
          </cell>
          <cell r="S649">
            <v>610</v>
          </cell>
        </row>
        <row r="650">
          <cell r="C650" t="str">
            <v>07</v>
          </cell>
          <cell r="D650" t="str">
            <v>09</v>
          </cell>
          <cell r="E650" t="str">
            <v>06 2 08 00000</v>
          </cell>
          <cell r="F650" t="str">
            <v/>
          </cell>
          <cell r="Q650">
            <v>610</v>
          </cell>
          <cell r="R650">
            <v>0</v>
          </cell>
          <cell r="S650">
            <v>610</v>
          </cell>
        </row>
        <row r="651">
          <cell r="C651" t="str">
            <v>07</v>
          </cell>
          <cell r="D651" t="str">
            <v>09</v>
          </cell>
          <cell r="E651" t="str">
            <v>06 2 08 02000</v>
          </cell>
          <cell r="F651" t="str">
            <v/>
          </cell>
          <cell r="Q651">
            <v>610</v>
          </cell>
          <cell r="R651">
            <v>0</v>
          </cell>
          <cell r="S651">
            <v>610</v>
          </cell>
        </row>
        <row r="652">
          <cell r="C652" t="str">
            <v>07</v>
          </cell>
          <cell r="D652" t="str">
            <v>09</v>
          </cell>
          <cell r="E652" t="str">
            <v>06 2 08 02020</v>
          </cell>
          <cell r="F652" t="str">
            <v/>
          </cell>
          <cell r="Q652">
            <v>610</v>
          </cell>
          <cell r="R652">
            <v>0</v>
          </cell>
          <cell r="S652">
            <v>610</v>
          </cell>
        </row>
        <row r="653">
          <cell r="C653" t="str">
            <v>07</v>
          </cell>
          <cell r="D653" t="str">
            <v>09</v>
          </cell>
          <cell r="E653" t="str">
            <v>06 2 08 02020</v>
          </cell>
          <cell r="F653" t="str">
            <v>200</v>
          </cell>
          <cell r="Q653">
            <v>400</v>
          </cell>
          <cell r="R653">
            <v>0</v>
          </cell>
          <cell r="S653">
            <v>400</v>
          </cell>
        </row>
        <row r="654">
          <cell r="C654" t="str">
            <v>07</v>
          </cell>
          <cell r="D654" t="str">
            <v>09</v>
          </cell>
          <cell r="E654" t="str">
            <v>06 2 08 02020</v>
          </cell>
          <cell r="F654" t="str">
            <v>240</v>
          </cell>
          <cell r="Q654">
            <v>400</v>
          </cell>
          <cell r="R654">
            <v>0</v>
          </cell>
          <cell r="S654">
            <v>400</v>
          </cell>
        </row>
        <row r="655">
          <cell r="C655" t="str">
            <v>07</v>
          </cell>
          <cell r="D655" t="str">
            <v>09</v>
          </cell>
          <cell r="E655" t="str">
            <v>06 2 08 02020</v>
          </cell>
          <cell r="F655">
            <v>300</v>
          </cell>
          <cell r="S655">
            <v>0</v>
          </cell>
        </row>
        <row r="656">
          <cell r="C656" t="str">
            <v>07</v>
          </cell>
          <cell r="D656" t="str">
            <v>09</v>
          </cell>
          <cell r="E656" t="str">
            <v>06 2 08 02020</v>
          </cell>
          <cell r="F656">
            <v>350</v>
          </cell>
          <cell r="S656">
            <v>0</v>
          </cell>
        </row>
        <row r="657">
          <cell r="C657" t="str">
            <v>07</v>
          </cell>
          <cell r="D657" t="str">
            <v>09</v>
          </cell>
          <cell r="E657" t="str">
            <v>06 2 08 02020</v>
          </cell>
          <cell r="F657" t="str">
            <v>600</v>
          </cell>
          <cell r="Q657">
            <v>210</v>
          </cell>
          <cell r="R657">
            <v>0</v>
          </cell>
          <cell r="S657">
            <v>210</v>
          </cell>
        </row>
        <row r="658">
          <cell r="C658" t="str">
            <v>07</v>
          </cell>
          <cell r="D658" t="str">
            <v>09</v>
          </cell>
          <cell r="E658" t="str">
            <v>06 2 08 02020</v>
          </cell>
          <cell r="F658" t="str">
            <v>620</v>
          </cell>
          <cell r="Q658">
            <v>210</v>
          </cell>
          <cell r="R658">
            <v>0</v>
          </cell>
          <cell r="S658">
            <v>210</v>
          </cell>
        </row>
        <row r="659">
          <cell r="C659" t="str">
            <v>07</v>
          </cell>
          <cell r="D659" t="str">
            <v>09</v>
          </cell>
          <cell r="E659" t="str">
            <v>06 3 00 00000</v>
          </cell>
          <cell r="F659" t="str">
            <v/>
          </cell>
          <cell r="Q659">
            <v>1696</v>
          </cell>
          <cell r="R659">
            <v>0</v>
          </cell>
          <cell r="S659">
            <v>1696</v>
          </cell>
        </row>
        <row r="660">
          <cell r="C660" t="str">
            <v>07</v>
          </cell>
          <cell r="D660" t="str">
            <v>09</v>
          </cell>
          <cell r="E660" t="str">
            <v>06 3 03 00000</v>
          </cell>
          <cell r="F660" t="str">
            <v/>
          </cell>
          <cell r="Q660">
            <v>1696</v>
          </cell>
          <cell r="R660">
            <v>0</v>
          </cell>
          <cell r="S660">
            <v>1696</v>
          </cell>
        </row>
        <row r="661">
          <cell r="C661" t="str">
            <v>07</v>
          </cell>
          <cell r="D661" t="str">
            <v>09</v>
          </cell>
          <cell r="E661" t="str">
            <v>06 3 03 S0300</v>
          </cell>
          <cell r="F661" t="str">
            <v/>
          </cell>
          <cell r="Q661">
            <v>1696</v>
          </cell>
          <cell r="R661">
            <v>0</v>
          </cell>
          <cell r="S661">
            <v>1696</v>
          </cell>
        </row>
        <row r="662">
          <cell r="C662" t="str">
            <v>07</v>
          </cell>
          <cell r="D662" t="str">
            <v>09</v>
          </cell>
          <cell r="E662" t="str">
            <v>06 3 03 S0300</v>
          </cell>
          <cell r="F662" t="str">
            <v>600</v>
          </cell>
          <cell r="Q662">
            <v>1696</v>
          </cell>
          <cell r="R662">
            <v>0</v>
          </cell>
          <cell r="S662">
            <v>1696</v>
          </cell>
        </row>
        <row r="663">
          <cell r="C663" t="str">
            <v>07</v>
          </cell>
          <cell r="D663" t="str">
            <v>09</v>
          </cell>
          <cell r="E663" t="str">
            <v>06 3 03 S0300</v>
          </cell>
          <cell r="F663" t="str">
            <v>620</v>
          </cell>
          <cell r="Q663">
            <v>1696</v>
          </cell>
          <cell r="R663">
            <v>0</v>
          </cell>
          <cell r="S663">
            <v>1696</v>
          </cell>
        </row>
        <row r="664">
          <cell r="C664" t="str">
            <v>07</v>
          </cell>
          <cell r="D664" t="str">
            <v>09</v>
          </cell>
          <cell r="E664" t="str">
            <v>06 5 00 00000</v>
          </cell>
          <cell r="F664" t="str">
            <v/>
          </cell>
          <cell r="Q664">
            <v>11530</v>
          </cell>
          <cell r="R664">
            <v>0</v>
          </cell>
          <cell r="S664">
            <v>11530</v>
          </cell>
        </row>
        <row r="665">
          <cell r="C665" t="str">
            <v>07</v>
          </cell>
          <cell r="D665" t="str">
            <v>09</v>
          </cell>
          <cell r="E665" t="str">
            <v>06 5 00 02000</v>
          </cell>
          <cell r="F665" t="str">
            <v/>
          </cell>
          <cell r="Q665">
            <v>11530</v>
          </cell>
          <cell r="R665">
            <v>0</v>
          </cell>
          <cell r="S665">
            <v>11530</v>
          </cell>
        </row>
        <row r="666">
          <cell r="C666" t="str">
            <v>07</v>
          </cell>
          <cell r="D666" t="str">
            <v>09</v>
          </cell>
          <cell r="E666" t="str">
            <v>06 5 00 02060</v>
          </cell>
          <cell r="F666" t="str">
            <v/>
          </cell>
          <cell r="Q666">
            <v>10570</v>
          </cell>
          <cell r="R666">
            <v>0</v>
          </cell>
          <cell r="S666">
            <v>10570</v>
          </cell>
        </row>
        <row r="667">
          <cell r="C667" t="str">
            <v>07</v>
          </cell>
          <cell r="D667" t="str">
            <v>09</v>
          </cell>
          <cell r="E667" t="str">
            <v>06 5 00 02060</v>
          </cell>
          <cell r="F667" t="str">
            <v>200</v>
          </cell>
          <cell r="Q667">
            <v>8724</v>
          </cell>
          <cell r="R667">
            <v>0</v>
          </cell>
          <cell r="S667">
            <v>8724</v>
          </cell>
        </row>
        <row r="668">
          <cell r="C668" t="str">
            <v>07</v>
          </cell>
          <cell r="D668" t="str">
            <v>09</v>
          </cell>
          <cell r="E668" t="str">
            <v>06 5 00 02060</v>
          </cell>
          <cell r="F668" t="str">
            <v>240</v>
          </cell>
          <cell r="Q668">
            <v>8724</v>
          </cell>
          <cell r="R668">
            <v>0</v>
          </cell>
          <cell r="S668">
            <v>8724</v>
          </cell>
        </row>
        <row r="669">
          <cell r="C669" t="str">
            <v>07</v>
          </cell>
          <cell r="D669" t="str">
            <v>09</v>
          </cell>
          <cell r="E669" t="str">
            <v>06 5 00 02060</v>
          </cell>
          <cell r="F669" t="str">
            <v>600</v>
          </cell>
          <cell r="Q669">
            <v>1846</v>
          </cell>
          <cell r="R669">
            <v>0</v>
          </cell>
          <cell r="S669">
            <v>1846</v>
          </cell>
        </row>
        <row r="670">
          <cell r="C670" t="str">
            <v>07</v>
          </cell>
          <cell r="D670" t="str">
            <v>09</v>
          </cell>
          <cell r="E670" t="str">
            <v>06 5 00 02060</v>
          </cell>
          <cell r="F670" t="str">
            <v>620</v>
          </cell>
          <cell r="Q670">
            <v>1846</v>
          </cell>
          <cell r="R670">
            <v>0</v>
          </cell>
          <cell r="S670">
            <v>1846</v>
          </cell>
        </row>
        <row r="671">
          <cell r="C671" t="str">
            <v>07</v>
          </cell>
          <cell r="D671" t="str">
            <v>09</v>
          </cell>
          <cell r="E671" t="str">
            <v>06 5 00 02070</v>
          </cell>
          <cell r="F671" t="str">
            <v/>
          </cell>
          <cell r="Q671">
            <v>960</v>
          </cell>
          <cell r="R671">
            <v>0</v>
          </cell>
          <cell r="S671">
            <v>960</v>
          </cell>
        </row>
        <row r="672">
          <cell r="C672" t="str">
            <v>07</v>
          </cell>
          <cell r="D672" t="str">
            <v>09</v>
          </cell>
          <cell r="E672" t="str">
            <v>06 5 00 02070</v>
          </cell>
          <cell r="F672" t="str">
            <v>200</v>
          </cell>
          <cell r="Q672">
            <v>960</v>
          </cell>
          <cell r="R672">
            <v>0</v>
          </cell>
          <cell r="S672">
            <v>960</v>
          </cell>
        </row>
        <row r="673">
          <cell r="C673" t="str">
            <v>07</v>
          </cell>
          <cell r="D673" t="str">
            <v>09</v>
          </cell>
          <cell r="E673" t="str">
            <v>06 5 00 02070</v>
          </cell>
          <cell r="F673" t="str">
            <v>240</v>
          </cell>
          <cell r="Q673">
            <v>960</v>
          </cell>
          <cell r="R673">
            <v>0</v>
          </cell>
          <cell r="S673">
            <v>960</v>
          </cell>
        </row>
        <row r="674">
          <cell r="C674" t="str">
            <v>07</v>
          </cell>
          <cell r="D674" t="str">
            <v>09</v>
          </cell>
          <cell r="E674" t="str">
            <v>13 0 00 00000</v>
          </cell>
          <cell r="F674" t="str">
            <v/>
          </cell>
          <cell r="Q674">
            <v>6015.3</v>
          </cell>
          <cell r="R674">
            <v>0</v>
          </cell>
          <cell r="S674">
            <v>6015.3</v>
          </cell>
        </row>
        <row r="675">
          <cell r="C675" t="str">
            <v>07</v>
          </cell>
          <cell r="D675" t="str">
            <v>09</v>
          </cell>
          <cell r="E675" t="str">
            <v>13 1 00 00000</v>
          </cell>
          <cell r="F675" t="str">
            <v/>
          </cell>
          <cell r="Q675">
            <v>6015.3</v>
          </cell>
          <cell r="R675">
            <v>0</v>
          </cell>
          <cell r="S675">
            <v>6015.3</v>
          </cell>
        </row>
        <row r="676">
          <cell r="C676" t="str">
            <v>07</v>
          </cell>
          <cell r="D676" t="str">
            <v>09</v>
          </cell>
          <cell r="E676" t="str">
            <v>13 1 00 00000</v>
          </cell>
          <cell r="F676" t="str">
            <v>200</v>
          </cell>
          <cell r="Q676">
            <v>796</v>
          </cell>
          <cell r="R676">
            <v>0</v>
          </cell>
          <cell r="S676">
            <v>796</v>
          </cell>
        </row>
        <row r="677">
          <cell r="C677" t="str">
            <v>07</v>
          </cell>
          <cell r="D677" t="str">
            <v>09</v>
          </cell>
          <cell r="E677" t="str">
            <v>13 1 00 00000</v>
          </cell>
          <cell r="F677" t="str">
            <v>240</v>
          </cell>
          <cell r="Q677">
            <v>796</v>
          </cell>
          <cell r="R677">
            <v>0</v>
          </cell>
          <cell r="S677">
            <v>796</v>
          </cell>
        </row>
        <row r="678">
          <cell r="C678" t="str">
            <v>07</v>
          </cell>
          <cell r="D678" t="str">
            <v>09</v>
          </cell>
          <cell r="E678" t="str">
            <v>13 1 00 00000</v>
          </cell>
          <cell r="F678" t="str">
            <v>600</v>
          </cell>
          <cell r="Q678">
            <v>5219.3</v>
          </cell>
          <cell r="R678">
            <v>0</v>
          </cell>
          <cell r="S678">
            <v>5219.3</v>
          </cell>
        </row>
        <row r="679">
          <cell r="C679" t="str">
            <v>07</v>
          </cell>
          <cell r="D679" t="str">
            <v>09</v>
          </cell>
          <cell r="E679" t="str">
            <v>13 1 00 00000</v>
          </cell>
          <cell r="F679" t="str">
            <v>620</v>
          </cell>
          <cell r="Q679">
            <v>5219.3</v>
          </cell>
          <cell r="R679">
            <v>0</v>
          </cell>
          <cell r="S679">
            <v>5219.3</v>
          </cell>
        </row>
        <row r="680">
          <cell r="C680" t="str">
            <v>07</v>
          </cell>
          <cell r="D680" t="str">
            <v>09</v>
          </cell>
          <cell r="E680" t="str">
            <v>70 0 00 00000</v>
          </cell>
          <cell r="Q680">
            <v>31876</v>
          </cell>
          <cell r="R680">
            <v>0</v>
          </cell>
          <cell r="S680">
            <v>31876</v>
          </cell>
        </row>
        <row r="681">
          <cell r="C681" t="str">
            <v>07</v>
          </cell>
          <cell r="D681" t="str">
            <v>09</v>
          </cell>
          <cell r="E681" t="str">
            <v>70 1 00 00000</v>
          </cell>
          <cell r="F681" t="str">
            <v/>
          </cell>
          <cell r="Q681">
            <v>31876</v>
          </cell>
          <cell r="R681">
            <v>0</v>
          </cell>
          <cell r="S681">
            <v>31876</v>
          </cell>
        </row>
        <row r="682">
          <cell r="C682" t="str">
            <v>07</v>
          </cell>
          <cell r="D682" t="str">
            <v>09</v>
          </cell>
          <cell r="E682" t="str">
            <v>70 1 00 00100</v>
          </cell>
          <cell r="F682" t="str">
            <v/>
          </cell>
          <cell r="Q682">
            <v>31876</v>
          </cell>
          <cell r="R682">
            <v>0</v>
          </cell>
          <cell r="S682">
            <v>31876</v>
          </cell>
        </row>
        <row r="683">
          <cell r="C683" t="str">
            <v>07</v>
          </cell>
          <cell r="D683" t="str">
            <v>09</v>
          </cell>
          <cell r="E683" t="str">
            <v>70 1 00 00109</v>
          </cell>
          <cell r="F683" t="str">
            <v/>
          </cell>
          <cell r="Q683">
            <v>31876</v>
          </cell>
          <cell r="R683">
            <v>0</v>
          </cell>
          <cell r="S683">
            <v>31876</v>
          </cell>
        </row>
        <row r="684">
          <cell r="C684" t="str">
            <v>07</v>
          </cell>
          <cell r="D684" t="str">
            <v>09</v>
          </cell>
          <cell r="E684" t="str">
            <v>70 1 00 00109</v>
          </cell>
          <cell r="F684" t="str">
            <v>100</v>
          </cell>
          <cell r="Q684">
            <v>29280</v>
          </cell>
          <cell r="R684">
            <v>0</v>
          </cell>
          <cell r="S684">
            <v>29280</v>
          </cell>
        </row>
        <row r="685">
          <cell r="C685" t="str">
            <v>07</v>
          </cell>
          <cell r="D685" t="str">
            <v>09</v>
          </cell>
          <cell r="E685" t="str">
            <v>70 1 00 00109</v>
          </cell>
          <cell r="F685" t="str">
            <v>120</v>
          </cell>
          <cell r="Q685">
            <v>29280</v>
          </cell>
          <cell r="R685">
            <v>0</v>
          </cell>
          <cell r="S685">
            <v>29280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12">
          <cell r="J112">
            <v>11027.68867</v>
          </cell>
        </row>
        <row r="134">
          <cell r="L134">
            <v>1688627.0886700004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4"/>
  <sheetViews>
    <sheetView tabSelected="1" view="pageBreakPreview" zoomScale="90" zoomScaleNormal="90" zoomScaleSheetLayoutView="90" workbookViewId="0">
      <selection activeCell="A7" sqref="A7:V7"/>
    </sheetView>
  </sheetViews>
  <sheetFormatPr defaultRowHeight="15" outlineLevelCol="1" x14ac:dyDescent="0.25"/>
  <cols>
    <col min="1" max="1" width="71" style="79" customWidth="1"/>
    <col min="2" max="3" width="7.85546875" style="80" customWidth="1"/>
    <col min="4" max="4" width="19.7109375" style="81" customWidth="1"/>
    <col min="5" max="5" width="8.7109375" style="80" customWidth="1"/>
    <col min="6" max="9" width="18.140625" hidden="1" customWidth="1" outlineLevel="1"/>
    <col min="10" max="10" width="18.140625" hidden="1" customWidth="1" outlineLevel="1" collapsed="1"/>
    <col min="11" max="12" width="18.140625" hidden="1" customWidth="1" outlineLevel="1"/>
    <col min="13" max="13" width="15.42578125" hidden="1" customWidth="1" outlineLevel="1"/>
    <col min="14" max="14" width="18.5703125" hidden="1" customWidth="1" outlineLevel="1"/>
    <col min="15" max="15" width="18.140625" hidden="1" customWidth="1" outlineLevel="1"/>
    <col min="16" max="16" width="16.28515625" hidden="1" customWidth="1" outlineLevel="1"/>
    <col min="17" max="17" width="17.85546875" hidden="1" customWidth="1" outlineLevel="1"/>
    <col min="18" max="18" width="16.28515625" hidden="1" customWidth="1" outlineLevel="1"/>
    <col min="19" max="19" width="19.7109375" hidden="1" customWidth="1" outlineLevel="1"/>
    <col min="20" max="20" width="20.85546875" hidden="1" customWidth="1" collapsed="1"/>
    <col min="21" max="21" width="20.85546875" hidden="1" customWidth="1"/>
    <col min="22" max="22" width="20.85546875" customWidth="1"/>
    <col min="23" max="25" width="11.85546875" customWidth="1"/>
    <col min="27" max="27" width="12.85546875" customWidth="1"/>
    <col min="28" max="28" width="11" customWidth="1"/>
  </cols>
  <sheetData>
    <row r="1" spans="1:22" s="116" customFormat="1" ht="15.75" customHeight="1" x14ac:dyDescent="0.25">
      <c r="A1" s="167" t="s">
        <v>529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</row>
    <row r="2" spans="1:22" s="116" customFormat="1" ht="15.75" customHeight="1" x14ac:dyDescent="0.25">
      <c r="A2" s="167" t="s">
        <v>528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</row>
    <row r="3" spans="1:22" s="116" customFormat="1" ht="15.75" customHeight="1" x14ac:dyDescent="0.25">
      <c r="A3" s="170" t="s">
        <v>530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</row>
    <row r="4" spans="1:22" s="116" customFormat="1" ht="15.75" customHeight="1" x14ac:dyDescent="0.25">
      <c r="A4" s="167" t="s">
        <v>531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</row>
    <row r="5" spans="1:22" s="116" customFormat="1" ht="15.75" customHeight="1" x14ac:dyDescent="0.25">
      <c r="A5" s="167" t="s">
        <v>532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</row>
    <row r="6" spans="1:22" s="116" customFormat="1" ht="15.75" x14ac:dyDescent="0.25">
      <c r="A6" s="168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5"/>
      <c r="T6" s="165"/>
      <c r="U6" s="165"/>
      <c r="V6" s="165"/>
    </row>
    <row r="7" spans="1:22" s="117" customFormat="1" ht="16.5" customHeight="1" x14ac:dyDescent="0.25">
      <c r="A7" s="167" t="s">
        <v>533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</row>
    <row r="8" spans="1:22" s="117" customFormat="1" ht="15.75" customHeight="1" x14ac:dyDescent="0.25">
      <c r="A8" s="167" t="s">
        <v>448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</row>
    <row r="9" spans="1:22" s="117" customFormat="1" ht="15.75" customHeight="1" x14ac:dyDescent="0.25">
      <c r="A9" s="167" t="s">
        <v>490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</row>
    <row r="10" spans="1:22" s="116" customFormat="1" ht="17.45" customHeight="1" x14ac:dyDescent="0.25">
      <c r="A10" s="167" t="s">
        <v>449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</row>
    <row r="11" spans="1:22" s="116" customFormat="1" ht="15.75" customHeight="1" x14ac:dyDescent="0.25">
      <c r="A11" s="167" t="s">
        <v>455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</row>
    <row r="12" spans="1:22" ht="15.75" x14ac:dyDescent="0.25">
      <c r="A12" s="1"/>
      <c r="B12" s="1"/>
      <c r="C12" s="1"/>
      <c r="D12" s="82"/>
      <c r="E12" s="1"/>
    </row>
    <row r="13" spans="1:22" ht="31.9" customHeight="1" x14ac:dyDescent="0.25">
      <c r="A13" s="166" t="s">
        <v>456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</row>
    <row r="14" spans="1:22" ht="15.75" x14ac:dyDescent="0.25">
      <c r="A14" s="84"/>
      <c r="B14" s="84"/>
      <c r="C14" s="84"/>
      <c r="D14" s="84"/>
      <c r="E14" s="84"/>
    </row>
    <row r="15" spans="1:22" ht="17.25" x14ac:dyDescent="0.3">
      <c r="A15" s="2"/>
      <c r="B15" s="3"/>
      <c r="C15" s="4"/>
      <c r="D15" s="5"/>
      <c r="E15" s="3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 t="s">
        <v>0</v>
      </c>
    </row>
    <row r="16" spans="1:22" ht="66" x14ac:dyDescent="0.25">
      <c r="A16" s="6" t="s">
        <v>1</v>
      </c>
      <c r="B16" s="6" t="s">
        <v>405</v>
      </c>
      <c r="C16" s="6" t="s">
        <v>403</v>
      </c>
      <c r="D16" s="6" t="s">
        <v>402</v>
      </c>
      <c r="E16" s="6" t="s">
        <v>404</v>
      </c>
      <c r="F16" s="110" t="s">
        <v>430</v>
      </c>
      <c r="G16" s="90" t="s">
        <v>497</v>
      </c>
      <c r="H16" s="110" t="s">
        <v>430</v>
      </c>
      <c r="I16" s="90" t="s">
        <v>498</v>
      </c>
      <c r="J16" s="110" t="s">
        <v>430</v>
      </c>
      <c r="K16" s="90" t="s">
        <v>500</v>
      </c>
      <c r="L16" s="110" t="s">
        <v>430</v>
      </c>
      <c r="M16" s="124" t="s">
        <v>508</v>
      </c>
      <c r="N16" s="124" t="s">
        <v>499</v>
      </c>
      <c r="O16" s="119" t="s">
        <v>510</v>
      </c>
      <c r="P16" s="123" t="s">
        <v>430</v>
      </c>
      <c r="Q16" s="90" t="s">
        <v>511</v>
      </c>
      <c r="R16" s="129" t="s">
        <v>430</v>
      </c>
      <c r="S16" s="90" t="s">
        <v>518</v>
      </c>
      <c r="T16" s="123" t="s">
        <v>430</v>
      </c>
      <c r="U16" s="90" t="s">
        <v>527</v>
      </c>
      <c r="V16" s="123" t="s">
        <v>430</v>
      </c>
    </row>
    <row r="17" spans="1:29" ht="16.5" x14ac:dyDescent="0.25">
      <c r="A17" s="8" t="s">
        <v>2</v>
      </c>
      <c r="B17" s="9" t="s">
        <v>3</v>
      </c>
      <c r="C17" s="9" t="s">
        <v>4</v>
      </c>
      <c r="D17" s="10"/>
      <c r="E17" s="11"/>
      <c r="F17" s="91">
        <f t="shared" ref="F17:V17" si="0">F18+F27+F39+F57+F66+F72</f>
        <v>511194.6</v>
      </c>
      <c r="G17" s="91">
        <f t="shared" si="0"/>
        <v>100188.59999999999</v>
      </c>
      <c r="H17" s="91">
        <f t="shared" si="0"/>
        <v>611383.19999999995</v>
      </c>
      <c r="I17" s="91">
        <f t="shared" si="0"/>
        <v>68657</v>
      </c>
      <c r="J17" s="91">
        <f t="shared" si="0"/>
        <v>680040.2</v>
      </c>
      <c r="K17" s="91">
        <f t="shared" si="0"/>
        <v>64844.5</v>
      </c>
      <c r="L17" s="91">
        <f t="shared" si="0"/>
        <v>744884.7</v>
      </c>
      <c r="M17" s="95">
        <f t="shared" si="0"/>
        <v>0</v>
      </c>
      <c r="N17" s="93">
        <f t="shared" si="0"/>
        <v>744884.7</v>
      </c>
      <c r="O17" s="93">
        <f t="shared" si="0"/>
        <v>-1950</v>
      </c>
      <c r="P17" s="93">
        <f t="shared" si="0"/>
        <v>742934.7</v>
      </c>
      <c r="Q17" s="93">
        <f t="shared" si="0"/>
        <v>26680</v>
      </c>
      <c r="R17" s="93">
        <f t="shared" si="0"/>
        <v>769614.7</v>
      </c>
      <c r="S17" s="93">
        <f t="shared" si="0"/>
        <v>92097.200000000012</v>
      </c>
      <c r="T17" s="93">
        <f>T18+T27+T39+T57+T66+T72</f>
        <v>861711.9</v>
      </c>
      <c r="U17" s="93">
        <f t="shared" si="0"/>
        <v>0</v>
      </c>
      <c r="V17" s="93">
        <f t="shared" si="0"/>
        <v>861711.9</v>
      </c>
      <c r="AC17" t="b">
        <f>R17=P17+Q17</f>
        <v>1</v>
      </c>
    </row>
    <row r="18" spans="1:29" ht="33" x14ac:dyDescent="0.25">
      <c r="A18" s="8" t="s">
        <v>5</v>
      </c>
      <c r="B18" s="9" t="s">
        <v>3</v>
      </c>
      <c r="C18" s="9" t="s">
        <v>6</v>
      </c>
      <c r="D18" s="92"/>
      <c r="E18" s="10"/>
      <c r="F18" s="93">
        <f t="shared" ref="F18:U22" si="1">F19</f>
        <v>6002</v>
      </c>
      <c r="G18" s="93">
        <f t="shared" si="1"/>
        <v>287</v>
      </c>
      <c r="H18" s="93">
        <f t="shared" si="1"/>
        <v>6289</v>
      </c>
      <c r="I18" s="93">
        <f t="shared" si="1"/>
        <v>1393</v>
      </c>
      <c r="J18" s="93">
        <f t="shared" si="1"/>
        <v>7682</v>
      </c>
      <c r="K18" s="93">
        <f t="shared" si="1"/>
        <v>2552</v>
      </c>
      <c r="L18" s="93">
        <f t="shared" si="1"/>
        <v>10234</v>
      </c>
      <c r="M18" s="95">
        <f t="shared" si="1"/>
        <v>0</v>
      </c>
      <c r="N18" s="93">
        <f t="shared" si="1"/>
        <v>10234</v>
      </c>
      <c r="O18" s="93">
        <f t="shared" si="1"/>
        <v>550</v>
      </c>
      <c r="P18" s="93">
        <f t="shared" si="1"/>
        <v>10784</v>
      </c>
      <c r="Q18" s="93">
        <f t="shared" si="1"/>
        <v>0</v>
      </c>
      <c r="R18" s="93">
        <f t="shared" si="1"/>
        <v>10784</v>
      </c>
      <c r="S18" s="93">
        <f t="shared" si="1"/>
        <v>3350</v>
      </c>
      <c r="T18" s="93">
        <f t="shared" si="1"/>
        <v>14134</v>
      </c>
      <c r="U18" s="93">
        <f t="shared" si="1"/>
        <v>2858</v>
      </c>
      <c r="V18" s="93">
        <f t="shared" ref="U18:V22" si="2">V19</f>
        <v>16992</v>
      </c>
      <c r="AC18" t="b">
        <f t="shared" ref="AC18:AC91" si="3">R18=P18+Q18</f>
        <v>1</v>
      </c>
    </row>
    <row r="19" spans="1:29" ht="16.5" x14ac:dyDescent="0.25">
      <c r="A19" s="11" t="s">
        <v>7</v>
      </c>
      <c r="B19" s="9" t="s">
        <v>3</v>
      </c>
      <c r="C19" s="9" t="s">
        <v>6</v>
      </c>
      <c r="D19" s="10" t="s">
        <v>8</v>
      </c>
      <c r="E19" s="11"/>
      <c r="F19" s="93">
        <f t="shared" si="1"/>
        <v>6002</v>
      </c>
      <c r="G19" s="93">
        <f t="shared" si="1"/>
        <v>287</v>
      </c>
      <c r="H19" s="93">
        <f t="shared" si="1"/>
        <v>6289</v>
      </c>
      <c r="I19" s="93">
        <f t="shared" si="1"/>
        <v>1393</v>
      </c>
      <c r="J19" s="93">
        <f t="shared" si="1"/>
        <v>7682</v>
      </c>
      <c r="K19" s="93">
        <f t="shared" si="1"/>
        <v>2552</v>
      </c>
      <c r="L19" s="93">
        <f t="shared" si="1"/>
        <v>10234</v>
      </c>
      <c r="M19" s="95">
        <f t="shared" si="1"/>
        <v>0</v>
      </c>
      <c r="N19" s="93">
        <f t="shared" si="1"/>
        <v>10234</v>
      </c>
      <c r="O19" s="93">
        <f t="shared" si="1"/>
        <v>550</v>
      </c>
      <c r="P19" s="93">
        <f t="shared" si="1"/>
        <v>10784</v>
      </c>
      <c r="Q19" s="93">
        <f t="shared" si="1"/>
        <v>0</v>
      </c>
      <c r="R19" s="93">
        <f t="shared" si="1"/>
        <v>10784</v>
      </c>
      <c r="S19" s="93">
        <f t="shared" si="1"/>
        <v>3350</v>
      </c>
      <c r="T19" s="93">
        <f t="shared" si="1"/>
        <v>14134</v>
      </c>
      <c r="U19" s="93">
        <f t="shared" si="2"/>
        <v>2858</v>
      </c>
      <c r="V19" s="93">
        <f t="shared" si="2"/>
        <v>16992</v>
      </c>
      <c r="AC19" t="b">
        <f t="shared" si="3"/>
        <v>1</v>
      </c>
    </row>
    <row r="20" spans="1:29" ht="69" x14ac:dyDescent="0.3">
      <c r="A20" s="12" t="s">
        <v>9</v>
      </c>
      <c r="B20" s="13" t="s">
        <v>3</v>
      </c>
      <c r="C20" s="13" t="s">
        <v>6</v>
      </c>
      <c r="D20" s="14" t="s">
        <v>10</v>
      </c>
      <c r="E20" s="15"/>
      <c r="F20" s="94">
        <f t="shared" si="1"/>
        <v>6002</v>
      </c>
      <c r="G20" s="94">
        <f t="shared" si="1"/>
        <v>287</v>
      </c>
      <c r="H20" s="94">
        <f t="shared" si="1"/>
        <v>6289</v>
      </c>
      <c r="I20" s="94">
        <f t="shared" si="1"/>
        <v>1393</v>
      </c>
      <c r="J20" s="94">
        <f t="shared" si="1"/>
        <v>7682</v>
      </c>
      <c r="K20" s="94">
        <f t="shared" si="1"/>
        <v>2552</v>
      </c>
      <c r="L20" s="94">
        <f t="shared" si="1"/>
        <v>10234</v>
      </c>
      <c r="M20" s="95">
        <f t="shared" si="1"/>
        <v>0</v>
      </c>
      <c r="N20" s="94">
        <f t="shared" si="1"/>
        <v>10234</v>
      </c>
      <c r="O20" s="94">
        <f t="shared" si="1"/>
        <v>550</v>
      </c>
      <c r="P20" s="94">
        <f t="shared" si="1"/>
        <v>10784</v>
      </c>
      <c r="Q20" s="94">
        <f t="shared" si="1"/>
        <v>0</v>
      </c>
      <c r="R20" s="94">
        <f t="shared" si="1"/>
        <v>10784</v>
      </c>
      <c r="S20" s="94">
        <f t="shared" si="1"/>
        <v>3350</v>
      </c>
      <c r="T20" s="94">
        <f t="shared" si="1"/>
        <v>14134</v>
      </c>
      <c r="U20" s="94">
        <f>U21+U24</f>
        <v>2858</v>
      </c>
      <c r="V20" s="94">
        <f>V21+V24</f>
        <v>16992</v>
      </c>
      <c r="AC20" t="b">
        <f t="shared" si="3"/>
        <v>1</v>
      </c>
    </row>
    <row r="21" spans="1:29" ht="16.5" x14ac:dyDescent="0.25">
      <c r="A21" s="16" t="s">
        <v>11</v>
      </c>
      <c r="B21" s="17" t="s">
        <v>3</v>
      </c>
      <c r="C21" s="17" t="s">
        <v>6</v>
      </c>
      <c r="D21" s="18" t="s">
        <v>12</v>
      </c>
      <c r="E21" s="19"/>
      <c r="F21" s="95">
        <f t="shared" si="1"/>
        <v>6002</v>
      </c>
      <c r="G21" s="95">
        <f t="shared" si="1"/>
        <v>287</v>
      </c>
      <c r="H21" s="95">
        <f t="shared" si="1"/>
        <v>6289</v>
      </c>
      <c r="I21" s="95">
        <f t="shared" si="1"/>
        <v>1393</v>
      </c>
      <c r="J21" s="95">
        <f t="shared" si="1"/>
        <v>7682</v>
      </c>
      <c r="K21" s="95">
        <f t="shared" si="1"/>
        <v>2552</v>
      </c>
      <c r="L21" s="95">
        <f t="shared" si="1"/>
        <v>10234</v>
      </c>
      <c r="M21" s="95">
        <f t="shared" si="1"/>
        <v>0</v>
      </c>
      <c r="N21" s="95">
        <f t="shared" si="1"/>
        <v>10234</v>
      </c>
      <c r="O21" s="95">
        <f t="shared" si="1"/>
        <v>550</v>
      </c>
      <c r="P21" s="95">
        <f t="shared" si="1"/>
        <v>10784</v>
      </c>
      <c r="Q21" s="95">
        <f t="shared" si="1"/>
        <v>0</v>
      </c>
      <c r="R21" s="95">
        <f t="shared" si="1"/>
        <v>10784</v>
      </c>
      <c r="S21" s="95">
        <f t="shared" si="1"/>
        <v>3350</v>
      </c>
      <c r="T21" s="95">
        <f t="shared" si="1"/>
        <v>14134</v>
      </c>
      <c r="U21" s="95">
        <f t="shared" si="2"/>
        <v>0</v>
      </c>
      <c r="V21" s="95">
        <f t="shared" si="2"/>
        <v>14134</v>
      </c>
      <c r="AC21" t="b">
        <f t="shared" si="3"/>
        <v>1</v>
      </c>
    </row>
    <row r="22" spans="1:29" ht="66" x14ac:dyDescent="0.25">
      <c r="A22" s="20" t="s">
        <v>13</v>
      </c>
      <c r="B22" s="17" t="s">
        <v>3</v>
      </c>
      <c r="C22" s="17" t="s">
        <v>6</v>
      </c>
      <c r="D22" s="18" t="s">
        <v>12</v>
      </c>
      <c r="E22" s="19">
        <v>100</v>
      </c>
      <c r="F22" s="95">
        <f t="shared" si="1"/>
        <v>6002</v>
      </c>
      <c r="G22" s="95">
        <f t="shared" si="1"/>
        <v>287</v>
      </c>
      <c r="H22" s="95">
        <f t="shared" si="1"/>
        <v>6289</v>
      </c>
      <c r="I22" s="95">
        <f t="shared" si="1"/>
        <v>1393</v>
      </c>
      <c r="J22" s="95">
        <f t="shared" si="1"/>
        <v>7682</v>
      </c>
      <c r="K22" s="95">
        <f t="shared" si="1"/>
        <v>2552</v>
      </c>
      <c r="L22" s="95">
        <f t="shared" si="1"/>
        <v>10234</v>
      </c>
      <c r="M22" s="95">
        <f t="shared" si="1"/>
        <v>0</v>
      </c>
      <c r="N22" s="95">
        <f t="shared" si="1"/>
        <v>10234</v>
      </c>
      <c r="O22" s="95">
        <f t="shared" si="1"/>
        <v>550</v>
      </c>
      <c r="P22" s="95">
        <f t="shared" si="1"/>
        <v>10784</v>
      </c>
      <c r="Q22" s="95">
        <f t="shared" si="1"/>
        <v>0</v>
      </c>
      <c r="R22" s="130">
        <f t="shared" si="1"/>
        <v>10784</v>
      </c>
      <c r="S22" s="95">
        <f t="shared" si="1"/>
        <v>3350</v>
      </c>
      <c r="T22" s="95">
        <f t="shared" si="1"/>
        <v>14134</v>
      </c>
      <c r="U22" s="95">
        <f t="shared" si="2"/>
        <v>0</v>
      </c>
      <c r="V22" s="95">
        <f t="shared" si="2"/>
        <v>14134</v>
      </c>
      <c r="W22" s="128" t="e">
        <f>SUMIFS([1]Лист1!$Q$15:$Q$685,[1]Лист1!$C$15:$C$685,B22,[1]Лист1!$D$15:$D$685,C22,[1]Лист1!$E$15:$E$685,D22,[1]Лист1!$F$15:$F$685,E22)</f>
        <v>#VALUE!</v>
      </c>
      <c r="X22" s="128" t="e">
        <f>SUMIFS([1]Лист1!$R$15:$R$685,[1]Лист1!$C$15:$C$685,B22,[1]Лист1!$D$15:$D$685,C22,[1]Лист1!$E$15:$E$685,D22,[1]Лист1!$F$15:$F$685,E22)</f>
        <v>#VALUE!</v>
      </c>
      <c r="Y22" s="128" t="e">
        <f>SUMIFS([1]Лист1!$S$15:$S$685,[1]Лист1!$C$15:$C$685,B22,[1]Лист1!$D$15:$D$685,C22,[1]Лист1!$E$15:$E$685,D22,[1]Лист1!$F$15:$F$685,E22)</f>
        <v>#VALUE!</v>
      </c>
      <c r="Z22" s="133" t="e">
        <f t="shared" ref="Z22:AB23" si="4">W22-P22</f>
        <v>#VALUE!</v>
      </c>
      <c r="AA22" s="133" t="e">
        <f t="shared" si="4"/>
        <v>#VALUE!</v>
      </c>
      <c r="AB22" s="133" t="e">
        <f t="shared" si="4"/>
        <v>#VALUE!</v>
      </c>
      <c r="AC22" t="b">
        <f t="shared" si="3"/>
        <v>1</v>
      </c>
    </row>
    <row r="23" spans="1:29" ht="33" x14ac:dyDescent="0.25">
      <c r="A23" s="20" t="s">
        <v>14</v>
      </c>
      <c r="B23" s="17" t="s">
        <v>3</v>
      </c>
      <c r="C23" s="17" t="s">
        <v>6</v>
      </c>
      <c r="D23" s="18" t="s">
        <v>12</v>
      </c>
      <c r="E23" s="19">
        <v>120</v>
      </c>
      <c r="F23" s="95">
        <v>6002</v>
      </c>
      <c r="G23" s="95">
        <v>287</v>
      </c>
      <c r="H23" s="95">
        <f>F23+G23</f>
        <v>6289</v>
      </c>
      <c r="I23" s="95">
        <v>1393</v>
      </c>
      <c r="J23" s="95">
        <f>H23+I23</f>
        <v>7682</v>
      </c>
      <c r="K23" s="95">
        <v>2552</v>
      </c>
      <c r="L23" s="95">
        <f>J23+K23</f>
        <v>10234</v>
      </c>
      <c r="M23" s="95">
        <v>0</v>
      </c>
      <c r="N23" s="95">
        <f>L23+M23</f>
        <v>10234</v>
      </c>
      <c r="O23" s="95">
        <v>550</v>
      </c>
      <c r="P23" s="95">
        <f>N23+O23</f>
        <v>10784</v>
      </c>
      <c r="Q23" s="95">
        <v>0</v>
      </c>
      <c r="R23" s="130">
        <f>P23+Q23</f>
        <v>10784</v>
      </c>
      <c r="S23" s="95">
        <v>3350</v>
      </c>
      <c r="T23" s="95">
        <f>R23+S23</f>
        <v>14134</v>
      </c>
      <c r="U23" s="95">
        <v>0</v>
      </c>
      <c r="V23" s="95">
        <f>T23+U23</f>
        <v>14134</v>
      </c>
      <c r="W23" s="128" t="e">
        <f>SUMIFS([1]Лист1!$Q$15:$Q$685,[1]Лист1!$C$15:$C$685,B23,[1]Лист1!$D$15:$D$685,C23,[1]Лист1!$E$15:$E$685,D23,[1]Лист1!$F$15:$F$685,E23)</f>
        <v>#VALUE!</v>
      </c>
      <c r="X23" s="128" t="e">
        <f>SUMIFS([1]Лист1!$R$15:$R$685,[1]Лист1!$C$15:$C$685,B23,[1]Лист1!$D$15:$D$685,C23,[1]Лист1!$E$15:$E$685,D23,[1]Лист1!$F$15:$F$685,E23)</f>
        <v>#VALUE!</v>
      </c>
      <c r="Y23" s="128" t="e">
        <f>SUMIFS([1]Лист1!$S$15:$S$685,[1]Лист1!$C$15:$C$685,B23,[1]Лист1!$D$15:$D$685,C23,[1]Лист1!$E$15:$E$685,D23,[1]Лист1!$F$15:$F$685,E23)</f>
        <v>#VALUE!</v>
      </c>
      <c r="Z23" s="133" t="e">
        <f t="shared" si="4"/>
        <v>#VALUE!</v>
      </c>
      <c r="AA23" s="133" t="e">
        <f t="shared" si="4"/>
        <v>#VALUE!</v>
      </c>
      <c r="AB23" s="133" t="e">
        <f t="shared" si="4"/>
        <v>#VALUE!</v>
      </c>
      <c r="AC23" t="b">
        <f t="shared" si="3"/>
        <v>1</v>
      </c>
    </row>
    <row r="24" spans="1:29" ht="33" x14ac:dyDescent="0.25">
      <c r="A24" s="26" t="s">
        <v>523</v>
      </c>
      <c r="B24" s="27" t="s">
        <v>3</v>
      </c>
      <c r="C24" s="27" t="s">
        <v>6</v>
      </c>
      <c r="D24" s="28" t="s">
        <v>524</v>
      </c>
      <c r="E24" s="164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130"/>
      <c r="S24" s="95"/>
      <c r="T24" s="111">
        <v>0</v>
      </c>
      <c r="U24" s="111">
        <f>U25</f>
        <v>2858</v>
      </c>
      <c r="V24" s="111">
        <f>V25</f>
        <v>2858</v>
      </c>
      <c r="W24" s="128"/>
      <c r="X24" s="128"/>
      <c r="Y24" s="128"/>
      <c r="Z24" s="133"/>
      <c r="AA24" s="133"/>
      <c r="AB24" s="133"/>
    </row>
    <row r="25" spans="1:29" ht="66" x14ac:dyDescent="0.25">
      <c r="A25" s="20" t="s">
        <v>13</v>
      </c>
      <c r="B25" s="17" t="s">
        <v>3</v>
      </c>
      <c r="C25" s="17" t="s">
        <v>6</v>
      </c>
      <c r="D25" s="18" t="s">
        <v>524</v>
      </c>
      <c r="E25" s="19" t="s">
        <v>67</v>
      </c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130"/>
      <c r="S25" s="95"/>
      <c r="T25" s="112">
        <v>0</v>
      </c>
      <c r="U25" s="112">
        <f>U26</f>
        <v>2858</v>
      </c>
      <c r="V25" s="112">
        <f>V26</f>
        <v>2858</v>
      </c>
      <c r="W25" s="128"/>
      <c r="X25" s="128"/>
      <c r="Y25" s="128"/>
      <c r="Z25" s="133"/>
      <c r="AA25" s="133"/>
      <c r="AB25" s="133"/>
    </row>
    <row r="26" spans="1:29" ht="33" x14ac:dyDescent="0.25">
      <c r="A26" s="20" t="s">
        <v>14</v>
      </c>
      <c r="B26" s="17" t="s">
        <v>3</v>
      </c>
      <c r="C26" s="17" t="s">
        <v>6</v>
      </c>
      <c r="D26" s="18" t="s">
        <v>524</v>
      </c>
      <c r="E26" s="19" t="s">
        <v>328</v>
      </c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130"/>
      <c r="S26" s="95"/>
      <c r="T26" s="112">
        <v>0</v>
      </c>
      <c r="U26" s="112">
        <v>2858</v>
      </c>
      <c r="V26" s="112">
        <f>T26+U26</f>
        <v>2858</v>
      </c>
      <c r="W26" s="128"/>
      <c r="X26" s="128"/>
      <c r="Y26" s="128"/>
      <c r="Z26" s="133"/>
      <c r="AA26" s="133"/>
      <c r="AB26" s="133"/>
    </row>
    <row r="27" spans="1:29" ht="49.5" x14ac:dyDescent="0.25">
      <c r="A27" s="21" t="s">
        <v>15</v>
      </c>
      <c r="B27" s="9" t="s">
        <v>3</v>
      </c>
      <c r="C27" s="9" t="s">
        <v>16</v>
      </c>
      <c r="D27" s="22"/>
      <c r="E27" s="23"/>
      <c r="F27" s="93">
        <f t="shared" ref="F27:U28" si="5">F28</f>
        <v>9349</v>
      </c>
      <c r="G27" s="93">
        <f t="shared" si="5"/>
        <v>774</v>
      </c>
      <c r="H27" s="93">
        <f t="shared" si="5"/>
        <v>10123</v>
      </c>
      <c r="I27" s="93">
        <f t="shared" si="5"/>
        <v>1731</v>
      </c>
      <c r="J27" s="93">
        <f t="shared" si="5"/>
        <v>11854</v>
      </c>
      <c r="K27" s="93">
        <f t="shared" si="5"/>
        <v>0</v>
      </c>
      <c r="L27" s="93">
        <f t="shared" si="5"/>
        <v>11854</v>
      </c>
      <c r="M27" s="95">
        <f t="shared" si="5"/>
        <v>0</v>
      </c>
      <c r="N27" s="93">
        <f t="shared" si="5"/>
        <v>11854</v>
      </c>
      <c r="O27" s="93">
        <f t="shared" si="5"/>
        <v>0</v>
      </c>
      <c r="P27" s="93">
        <f t="shared" si="5"/>
        <v>11854</v>
      </c>
      <c r="Q27" s="93">
        <f t="shared" si="5"/>
        <v>0</v>
      </c>
      <c r="R27" s="93">
        <f t="shared" si="5"/>
        <v>11854</v>
      </c>
      <c r="S27" s="93">
        <f t="shared" si="5"/>
        <v>3608</v>
      </c>
      <c r="T27" s="93">
        <f t="shared" si="5"/>
        <v>15462</v>
      </c>
      <c r="U27" s="93">
        <f t="shared" si="5"/>
        <v>0</v>
      </c>
      <c r="V27" s="93">
        <f t="shared" ref="U27:V28" si="6">V28</f>
        <v>15462</v>
      </c>
      <c r="AC27" t="b">
        <f t="shared" si="3"/>
        <v>1</v>
      </c>
    </row>
    <row r="28" spans="1:29" ht="16.5" x14ac:dyDescent="0.25">
      <c r="A28" s="11" t="s">
        <v>7</v>
      </c>
      <c r="B28" s="9" t="s">
        <v>3</v>
      </c>
      <c r="C28" s="9" t="s">
        <v>16</v>
      </c>
      <c r="D28" s="10" t="s">
        <v>8</v>
      </c>
      <c r="E28" s="11"/>
      <c r="F28" s="93">
        <f t="shared" si="5"/>
        <v>9349</v>
      </c>
      <c r="G28" s="93">
        <f t="shared" si="5"/>
        <v>774</v>
      </c>
      <c r="H28" s="93">
        <f t="shared" si="5"/>
        <v>10123</v>
      </c>
      <c r="I28" s="93">
        <f t="shared" si="5"/>
        <v>1731</v>
      </c>
      <c r="J28" s="93">
        <f t="shared" si="5"/>
        <v>11854</v>
      </c>
      <c r="K28" s="93">
        <f t="shared" si="5"/>
        <v>0</v>
      </c>
      <c r="L28" s="93">
        <f t="shared" si="5"/>
        <v>11854</v>
      </c>
      <c r="M28" s="95">
        <f t="shared" si="5"/>
        <v>0</v>
      </c>
      <c r="N28" s="93">
        <f t="shared" si="5"/>
        <v>11854</v>
      </c>
      <c r="O28" s="93">
        <f t="shared" si="5"/>
        <v>0</v>
      </c>
      <c r="P28" s="93">
        <f t="shared" si="5"/>
        <v>11854</v>
      </c>
      <c r="Q28" s="93">
        <f t="shared" si="5"/>
        <v>0</v>
      </c>
      <c r="R28" s="93">
        <f t="shared" si="5"/>
        <v>11854</v>
      </c>
      <c r="S28" s="93">
        <f t="shared" si="5"/>
        <v>3608</v>
      </c>
      <c r="T28" s="93">
        <f t="shared" si="5"/>
        <v>15462</v>
      </c>
      <c r="U28" s="93">
        <f t="shared" si="6"/>
        <v>0</v>
      </c>
      <c r="V28" s="93">
        <f t="shared" si="6"/>
        <v>15462</v>
      </c>
      <c r="AC28" t="b">
        <f t="shared" si="3"/>
        <v>1</v>
      </c>
    </row>
    <row r="29" spans="1:29" ht="69" x14ac:dyDescent="0.3">
      <c r="A29" s="12" t="s">
        <v>9</v>
      </c>
      <c r="B29" s="13" t="s">
        <v>3</v>
      </c>
      <c r="C29" s="13" t="s">
        <v>16</v>
      </c>
      <c r="D29" s="14" t="s">
        <v>10</v>
      </c>
      <c r="E29" s="24"/>
      <c r="F29" s="94">
        <f t="shared" ref="F29:H29" si="7">F30+F36</f>
        <v>9349</v>
      </c>
      <c r="G29" s="94">
        <f t="shared" si="7"/>
        <v>774</v>
      </c>
      <c r="H29" s="94">
        <f t="shared" si="7"/>
        <v>10123</v>
      </c>
      <c r="I29" s="94">
        <f t="shared" ref="I29:J29" si="8">I30+I36</f>
        <v>1731</v>
      </c>
      <c r="J29" s="94">
        <f t="shared" si="8"/>
        <v>11854</v>
      </c>
      <c r="K29" s="94">
        <f t="shared" ref="K29:L29" si="9">K30+K36</f>
        <v>0</v>
      </c>
      <c r="L29" s="94">
        <f t="shared" si="9"/>
        <v>11854</v>
      </c>
      <c r="M29" s="95">
        <f t="shared" ref="M29:N29" si="10">M30+M36</f>
        <v>0</v>
      </c>
      <c r="N29" s="94">
        <f t="shared" si="10"/>
        <v>11854</v>
      </c>
      <c r="O29" s="94">
        <f t="shared" ref="O29:P29" si="11">O30+O36</f>
        <v>0</v>
      </c>
      <c r="P29" s="94">
        <f t="shared" si="11"/>
        <v>11854</v>
      </c>
      <c r="Q29" s="94">
        <f t="shared" ref="Q29:R29" si="12">Q30+Q36</f>
        <v>0</v>
      </c>
      <c r="R29" s="94">
        <f t="shared" si="12"/>
        <v>11854</v>
      </c>
      <c r="S29" s="94">
        <f t="shared" ref="S29:T29" si="13">S30+S36</f>
        <v>3608</v>
      </c>
      <c r="T29" s="94">
        <f t="shared" si="13"/>
        <v>15462</v>
      </c>
      <c r="U29" s="94">
        <f t="shared" ref="U29:V29" si="14">U30+U36</f>
        <v>0</v>
      </c>
      <c r="V29" s="94">
        <f t="shared" si="14"/>
        <v>15462</v>
      </c>
      <c r="AC29" t="b">
        <f t="shared" si="3"/>
        <v>1</v>
      </c>
    </row>
    <row r="30" spans="1:29" ht="16.5" x14ac:dyDescent="0.25">
      <c r="A30" s="25" t="s">
        <v>17</v>
      </c>
      <c r="B30" s="17" t="s">
        <v>3</v>
      </c>
      <c r="C30" s="17" t="s">
        <v>16</v>
      </c>
      <c r="D30" s="18" t="s">
        <v>18</v>
      </c>
      <c r="E30" s="19"/>
      <c r="F30" s="95">
        <f t="shared" ref="F30:V30" si="15">F31</f>
        <v>6734</v>
      </c>
      <c r="G30" s="95">
        <f t="shared" si="15"/>
        <v>643</v>
      </c>
      <c r="H30" s="95">
        <f t="shared" si="15"/>
        <v>7377</v>
      </c>
      <c r="I30" s="95">
        <f t="shared" si="15"/>
        <v>1104</v>
      </c>
      <c r="J30" s="95">
        <f t="shared" si="15"/>
        <v>8481</v>
      </c>
      <c r="K30" s="95">
        <f t="shared" si="15"/>
        <v>0</v>
      </c>
      <c r="L30" s="95">
        <f t="shared" si="15"/>
        <v>8481</v>
      </c>
      <c r="M30" s="95">
        <f t="shared" si="15"/>
        <v>0</v>
      </c>
      <c r="N30" s="95">
        <f t="shared" si="15"/>
        <v>8481</v>
      </c>
      <c r="O30" s="95">
        <f t="shared" si="15"/>
        <v>0</v>
      </c>
      <c r="P30" s="95">
        <f t="shared" si="15"/>
        <v>8481</v>
      </c>
      <c r="Q30" s="95">
        <f t="shared" si="15"/>
        <v>0</v>
      </c>
      <c r="R30" s="95">
        <f t="shared" si="15"/>
        <v>8481</v>
      </c>
      <c r="S30" s="95">
        <f t="shared" si="15"/>
        <v>1991</v>
      </c>
      <c r="T30" s="95">
        <f t="shared" si="15"/>
        <v>10472</v>
      </c>
      <c r="U30" s="95">
        <f t="shared" si="15"/>
        <v>0</v>
      </c>
      <c r="V30" s="95">
        <f t="shared" si="15"/>
        <v>10472</v>
      </c>
      <c r="AC30" t="b">
        <f t="shared" si="3"/>
        <v>1</v>
      </c>
    </row>
    <row r="31" spans="1:29" ht="16.5" x14ac:dyDescent="0.25">
      <c r="A31" s="26" t="s">
        <v>19</v>
      </c>
      <c r="B31" s="27" t="s">
        <v>3</v>
      </c>
      <c r="C31" s="27" t="s">
        <v>16</v>
      </c>
      <c r="D31" s="28" t="s">
        <v>20</v>
      </c>
      <c r="E31" s="29"/>
      <c r="F31" s="96">
        <f t="shared" ref="F31:H31" si="16">F32+F34</f>
        <v>6734</v>
      </c>
      <c r="G31" s="96">
        <f t="shared" si="16"/>
        <v>643</v>
      </c>
      <c r="H31" s="96">
        <f t="shared" si="16"/>
        <v>7377</v>
      </c>
      <c r="I31" s="96">
        <f t="shared" ref="I31:J31" si="17">I32+I34</f>
        <v>1104</v>
      </c>
      <c r="J31" s="96">
        <f t="shared" si="17"/>
        <v>8481</v>
      </c>
      <c r="K31" s="96">
        <f t="shared" ref="K31:L31" si="18">K32+K34</f>
        <v>0</v>
      </c>
      <c r="L31" s="96">
        <f t="shared" si="18"/>
        <v>8481</v>
      </c>
      <c r="M31" s="95">
        <f t="shared" ref="M31:N31" si="19">M32+M34</f>
        <v>0</v>
      </c>
      <c r="N31" s="95">
        <f t="shared" si="19"/>
        <v>8481</v>
      </c>
      <c r="O31" s="95">
        <f t="shared" ref="O31:P31" si="20">O32+O34</f>
        <v>0</v>
      </c>
      <c r="P31" s="95">
        <f t="shared" si="20"/>
        <v>8481</v>
      </c>
      <c r="Q31" s="95">
        <f t="shared" ref="Q31:R31" si="21">Q32+Q34</f>
        <v>0</v>
      </c>
      <c r="R31" s="95">
        <f t="shared" si="21"/>
        <v>8481</v>
      </c>
      <c r="S31" s="95">
        <f t="shared" ref="S31:T31" si="22">S32+S34</f>
        <v>1991</v>
      </c>
      <c r="T31" s="95">
        <f t="shared" si="22"/>
        <v>10472</v>
      </c>
      <c r="U31" s="95">
        <f t="shared" ref="U31:V31" si="23">U32+U34</f>
        <v>0</v>
      </c>
      <c r="V31" s="95">
        <f t="shared" si="23"/>
        <v>10472</v>
      </c>
      <c r="AC31" t="b">
        <f t="shared" si="3"/>
        <v>1</v>
      </c>
    </row>
    <row r="32" spans="1:29" ht="66" x14ac:dyDescent="0.25">
      <c r="A32" s="20" t="s">
        <v>13</v>
      </c>
      <c r="B32" s="17" t="s">
        <v>3</v>
      </c>
      <c r="C32" s="17" t="s">
        <v>16</v>
      </c>
      <c r="D32" s="18" t="s">
        <v>20</v>
      </c>
      <c r="E32" s="19">
        <v>100</v>
      </c>
      <c r="F32" s="95">
        <f t="shared" ref="F32:V32" si="24">F33</f>
        <v>5358</v>
      </c>
      <c r="G32" s="95">
        <f t="shared" si="24"/>
        <v>243</v>
      </c>
      <c r="H32" s="95">
        <f t="shared" si="24"/>
        <v>5601</v>
      </c>
      <c r="I32" s="95">
        <f t="shared" si="24"/>
        <v>1104</v>
      </c>
      <c r="J32" s="95">
        <f t="shared" si="24"/>
        <v>6705</v>
      </c>
      <c r="K32" s="95">
        <f t="shared" si="24"/>
        <v>0</v>
      </c>
      <c r="L32" s="95">
        <f t="shared" si="24"/>
        <v>6705</v>
      </c>
      <c r="M32" s="95">
        <f t="shared" si="24"/>
        <v>0</v>
      </c>
      <c r="N32" s="95">
        <f t="shared" si="24"/>
        <v>6705</v>
      </c>
      <c r="O32" s="95">
        <f t="shared" si="24"/>
        <v>0</v>
      </c>
      <c r="P32" s="95">
        <f t="shared" si="24"/>
        <v>6705</v>
      </c>
      <c r="Q32" s="95">
        <f t="shared" si="24"/>
        <v>0</v>
      </c>
      <c r="R32" s="130">
        <f t="shared" si="24"/>
        <v>6705</v>
      </c>
      <c r="S32" s="95">
        <f t="shared" si="24"/>
        <v>1991</v>
      </c>
      <c r="T32" s="95">
        <f t="shared" si="24"/>
        <v>8696</v>
      </c>
      <c r="U32" s="95">
        <f t="shared" si="24"/>
        <v>0</v>
      </c>
      <c r="V32" s="95">
        <f t="shared" si="24"/>
        <v>8696</v>
      </c>
      <c r="W32" s="128" t="e">
        <f>SUMIFS([1]Лист1!$Q$15:$Q$685,[1]Лист1!$C$15:$C$685,B32,[1]Лист1!$D$15:$D$685,C32,[1]Лист1!$E$15:$E$685,D32,[1]Лист1!$F$15:$F$685,E32)</f>
        <v>#VALUE!</v>
      </c>
      <c r="X32" s="128" t="e">
        <f>SUMIFS([1]Лист1!$R$15:$R$685,[1]Лист1!$C$15:$C$685,B32,[1]Лист1!$D$15:$D$685,C32,[1]Лист1!$E$15:$E$685,D32,[1]Лист1!$F$15:$F$685,E32)</f>
        <v>#VALUE!</v>
      </c>
      <c r="Y32" s="128" t="e">
        <f>SUMIFS([1]Лист1!$S$15:$S$685,[1]Лист1!$C$15:$C$685,B32,[1]Лист1!$D$15:$D$685,C32,[1]Лист1!$E$15:$E$685,D32,[1]Лист1!$F$15:$F$685,E32)</f>
        <v>#VALUE!</v>
      </c>
      <c r="Z32" s="133" t="e">
        <f t="shared" ref="Z32:Z35" si="25">W32-P32</f>
        <v>#VALUE!</v>
      </c>
      <c r="AA32" s="133" t="e">
        <f t="shared" ref="AA32:AA35" si="26">X32-Q32</f>
        <v>#VALUE!</v>
      </c>
      <c r="AB32" s="133" t="e">
        <f t="shared" ref="AB32:AB35" si="27">Y32-R32</f>
        <v>#VALUE!</v>
      </c>
      <c r="AC32" t="b">
        <f t="shared" si="3"/>
        <v>1</v>
      </c>
    </row>
    <row r="33" spans="1:29" ht="33" x14ac:dyDescent="0.25">
      <c r="A33" s="20" t="s">
        <v>14</v>
      </c>
      <c r="B33" s="17" t="s">
        <v>3</v>
      </c>
      <c r="C33" s="17" t="s">
        <v>16</v>
      </c>
      <c r="D33" s="18" t="s">
        <v>20</v>
      </c>
      <c r="E33" s="19">
        <v>120</v>
      </c>
      <c r="F33" s="95">
        <v>5358</v>
      </c>
      <c r="G33" s="95">
        <v>243</v>
      </c>
      <c r="H33" s="95">
        <f>F33+G33</f>
        <v>5601</v>
      </c>
      <c r="I33" s="95">
        <v>1104</v>
      </c>
      <c r="J33" s="95">
        <f>H33+I33</f>
        <v>6705</v>
      </c>
      <c r="K33" s="95">
        <v>0</v>
      </c>
      <c r="L33" s="95">
        <f>J33+K33</f>
        <v>6705</v>
      </c>
      <c r="M33" s="95">
        <v>0</v>
      </c>
      <c r="N33" s="95">
        <f>L33+M33</f>
        <v>6705</v>
      </c>
      <c r="O33" s="95">
        <v>0</v>
      </c>
      <c r="P33" s="95">
        <f>N33+O33</f>
        <v>6705</v>
      </c>
      <c r="Q33" s="95">
        <v>0</v>
      </c>
      <c r="R33" s="130">
        <f>P33+Q33</f>
        <v>6705</v>
      </c>
      <c r="S33" s="95">
        <v>1991</v>
      </c>
      <c r="T33" s="95">
        <f>R33+S33</f>
        <v>8696</v>
      </c>
      <c r="U33" s="95">
        <v>0</v>
      </c>
      <c r="V33" s="95">
        <f>T33+U33</f>
        <v>8696</v>
      </c>
      <c r="W33" s="128" t="e">
        <f>SUMIFS([1]Лист1!$Q$15:$Q$685,[1]Лист1!$C$15:$C$685,B33,[1]Лист1!$D$15:$D$685,C33,[1]Лист1!$E$15:$E$685,D33,[1]Лист1!$F$15:$F$685,E33)</f>
        <v>#VALUE!</v>
      </c>
      <c r="X33" s="128" t="e">
        <f>SUMIFS([1]Лист1!$R$15:$R$685,[1]Лист1!$C$15:$C$685,B33,[1]Лист1!$D$15:$D$685,C33,[1]Лист1!$E$15:$E$685,D33,[1]Лист1!$F$15:$F$685,E33)</f>
        <v>#VALUE!</v>
      </c>
      <c r="Y33" s="128" t="e">
        <f>SUMIFS([1]Лист1!$S$15:$S$685,[1]Лист1!$C$15:$C$685,B33,[1]Лист1!$D$15:$D$685,C33,[1]Лист1!$E$15:$E$685,D33,[1]Лист1!$F$15:$F$685,E33)</f>
        <v>#VALUE!</v>
      </c>
      <c r="Z33" s="133" t="e">
        <f t="shared" si="25"/>
        <v>#VALUE!</v>
      </c>
      <c r="AA33" s="133" t="e">
        <f t="shared" si="26"/>
        <v>#VALUE!</v>
      </c>
      <c r="AB33" s="133" t="e">
        <f t="shared" si="27"/>
        <v>#VALUE!</v>
      </c>
      <c r="AC33" t="b">
        <f t="shared" si="3"/>
        <v>1</v>
      </c>
    </row>
    <row r="34" spans="1:29" ht="33" x14ac:dyDescent="0.25">
      <c r="A34" s="20" t="s">
        <v>21</v>
      </c>
      <c r="B34" s="17" t="s">
        <v>3</v>
      </c>
      <c r="C34" s="17" t="s">
        <v>16</v>
      </c>
      <c r="D34" s="18" t="s">
        <v>20</v>
      </c>
      <c r="E34" s="19">
        <v>200</v>
      </c>
      <c r="F34" s="95">
        <f t="shared" ref="F34:V34" si="28">F35</f>
        <v>1376</v>
      </c>
      <c r="G34" s="95">
        <f t="shared" si="28"/>
        <v>400</v>
      </c>
      <c r="H34" s="95">
        <f t="shared" si="28"/>
        <v>1776</v>
      </c>
      <c r="I34" s="95">
        <f t="shared" si="28"/>
        <v>0</v>
      </c>
      <c r="J34" s="95">
        <f t="shared" si="28"/>
        <v>1776</v>
      </c>
      <c r="K34" s="95">
        <f t="shared" si="28"/>
        <v>0</v>
      </c>
      <c r="L34" s="95">
        <f t="shared" si="28"/>
        <v>1776</v>
      </c>
      <c r="M34" s="95">
        <f t="shared" si="28"/>
        <v>0</v>
      </c>
      <c r="N34" s="95">
        <f t="shared" si="28"/>
        <v>1776</v>
      </c>
      <c r="O34" s="95">
        <f t="shared" si="28"/>
        <v>0</v>
      </c>
      <c r="P34" s="95">
        <f t="shared" si="28"/>
        <v>1776</v>
      </c>
      <c r="Q34" s="95">
        <f t="shared" si="28"/>
        <v>0</v>
      </c>
      <c r="R34" s="130">
        <f t="shared" si="28"/>
        <v>1776</v>
      </c>
      <c r="S34" s="95">
        <f t="shared" si="28"/>
        <v>0</v>
      </c>
      <c r="T34" s="95">
        <f t="shared" si="28"/>
        <v>1776</v>
      </c>
      <c r="U34" s="95">
        <f t="shared" si="28"/>
        <v>0</v>
      </c>
      <c r="V34" s="95">
        <f t="shared" si="28"/>
        <v>1776</v>
      </c>
      <c r="W34" s="128" t="e">
        <f>SUMIFS([1]Лист1!$Q$15:$Q$685,[1]Лист1!$C$15:$C$685,B34,[1]Лист1!$D$15:$D$685,C34,[1]Лист1!$E$15:$E$685,D34,[1]Лист1!$F$15:$F$685,E34)</f>
        <v>#VALUE!</v>
      </c>
      <c r="X34" s="128" t="e">
        <f>SUMIFS([1]Лист1!$R$15:$R$685,[1]Лист1!$C$15:$C$685,B34,[1]Лист1!$D$15:$D$685,C34,[1]Лист1!$E$15:$E$685,D34,[1]Лист1!$F$15:$F$685,E34)</f>
        <v>#VALUE!</v>
      </c>
      <c r="Y34" s="128" t="e">
        <f>SUMIFS([1]Лист1!$S$15:$S$685,[1]Лист1!$C$15:$C$685,B34,[1]Лист1!$D$15:$D$685,C34,[1]Лист1!$E$15:$E$685,D34,[1]Лист1!$F$15:$F$685,E34)</f>
        <v>#VALUE!</v>
      </c>
      <c r="Z34" s="133" t="e">
        <f t="shared" si="25"/>
        <v>#VALUE!</v>
      </c>
      <c r="AA34" s="133" t="e">
        <f t="shared" si="26"/>
        <v>#VALUE!</v>
      </c>
      <c r="AB34" s="133" t="e">
        <f t="shared" si="27"/>
        <v>#VALUE!</v>
      </c>
      <c r="AC34" t="b">
        <f t="shared" si="3"/>
        <v>1</v>
      </c>
    </row>
    <row r="35" spans="1:29" ht="33" x14ac:dyDescent="0.25">
      <c r="A35" s="20" t="s">
        <v>22</v>
      </c>
      <c r="B35" s="17" t="s">
        <v>3</v>
      </c>
      <c r="C35" s="17" t="s">
        <v>16</v>
      </c>
      <c r="D35" s="18" t="s">
        <v>20</v>
      </c>
      <c r="E35" s="19">
        <v>240</v>
      </c>
      <c r="F35" s="95">
        <v>1376</v>
      </c>
      <c r="G35" s="95">
        <v>400</v>
      </c>
      <c r="H35" s="95">
        <f>F35+G35</f>
        <v>1776</v>
      </c>
      <c r="I35" s="95">
        <v>0</v>
      </c>
      <c r="J35" s="95">
        <f>H35+I35</f>
        <v>1776</v>
      </c>
      <c r="K35" s="95">
        <v>0</v>
      </c>
      <c r="L35" s="95">
        <f>J35+K35</f>
        <v>1776</v>
      </c>
      <c r="M35" s="95">
        <v>0</v>
      </c>
      <c r="N35" s="95">
        <f>L35+M35</f>
        <v>1776</v>
      </c>
      <c r="O35" s="95">
        <v>0</v>
      </c>
      <c r="P35" s="95">
        <f>N35+O35</f>
        <v>1776</v>
      </c>
      <c r="Q35" s="95">
        <v>0</v>
      </c>
      <c r="R35" s="130">
        <f>P35+Q35</f>
        <v>1776</v>
      </c>
      <c r="S35" s="95">
        <v>0</v>
      </c>
      <c r="T35" s="95">
        <f>R35+S35</f>
        <v>1776</v>
      </c>
      <c r="U35" s="95">
        <v>0</v>
      </c>
      <c r="V35" s="95">
        <f>T35+U35</f>
        <v>1776</v>
      </c>
      <c r="W35" s="128" t="e">
        <f>SUMIFS([1]Лист1!$Q$15:$Q$685,[1]Лист1!$C$15:$C$685,B35,[1]Лист1!$D$15:$D$685,C35,[1]Лист1!$E$15:$E$685,D35,[1]Лист1!$F$15:$F$685,E35)</f>
        <v>#VALUE!</v>
      </c>
      <c r="X35" s="128" t="e">
        <f>SUMIFS([1]Лист1!$R$15:$R$685,[1]Лист1!$C$15:$C$685,B35,[1]Лист1!$D$15:$D$685,C35,[1]Лист1!$E$15:$E$685,D35,[1]Лист1!$F$15:$F$685,E35)</f>
        <v>#VALUE!</v>
      </c>
      <c r="Y35" s="128" t="e">
        <f>SUMIFS([1]Лист1!$S$15:$S$685,[1]Лист1!$C$15:$C$685,B35,[1]Лист1!$D$15:$D$685,C35,[1]Лист1!$E$15:$E$685,D35,[1]Лист1!$F$15:$F$685,E35)</f>
        <v>#VALUE!</v>
      </c>
      <c r="Z35" s="133" t="e">
        <f t="shared" si="25"/>
        <v>#VALUE!</v>
      </c>
      <c r="AA35" s="133" t="e">
        <f t="shared" si="26"/>
        <v>#VALUE!</v>
      </c>
      <c r="AB35" s="133" t="e">
        <f t="shared" si="27"/>
        <v>#VALUE!</v>
      </c>
      <c r="AC35" t="b">
        <f t="shared" si="3"/>
        <v>1</v>
      </c>
    </row>
    <row r="36" spans="1:29" ht="33" x14ac:dyDescent="0.25">
      <c r="A36" s="30" t="s">
        <v>23</v>
      </c>
      <c r="B36" s="27" t="s">
        <v>3</v>
      </c>
      <c r="C36" s="27" t="s">
        <v>16</v>
      </c>
      <c r="D36" s="28" t="s">
        <v>24</v>
      </c>
      <c r="E36" s="29"/>
      <c r="F36" s="96">
        <f t="shared" ref="F36:U37" si="29">F37</f>
        <v>2615</v>
      </c>
      <c r="G36" s="96">
        <f t="shared" si="29"/>
        <v>131</v>
      </c>
      <c r="H36" s="96">
        <f t="shared" si="29"/>
        <v>2746</v>
      </c>
      <c r="I36" s="96">
        <f t="shared" si="29"/>
        <v>627</v>
      </c>
      <c r="J36" s="96">
        <f t="shared" si="29"/>
        <v>3373</v>
      </c>
      <c r="K36" s="96">
        <f t="shared" si="29"/>
        <v>0</v>
      </c>
      <c r="L36" s="96">
        <f t="shared" si="29"/>
        <v>3373</v>
      </c>
      <c r="M36" s="95">
        <f t="shared" si="29"/>
        <v>0</v>
      </c>
      <c r="N36" s="96">
        <f t="shared" si="29"/>
        <v>3373</v>
      </c>
      <c r="O36" s="96">
        <f t="shared" si="29"/>
        <v>0</v>
      </c>
      <c r="P36" s="96">
        <f t="shared" si="29"/>
        <v>3373</v>
      </c>
      <c r="Q36" s="96">
        <f t="shared" si="29"/>
        <v>0</v>
      </c>
      <c r="R36" s="96">
        <f t="shared" si="29"/>
        <v>3373</v>
      </c>
      <c r="S36" s="96">
        <f t="shared" si="29"/>
        <v>1617</v>
      </c>
      <c r="T36" s="96">
        <f t="shared" si="29"/>
        <v>4990</v>
      </c>
      <c r="U36" s="96">
        <f t="shared" si="29"/>
        <v>0</v>
      </c>
      <c r="V36" s="96">
        <f t="shared" ref="U36:V37" si="30">V37</f>
        <v>4990</v>
      </c>
      <c r="AC36" t="b">
        <f t="shared" si="3"/>
        <v>1</v>
      </c>
    </row>
    <row r="37" spans="1:29" ht="66" x14ac:dyDescent="0.25">
      <c r="A37" s="20" t="s">
        <v>13</v>
      </c>
      <c r="B37" s="17" t="s">
        <v>3</v>
      </c>
      <c r="C37" s="17" t="s">
        <v>16</v>
      </c>
      <c r="D37" s="18" t="s">
        <v>24</v>
      </c>
      <c r="E37" s="19">
        <v>100</v>
      </c>
      <c r="F37" s="95">
        <f t="shared" si="29"/>
        <v>2615</v>
      </c>
      <c r="G37" s="95">
        <f t="shared" si="29"/>
        <v>131</v>
      </c>
      <c r="H37" s="95">
        <f t="shared" si="29"/>
        <v>2746</v>
      </c>
      <c r="I37" s="95">
        <f t="shared" si="29"/>
        <v>627</v>
      </c>
      <c r="J37" s="95">
        <f t="shared" si="29"/>
        <v>3373</v>
      </c>
      <c r="K37" s="95">
        <f t="shared" si="29"/>
        <v>0</v>
      </c>
      <c r="L37" s="95">
        <f t="shared" si="29"/>
        <v>3373</v>
      </c>
      <c r="M37" s="95">
        <f t="shared" si="29"/>
        <v>0</v>
      </c>
      <c r="N37" s="95">
        <f t="shared" si="29"/>
        <v>3373</v>
      </c>
      <c r="O37" s="95">
        <f t="shared" si="29"/>
        <v>0</v>
      </c>
      <c r="P37" s="95">
        <f t="shared" si="29"/>
        <v>3373</v>
      </c>
      <c r="Q37" s="95">
        <f t="shared" si="29"/>
        <v>0</v>
      </c>
      <c r="R37" s="130">
        <f t="shared" si="29"/>
        <v>3373</v>
      </c>
      <c r="S37" s="95">
        <f t="shared" si="29"/>
        <v>1617</v>
      </c>
      <c r="T37" s="95">
        <f t="shared" si="29"/>
        <v>4990</v>
      </c>
      <c r="U37" s="95">
        <f t="shared" si="30"/>
        <v>0</v>
      </c>
      <c r="V37" s="95">
        <f t="shared" si="30"/>
        <v>4990</v>
      </c>
      <c r="W37" s="128" t="e">
        <f>SUMIFS([1]Лист1!$Q$15:$Q$685,[1]Лист1!$C$15:$C$685,B37,[1]Лист1!$D$15:$D$685,C37,[1]Лист1!$E$15:$E$685,D37,[1]Лист1!$F$15:$F$685,E37)</f>
        <v>#VALUE!</v>
      </c>
      <c r="X37" s="128" t="e">
        <f>SUMIFS([1]Лист1!$R$15:$R$685,[1]Лист1!$C$15:$C$685,B37,[1]Лист1!$D$15:$D$685,C37,[1]Лист1!$E$15:$E$685,D37,[1]Лист1!$F$15:$F$685,E37)</f>
        <v>#VALUE!</v>
      </c>
      <c r="Y37" s="128" t="e">
        <f>SUMIFS([1]Лист1!$S$15:$S$685,[1]Лист1!$C$15:$C$685,B37,[1]Лист1!$D$15:$D$685,C37,[1]Лист1!$E$15:$E$685,D37,[1]Лист1!$F$15:$F$685,E37)</f>
        <v>#VALUE!</v>
      </c>
      <c r="Z37" s="133" t="e">
        <f t="shared" ref="Z37:Z38" si="31">W37-P37</f>
        <v>#VALUE!</v>
      </c>
      <c r="AA37" s="133" t="e">
        <f t="shared" ref="AA37:AA38" si="32">X37-Q37</f>
        <v>#VALUE!</v>
      </c>
      <c r="AB37" s="133" t="e">
        <f t="shared" ref="AB37:AB38" si="33">Y37-R37</f>
        <v>#VALUE!</v>
      </c>
      <c r="AC37" t="b">
        <f t="shared" si="3"/>
        <v>1</v>
      </c>
    </row>
    <row r="38" spans="1:29" ht="33" x14ac:dyDescent="0.25">
      <c r="A38" s="20" t="s">
        <v>14</v>
      </c>
      <c r="B38" s="17" t="s">
        <v>3</v>
      </c>
      <c r="C38" s="17" t="s">
        <v>16</v>
      </c>
      <c r="D38" s="18" t="s">
        <v>24</v>
      </c>
      <c r="E38" s="19">
        <v>120</v>
      </c>
      <c r="F38" s="95">
        <v>2615</v>
      </c>
      <c r="G38" s="95">
        <v>131</v>
      </c>
      <c r="H38" s="95">
        <f>F38+G38</f>
        <v>2746</v>
      </c>
      <c r="I38" s="95">
        <v>627</v>
      </c>
      <c r="J38" s="95">
        <f>H38+I38</f>
        <v>3373</v>
      </c>
      <c r="K38" s="95">
        <v>0</v>
      </c>
      <c r="L38" s="95">
        <f>J38+K38</f>
        <v>3373</v>
      </c>
      <c r="M38" s="95">
        <v>0</v>
      </c>
      <c r="N38" s="95">
        <f>L38+M38</f>
        <v>3373</v>
      </c>
      <c r="O38" s="95">
        <v>0</v>
      </c>
      <c r="P38" s="95">
        <f>N38+O38</f>
        <v>3373</v>
      </c>
      <c r="Q38" s="95">
        <v>0</v>
      </c>
      <c r="R38" s="130">
        <f>P38+Q38</f>
        <v>3373</v>
      </c>
      <c r="S38" s="95">
        <v>1617</v>
      </c>
      <c r="T38" s="95">
        <f>R38+S38</f>
        <v>4990</v>
      </c>
      <c r="U38" s="95">
        <v>0</v>
      </c>
      <c r="V38" s="95">
        <f>T38+U38</f>
        <v>4990</v>
      </c>
      <c r="W38" s="128" t="e">
        <f>SUMIFS([1]Лист1!$Q$15:$Q$685,[1]Лист1!$C$15:$C$685,B38,[1]Лист1!$D$15:$D$685,C38,[1]Лист1!$E$15:$E$685,D38,[1]Лист1!$F$15:$F$685,E38)</f>
        <v>#VALUE!</v>
      </c>
      <c r="X38" s="128" t="e">
        <f>SUMIFS([1]Лист1!$R$15:$R$685,[1]Лист1!$C$15:$C$685,B38,[1]Лист1!$D$15:$D$685,C38,[1]Лист1!$E$15:$E$685,D38,[1]Лист1!$F$15:$F$685,E38)</f>
        <v>#VALUE!</v>
      </c>
      <c r="Y38" s="128" t="e">
        <f>SUMIFS([1]Лист1!$S$15:$S$685,[1]Лист1!$C$15:$C$685,B38,[1]Лист1!$D$15:$D$685,C38,[1]Лист1!$E$15:$E$685,D38,[1]Лист1!$F$15:$F$685,E38)</f>
        <v>#VALUE!</v>
      </c>
      <c r="Z38" s="133" t="e">
        <f t="shared" si="31"/>
        <v>#VALUE!</v>
      </c>
      <c r="AA38" s="133" t="e">
        <f t="shared" si="32"/>
        <v>#VALUE!</v>
      </c>
      <c r="AB38" s="133" t="e">
        <f t="shared" si="33"/>
        <v>#VALUE!</v>
      </c>
      <c r="AC38" t="b">
        <f t="shared" si="3"/>
        <v>1</v>
      </c>
    </row>
    <row r="39" spans="1:29" ht="50.25" x14ac:dyDescent="0.3">
      <c r="A39" s="8" t="s">
        <v>478</v>
      </c>
      <c r="B39" s="9" t="s">
        <v>3</v>
      </c>
      <c r="C39" s="9" t="s">
        <v>25</v>
      </c>
      <c r="D39" s="22"/>
      <c r="E39" s="24"/>
      <c r="F39" s="93">
        <f t="shared" ref="F39:T42" si="34">F40</f>
        <v>332905</v>
      </c>
      <c r="G39" s="93">
        <f t="shared" si="34"/>
        <v>24448.7</v>
      </c>
      <c r="H39" s="93">
        <f t="shared" si="34"/>
        <v>357353.7</v>
      </c>
      <c r="I39" s="93">
        <f t="shared" si="34"/>
        <v>55402</v>
      </c>
      <c r="J39" s="93">
        <f t="shared" si="34"/>
        <v>412755.7</v>
      </c>
      <c r="K39" s="93">
        <f t="shared" si="34"/>
        <v>58120</v>
      </c>
      <c r="L39" s="93">
        <f t="shared" si="34"/>
        <v>470875.7</v>
      </c>
      <c r="M39" s="95">
        <f t="shared" si="34"/>
        <v>-144</v>
      </c>
      <c r="N39" s="93">
        <f t="shared" si="34"/>
        <v>470731.7</v>
      </c>
      <c r="O39" s="93">
        <f t="shared" si="34"/>
        <v>0</v>
      </c>
      <c r="P39" s="93">
        <f t="shared" si="34"/>
        <v>470731.7</v>
      </c>
      <c r="Q39" s="93">
        <f t="shared" si="34"/>
        <v>-500</v>
      </c>
      <c r="R39" s="93">
        <f t="shared" si="34"/>
        <v>470231.7</v>
      </c>
      <c r="S39" s="93">
        <f t="shared" si="34"/>
        <v>44975.8</v>
      </c>
      <c r="T39" s="93">
        <f t="shared" si="34"/>
        <v>515207.5</v>
      </c>
      <c r="U39" s="93">
        <f>U40</f>
        <v>-2858</v>
      </c>
      <c r="V39" s="93">
        <f t="shared" ref="U39:V42" si="35">V40</f>
        <v>512349.5</v>
      </c>
      <c r="AC39" t="b">
        <f t="shared" si="3"/>
        <v>1</v>
      </c>
    </row>
    <row r="40" spans="1:29" ht="16.5" x14ac:dyDescent="0.25">
      <c r="A40" s="11" t="s">
        <v>7</v>
      </c>
      <c r="B40" s="9" t="s">
        <v>3</v>
      </c>
      <c r="C40" s="9" t="s">
        <v>25</v>
      </c>
      <c r="D40" s="10" t="s">
        <v>8</v>
      </c>
      <c r="E40" s="11"/>
      <c r="F40" s="93">
        <f t="shared" si="34"/>
        <v>332905</v>
      </c>
      <c r="G40" s="93">
        <f t="shared" si="34"/>
        <v>24448.7</v>
      </c>
      <c r="H40" s="93">
        <f t="shared" si="34"/>
        <v>357353.7</v>
      </c>
      <c r="I40" s="93">
        <f t="shared" si="34"/>
        <v>55402</v>
      </c>
      <c r="J40" s="93">
        <f t="shared" si="34"/>
        <v>412755.7</v>
      </c>
      <c r="K40" s="93">
        <f t="shared" si="34"/>
        <v>58120</v>
      </c>
      <c r="L40" s="93">
        <f t="shared" si="34"/>
        <v>470875.7</v>
      </c>
      <c r="M40" s="95">
        <f t="shared" si="34"/>
        <v>-144</v>
      </c>
      <c r="N40" s="93">
        <f t="shared" si="34"/>
        <v>470731.7</v>
      </c>
      <c r="O40" s="93">
        <f t="shared" si="34"/>
        <v>0</v>
      </c>
      <c r="P40" s="93">
        <f t="shared" si="34"/>
        <v>470731.7</v>
      </c>
      <c r="Q40" s="93">
        <f t="shared" si="34"/>
        <v>-500</v>
      </c>
      <c r="R40" s="93">
        <f t="shared" si="34"/>
        <v>470231.7</v>
      </c>
      <c r="S40" s="93">
        <f t="shared" si="34"/>
        <v>44975.8</v>
      </c>
      <c r="T40" s="93">
        <f t="shared" si="34"/>
        <v>515207.5</v>
      </c>
      <c r="U40" s="93">
        <f>U41</f>
        <v>-2858</v>
      </c>
      <c r="V40" s="93">
        <f t="shared" si="35"/>
        <v>512349.5</v>
      </c>
      <c r="AC40" t="b">
        <f t="shared" si="3"/>
        <v>1</v>
      </c>
    </row>
    <row r="41" spans="1:29" ht="69" x14ac:dyDescent="0.3">
      <c r="A41" s="12" t="s">
        <v>9</v>
      </c>
      <c r="B41" s="13" t="s">
        <v>3</v>
      </c>
      <c r="C41" s="13" t="s">
        <v>25</v>
      </c>
      <c r="D41" s="14" t="s">
        <v>10</v>
      </c>
      <c r="E41" s="24"/>
      <c r="F41" s="94">
        <f t="shared" si="34"/>
        <v>332905</v>
      </c>
      <c r="G41" s="94">
        <f t="shared" si="34"/>
        <v>24448.7</v>
      </c>
      <c r="H41" s="94">
        <f t="shared" si="34"/>
        <v>357353.7</v>
      </c>
      <c r="I41" s="94">
        <f t="shared" si="34"/>
        <v>55402</v>
      </c>
      <c r="J41" s="94">
        <f t="shared" si="34"/>
        <v>412755.7</v>
      </c>
      <c r="K41" s="94">
        <f t="shared" si="34"/>
        <v>58120</v>
      </c>
      <c r="L41" s="94">
        <f t="shared" si="34"/>
        <v>470875.7</v>
      </c>
      <c r="M41" s="95">
        <f t="shared" si="34"/>
        <v>-144</v>
      </c>
      <c r="N41" s="94">
        <f t="shared" si="34"/>
        <v>470731.7</v>
      </c>
      <c r="O41" s="94">
        <f t="shared" si="34"/>
        <v>0</v>
      </c>
      <c r="P41" s="94">
        <f t="shared" si="34"/>
        <v>470731.7</v>
      </c>
      <c r="Q41" s="94">
        <f t="shared" si="34"/>
        <v>-500</v>
      </c>
      <c r="R41" s="94">
        <f t="shared" si="34"/>
        <v>470231.7</v>
      </c>
      <c r="S41" s="94">
        <f t="shared" si="34"/>
        <v>44975.8</v>
      </c>
      <c r="T41" s="94">
        <f t="shared" si="34"/>
        <v>515207.5</v>
      </c>
      <c r="U41" s="94">
        <f>U42+U50</f>
        <v>-2858</v>
      </c>
      <c r="V41" s="94">
        <f>V42+V50</f>
        <v>512349.5</v>
      </c>
      <c r="AC41" t="b">
        <f t="shared" si="3"/>
        <v>1</v>
      </c>
    </row>
    <row r="42" spans="1:29" ht="16.5" x14ac:dyDescent="0.25">
      <c r="A42" s="25" t="s">
        <v>17</v>
      </c>
      <c r="B42" s="17" t="s">
        <v>3</v>
      </c>
      <c r="C42" s="17" t="s">
        <v>25</v>
      </c>
      <c r="D42" s="18" t="s">
        <v>18</v>
      </c>
      <c r="E42" s="19"/>
      <c r="F42" s="95">
        <f t="shared" si="34"/>
        <v>332905</v>
      </c>
      <c r="G42" s="95">
        <f t="shared" si="34"/>
        <v>24448.7</v>
      </c>
      <c r="H42" s="95">
        <f t="shared" si="34"/>
        <v>357353.7</v>
      </c>
      <c r="I42" s="95">
        <f t="shared" si="34"/>
        <v>55402</v>
      </c>
      <c r="J42" s="95">
        <f t="shared" si="34"/>
        <v>412755.7</v>
      </c>
      <c r="K42" s="95">
        <f t="shared" si="34"/>
        <v>58120</v>
      </c>
      <c r="L42" s="95">
        <f t="shared" si="34"/>
        <v>470875.7</v>
      </c>
      <c r="M42" s="95">
        <f t="shared" si="34"/>
        <v>-144</v>
      </c>
      <c r="N42" s="95">
        <f t="shared" si="34"/>
        <v>470731.7</v>
      </c>
      <c r="O42" s="95">
        <f t="shared" si="34"/>
        <v>0</v>
      </c>
      <c r="P42" s="95">
        <f t="shared" si="34"/>
        <v>470731.7</v>
      </c>
      <c r="Q42" s="95">
        <f t="shared" si="34"/>
        <v>-500</v>
      </c>
      <c r="R42" s="95">
        <f t="shared" si="34"/>
        <v>470231.7</v>
      </c>
      <c r="S42" s="95">
        <f t="shared" si="34"/>
        <v>44975.8</v>
      </c>
      <c r="T42" s="95">
        <f t="shared" si="34"/>
        <v>515207.5</v>
      </c>
      <c r="U42" s="95">
        <f t="shared" si="35"/>
        <v>-34824</v>
      </c>
      <c r="V42" s="95">
        <f t="shared" si="35"/>
        <v>480383.5</v>
      </c>
      <c r="AC42" t="b">
        <f t="shared" si="3"/>
        <v>1</v>
      </c>
    </row>
    <row r="43" spans="1:29" ht="16.5" x14ac:dyDescent="0.25">
      <c r="A43" s="30" t="s">
        <v>26</v>
      </c>
      <c r="B43" s="27" t="s">
        <v>3</v>
      </c>
      <c r="C43" s="27" t="s">
        <v>25</v>
      </c>
      <c r="D43" s="28" t="s">
        <v>27</v>
      </c>
      <c r="E43" s="29"/>
      <c r="F43" s="96">
        <f t="shared" ref="F43:H43" si="36">F44+F46+F48</f>
        <v>332905</v>
      </c>
      <c r="G43" s="96">
        <f t="shared" si="36"/>
        <v>24448.7</v>
      </c>
      <c r="H43" s="96">
        <f t="shared" si="36"/>
        <v>357353.7</v>
      </c>
      <c r="I43" s="96">
        <f t="shared" ref="I43:J43" si="37">I44+I46+I48</f>
        <v>55402</v>
      </c>
      <c r="J43" s="96">
        <f t="shared" si="37"/>
        <v>412755.7</v>
      </c>
      <c r="K43" s="96">
        <f t="shared" ref="K43:L43" si="38">K44+K46+K48</f>
        <v>58120</v>
      </c>
      <c r="L43" s="96">
        <f t="shared" si="38"/>
        <v>470875.7</v>
      </c>
      <c r="M43" s="95">
        <f t="shared" ref="M43:N43" si="39">M44+M46+M48</f>
        <v>-144</v>
      </c>
      <c r="N43" s="96">
        <f t="shared" si="39"/>
        <v>470731.7</v>
      </c>
      <c r="O43" s="96">
        <f t="shared" ref="O43:P43" si="40">O44+O46+O48</f>
        <v>0</v>
      </c>
      <c r="P43" s="96">
        <f t="shared" si="40"/>
        <v>470731.7</v>
      </c>
      <c r="Q43" s="96">
        <f t="shared" ref="Q43:R43" si="41">Q44+Q46+Q48</f>
        <v>-500</v>
      </c>
      <c r="R43" s="96">
        <f t="shared" si="41"/>
        <v>470231.7</v>
      </c>
      <c r="S43" s="96">
        <f t="shared" ref="S43:T43" si="42">S44+S46+S48</f>
        <v>44975.8</v>
      </c>
      <c r="T43" s="96">
        <f t="shared" si="42"/>
        <v>515207.5</v>
      </c>
      <c r="U43" s="96">
        <f t="shared" ref="U43:V43" si="43">U44+U46+U48</f>
        <v>-34824</v>
      </c>
      <c r="V43" s="96">
        <f t="shared" si="43"/>
        <v>480383.5</v>
      </c>
      <c r="AC43" t="b">
        <f t="shared" si="3"/>
        <v>1</v>
      </c>
    </row>
    <row r="44" spans="1:29" ht="66" x14ac:dyDescent="0.25">
      <c r="A44" s="20" t="s">
        <v>13</v>
      </c>
      <c r="B44" s="17" t="s">
        <v>3</v>
      </c>
      <c r="C44" s="17" t="s">
        <v>25</v>
      </c>
      <c r="D44" s="18" t="s">
        <v>27</v>
      </c>
      <c r="E44" s="19">
        <v>100</v>
      </c>
      <c r="F44" s="95">
        <f t="shared" ref="F44:V44" si="44">F45</f>
        <v>280177</v>
      </c>
      <c r="G44" s="95">
        <f t="shared" si="44"/>
        <v>18844</v>
      </c>
      <c r="H44" s="95">
        <f t="shared" si="44"/>
        <v>299021</v>
      </c>
      <c r="I44" s="95">
        <f t="shared" si="44"/>
        <v>55402</v>
      </c>
      <c r="J44" s="95">
        <f t="shared" si="44"/>
        <v>354423</v>
      </c>
      <c r="K44" s="95">
        <f t="shared" si="44"/>
        <v>58120</v>
      </c>
      <c r="L44" s="95">
        <f t="shared" si="44"/>
        <v>412543</v>
      </c>
      <c r="M44" s="95">
        <f t="shared" si="44"/>
        <v>0</v>
      </c>
      <c r="N44" s="95">
        <f t="shared" si="44"/>
        <v>412543</v>
      </c>
      <c r="O44" s="95">
        <f t="shared" si="44"/>
        <v>0</v>
      </c>
      <c r="P44" s="95">
        <f t="shared" si="44"/>
        <v>412543</v>
      </c>
      <c r="Q44" s="95">
        <f t="shared" si="44"/>
        <v>0</v>
      </c>
      <c r="R44" s="130">
        <f t="shared" si="44"/>
        <v>412543</v>
      </c>
      <c r="S44" s="95">
        <f t="shared" si="44"/>
        <v>59190</v>
      </c>
      <c r="T44" s="95">
        <f t="shared" si="44"/>
        <v>471733</v>
      </c>
      <c r="U44" s="95">
        <f t="shared" si="44"/>
        <v>-31824</v>
      </c>
      <c r="V44" s="95">
        <f t="shared" si="44"/>
        <v>439909</v>
      </c>
      <c r="W44" s="128" t="e">
        <f>SUMIFS([1]Лист1!$Q$15:$Q$685,[1]Лист1!$C$15:$C$685,B44,[1]Лист1!$D$15:$D$685,C44,[1]Лист1!$E$15:$E$685,D44,[1]Лист1!$F$15:$F$685,E44)</f>
        <v>#VALUE!</v>
      </c>
      <c r="X44" s="128" t="e">
        <f>SUMIFS([1]Лист1!$R$15:$R$685,[1]Лист1!$C$15:$C$685,B44,[1]Лист1!$D$15:$D$685,C44,[1]Лист1!$E$15:$E$685,D44,[1]Лист1!$F$15:$F$685,E44)</f>
        <v>#VALUE!</v>
      </c>
      <c r="Y44" s="128" t="e">
        <f>SUMIFS([1]Лист1!$S$15:$S$685,[1]Лист1!$C$15:$C$685,B44,[1]Лист1!$D$15:$D$685,C44,[1]Лист1!$E$15:$E$685,D44,[1]Лист1!$F$15:$F$685,E44)</f>
        <v>#VALUE!</v>
      </c>
      <c r="Z44" s="133" t="e">
        <f t="shared" ref="Z44:Z49" si="45">W44-P44</f>
        <v>#VALUE!</v>
      </c>
      <c r="AA44" s="133" t="e">
        <f t="shared" ref="AA44:AA49" si="46">X44-Q44</f>
        <v>#VALUE!</v>
      </c>
      <c r="AB44" s="133" t="e">
        <f t="shared" ref="AB44:AB49" si="47">Y44-R44</f>
        <v>#VALUE!</v>
      </c>
      <c r="AC44" t="b">
        <f t="shared" si="3"/>
        <v>1</v>
      </c>
    </row>
    <row r="45" spans="1:29" ht="33" x14ac:dyDescent="0.25">
      <c r="A45" s="20" t="s">
        <v>14</v>
      </c>
      <c r="B45" s="17" t="s">
        <v>3</v>
      </c>
      <c r="C45" s="17" t="s">
        <v>25</v>
      </c>
      <c r="D45" s="18" t="s">
        <v>27</v>
      </c>
      <c r="E45" s="19">
        <v>120</v>
      </c>
      <c r="F45" s="95">
        <v>280177</v>
      </c>
      <c r="G45" s="95">
        <v>18844</v>
      </c>
      <c r="H45" s="95">
        <f>F45+G45</f>
        <v>299021</v>
      </c>
      <c r="I45" s="95">
        <v>55402</v>
      </c>
      <c r="J45" s="95">
        <f>H45+I45</f>
        <v>354423</v>
      </c>
      <c r="K45" s="95">
        <v>58120</v>
      </c>
      <c r="L45" s="95">
        <f>J45+K45</f>
        <v>412543</v>
      </c>
      <c r="M45" s="95">
        <v>0</v>
      </c>
      <c r="N45" s="95">
        <f>L45+M45</f>
        <v>412543</v>
      </c>
      <c r="O45" s="95">
        <v>0</v>
      </c>
      <c r="P45" s="95">
        <f>N45+O45</f>
        <v>412543</v>
      </c>
      <c r="Q45" s="95">
        <v>0</v>
      </c>
      <c r="R45" s="130">
        <f>P45+Q45</f>
        <v>412543</v>
      </c>
      <c r="S45" s="95">
        <v>59190</v>
      </c>
      <c r="T45" s="95">
        <f>R45+S45</f>
        <v>471733</v>
      </c>
      <c r="U45" s="95">
        <v>-31824</v>
      </c>
      <c r="V45" s="95">
        <f>T45+U45</f>
        <v>439909</v>
      </c>
      <c r="W45" s="128" t="e">
        <f>SUMIFS([1]Лист1!$Q$15:$Q$685,[1]Лист1!$C$15:$C$685,B45,[1]Лист1!$D$15:$D$685,C45,[1]Лист1!$E$15:$E$685,D45,[1]Лист1!$F$15:$F$685,E45)</f>
        <v>#VALUE!</v>
      </c>
      <c r="X45" s="128" t="e">
        <f>SUMIFS([1]Лист1!$R$15:$R$685,[1]Лист1!$C$15:$C$685,B45,[1]Лист1!$D$15:$D$685,C45,[1]Лист1!$E$15:$E$685,D45,[1]Лист1!$F$15:$F$685,E45)</f>
        <v>#VALUE!</v>
      </c>
      <c r="Y45" s="128" t="e">
        <f>SUMIFS([1]Лист1!$S$15:$S$685,[1]Лист1!$C$15:$C$685,B45,[1]Лист1!$D$15:$D$685,C45,[1]Лист1!$E$15:$E$685,D45,[1]Лист1!$F$15:$F$685,E45)</f>
        <v>#VALUE!</v>
      </c>
      <c r="Z45" s="133" t="e">
        <f t="shared" si="45"/>
        <v>#VALUE!</v>
      </c>
      <c r="AA45" s="133" t="e">
        <f t="shared" si="46"/>
        <v>#VALUE!</v>
      </c>
      <c r="AB45" s="133" t="e">
        <f t="shared" si="47"/>
        <v>#VALUE!</v>
      </c>
      <c r="AC45" t="b">
        <f t="shared" si="3"/>
        <v>1</v>
      </c>
    </row>
    <row r="46" spans="1:29" ht="33" x14ac:dyDescent="0.25">
      <c r="A46" s="20" t="s">
        <v>21</v>
      </c>
      <c r="B46" s="17" t="s">
        <v>3</v>
      </c>
      <c r="C46" s="17" t="s">
        <v>25</v>
      </c>
      <c r="D46" s="18" t="s">
        <v>27</v>
      </c>
      <c r="E46" s="19">
        <v>200</v>
      </c>
      <c r="F46" s="95">
        <f t="shared" ref="F46:V46" si="48">F47</f>
        <v>49978</v>
      </c>
      <c r="G46" s="95">
        <f t="shared" si="48"/>
        <v>5604.7</v>
      </c>
      <c r="H46" s="95">
        <f t="shared" si="48"/>
        <v>55582.7</v>
      </c>
      <c r="I46" s="95">
        <f t="shared" si="48"/>
        <v>0</v>
      </c>
      <c r="J46" s="95">
        <f t="shared" si="48"/>
        <v>55582.7</v>
      </c>
      <c r="K46" s="95">
        <f t="shared" si="48"/>
        <v>0</v>
      </c>
      <c r="L46" s="95">
        <f t="shared" si="48"/>
        <v>55582.7</v>
      </c>
      <c r="M46" s="95">
        <f t="shared" si="48"/>
        <v>-144</v>
      </c>
      <c r="N46" s="95">
        <f t="shared" si="48"/>
        <v>55438.7</v>
      </c>
      <c r="O46" s="95">
        <f t="shared" si="48"/>
        <v>0</v>
      </c>
      <c r="P46" s="95">
        <f t="shared" si="48"/>
        <v>55438.7</v>
      </c>
      <c r="Q46" s="95">
        <f t="shared" si="48"/>
        <v>-500</v>
      </c>
      <c r="R46" s="130">
        <f t="shared" si="48"/>
        <v>54938.7</v>
      </c>
      <c r="S46" s="95">
        <f t="shared" si="48"/>
        <v>-14214.2</v>
      </c>
      <c r="T46" s="95">
        <f t="shared" si="48"/>
        <v>40724.5</v>
      </c>
      <c r="U46" s="95">
        <f t="shared" si="48"/>
        <v>-3000</v>
      </c>
      <c r="V46" s="95">
        <f t="shared" si="48"/>
        <v>37724.5</v>
      </c>
      <c r="W46" s="128" t="e">
        <f>SUMIFS([1]Лист1!$Q$15:$Q$685,[1]Лист1!$C$15:$C$685,B46,[1]Лист1!$D$15:$D$685,C46,[1]Лист1!$E$15:$E$685,D46,[1]Лист1!$F$15:$F$685,E46)</f>
        <v>#VALUE!</v>
      </c>
      <c r="X46" s="128" t="e">
        <f>SUMIFS([1]Лист1!$R$15:$R$685,[1]Лист1!$C$15:$C$685,B46,[1]Лист1!$D$15:$D$685,C46,[1]Лист1!$E$15:$E$685,D46,[1]Лист1!$F$15:$F$685,E46)</f>
        <v>#VALUE!</v>
      </c>
      <c r="Y46" s="128" t="e">
        <f>SUMIFS([1]Лист1!$S$15:$S$685,[1]Лист1!$C$15:$C$685,B46,[1]Лист1!$D$15:$D$685,C46,[1]Лист1!$E$15:$E$685,D46,[1]Лист1!$F$15:$F$685,E46)</f>
        <v>#VALUE!</v>
      </c>
      <c r="Z46" s="133" t="e">
        <f t="shared" si="45"/>
        <v>#VALUE!</v>
      </c>
      <c r="AA46" s="133" t="e">
        <f t="shared" si="46"/>
        <v>#VALUE!</v>
      </c>
      <c r="AB46" s="133" t="e">
        <f t="shared" si="47"/>
        <v>#VALUE!</v>
      </c>
      <c r="AC46" t="b">
        <f t="shared" si="3"/>
        <v>1</v>
      </c>
    </row>
    <row r="47" spans="1:29" ht="33" x14ac:dyDescent="0.25">
      <c r="A47" s="20" t="s">
        <v>22</v>
      </c>
      <c r="B47" s="17" t="s">
        <v>3</v>
      </c>
      <c r="C47" s="17" t="s">
        <v>25</v>
      </c>
      <c r="D47" s="18" t="s">
        <v>27</v>
      </c>
      <c r="E47" s="19">
        <v>240</v>
      </c>
      <c r="F47" s="95">
        <v>49978</v>
      </c>
      <c r="G47" s="95">
        <v>5604.7</v>
      </c>
      <c r="H47" s="95">
        <f>F47+G47</f>
        <v>55582.7</v>
      </c>
      <c r="I47" s="95">
        <v>0</v>
      </c>
      <c r="J47" s="95">
        <f>H47+I47</f>
        <v>55582.7</v>
      </c>
      <c r="K47" s="95">
        <v>0</v>
      </c>
      <c r="L47" s="95">
        <f>J47+K47</f>
        <v>55582.7</v>
      </c>
      <c r="M47" s="95">
        <v>-144</v>
      </c>
      <c r="N47" s="95">
        <f>L47+M47</f>
        <v>55438.7</v>
      </c>
      <c r="O47" s="95">
        <v>0</v>
      </c>
      <c r="P47" s="95">
        <f>N47+O47</f>
        <v>55438.7</v>
      </c>
      <c r="Q47" s="95">
        <v>-500</v>
      </c>
      <c r="R47" s="130">
        <f>P47+Q47</f>
        <v>54938.7</v>
      </c>
      <c r="S47" s="95">
        <f>-2208-595.1-1411.1-10000</f>
        <v>-14214.2</v>
      </c>
      <c r="T47" s="95">
        <f>R47+S47</f>
        <v>40724.5</v>
      </c>
      <c r="U47" s="95">
        <v>-3000</v>
      </c>
      <c r="V47" s="95">
        <f>T47+U47</f>
        <v>37724.5</v>
      </c>
      <c r="W47" s="128" t="e">
        <f>SUMIFS([1]Лист1!$Q$15:$Q$685,[1]Лист1!$C$15:$C$685,B47,[1]Лист1!$D$15:$D$685,C47,[1]Лист1!$E$15:$E$685,D47,[1]Лист1!$F$15:$F$685,E47)</f>
        <v>#VALUE!</v>
      </c>
      <c r="X47" s="128" t="e">
        <f>SUMIFS([1]Лист1!$R$15:$R$685,[1]Лист1!$C$15:$C$685,B47,[1]Лист1!$D$15:$D$685,C47,[1]Лист1!$E$15:$E$685,D47,[1]Лист1!$F$15:$F$685,E47)</f>
        <v>#VALUE!</v>
      </c>
      <c r="Y47" s="128" t="e">
        <f>SUMIFS([1]Лист1!$S$15:$S$685,[1]Лист1!$C$15:$C$685,B47,[1]Лист1!$D$15:$D$685,C47,[1]Лист1!$E$15:$E$685,D47,[1]Лист1!$F$15:$F$685,E47)</f>
        <v>#VALUE!</v>
      </c>
      <c r="Z47" s="133" t="e">
        <f t="shared" si="45"/>
        <v>#VALUE!</v>
      </c>
      <c r="AA47" s="133" t="e">
        <f t="shared" si="46"/>
        <v>#VALUE!</v>
      </c>
      <c r="AB47" s="133" t="e">
        <f t="shared" si="47"/>
        <v>#VALUE!</v>
      </c>
      <c r="AC47" t="b">
        <f t="shared" si="3"/>
        <v>1</v>
      </c>
    </row>
    <row r="48" spans="1:29" ht="16.5" x14ac:dyDescent="0.25">
      <c r="A48" s="20" t="s">
        <v>28</v>
      </c>
      <c r="B48" s="17" t="s">
        <v>3</v>
      </c>
      <c r="C48" s="17" t="s">
        <v>25</v>
      </c>
      <c r="D48" s="18" t="s">
        <v>27</v>
      </c>
      <c r="E48" s="19">
        <v>800</v>
      </c>
      <c r="F48" s="95">
        <f t="shared" ref="F48:U57" si="49">F49</f>
        <v>2750</v>
      </c>
      <c r="G48" s="95">
        <f t="shared" si="49"/>
        <v>0</v>
      </c>
      <c r="H48" s="95">
        <f t="shared" si="49"/>
        <v>2750</v>
      </c>
      <c r="I48" s="95">
        <f t="shared" si="49"/>
        <v>0</v>
      </c>
      <c r="J48" s="95">
        <f t="shared" si="49"/>
        <v>2750</v>
      </c>
      <c r="K48" s="95">
        <f t="shared" si="49"/>
        <v>0</v>
      </c>
      <c r="L48" s="95">
        <f t="shared" si="49"/>
        <v>2750</v>
      </c>
      <c r="M48" s="95">
        <f t="shared" si="49"/>
        <v>0</v>
      </c>
      <c r="N48" s="95">
        <f t="shared" si="49"/>
        <v>2750</v>
      </c>
      <c r="O48" s="95">
        <f t="shared" si="49"/>
        <v>0</v>
      </c>
      <c r="P48" s="95">
        <f t="shared" si="49"/>
        <v>2750</v>
      </c>
      <c r="Q48" s="95">
        <f t="shared" si="49"/>
        <v>0</v>
      </c>
      <c r="R48" s="130">
        <f t="shared" si="49"/>
        <v>2750</v>
      </c>
      <c r="S48" s="95">
        <f t="shared" si="49"/>
        <v>0</v>
      </c>
      <c r="T48" s="95">
        <f t="shared" si="49"/>
        <v>2750</v>
      </c>
      <c r="U48" s="95">
        <f t="shared" si="49"/>
        <v>0</v>
      </c>
      <c r="V48" s="95">
        <f t="shared" ref="U48:V60" si="50">V49</f>
        <v>2750</v>
      </c>
      <c r="W48" s="128" t="e">
        <f>SUMIFS([1]Лист1!$Q$15:$Q$685,[1]Лист1!$C$15:$C$685,B48,[1]Лист1!$D$15:$D$685,C48,[1]Лист1!$E$15:$E$685,D48,[1]Лист1!$F$15:$F$685,E48)</f>
        <v>#VALUE!</v>
      </c>
      <c r="X48" s="128" t="e">
        <f>SUMIFS([1]Лист1!$R$15:$R$685,[1]Лист1!$C$15:$C$685,B48,[1]Лист1!$D$15:$D$685,C48,[1]Лист1!$E$15:$E$685,D48,[1]Лист1!$F$15:$F$685,E48)</f>
        <v>#VALUE!</v>
      </c>
      <c r="Y48" s="128" t="e">
        <f>SUMIFS([1]Лист1!$S$15:$S$685,[1]Лист1!$C$15:$C$685,B48,[1]Лист1!$D$15:$D$685,C48,[1]Лист1!$E$15:$E$685,D48,[1]Лист1!$F$15:$F$685,E48)</f>
        <v>#VALUE!</v>
      </c>
      <c r="Z48" s="133" t="e">
        <f t="shared" si="45"/>
        <v>#VALUE!</v>
      </c>
      <c r="AA48" s="133" t="e">
        <f t="shared" si="46"/>
        <v>#VALUE!</v>
      </c>
      <c r="AB48" s="133" t="e">
        <f t="shared" si="47"/>
        <v>#VALUE!</v>
      </c>
      <c r="AC48" t="b">
        <f t="shared" si="3"/>
        <v>1</v>
      </c>
    </row>
    <row r="49" spans="1:29" ht="16.5" x14ac:dyDescent="0.25">
      <c r="A49" s="20" t="s">
        <v>29</v>
      </c>
      <c r="B49" s="17" t="s">
        <v>3</v>
      </c>
      <c r="C49" s="17" t="s">
        <v>25</v>
      </c>
      <c r="D49" s="18" t="s">
        <v>27</v>
      </c>
      <c r="E49" s="19">
        <v>850</v>
      </c>
      <c r="F49" s="95">
        <v>2750</v>
      </c>
      <c r="G49" s="95">
        <v>0</v>
      </c>
      <c r="H49" s="95">
        <f>F49+G49</f>
        <v>2750</v>
      </c>
      <c r="I49" s="95">
        <v>0</v>
      </c>
      <c r="J49" s="95">
        <f>H49+I49</f>
        <v>2750</v>
      </c>
      <c r="K49" s="95">
        <v>0</v>
      </c>
      <c r="L49" s="95">
        <f>J49+K49</f>
        <v>2750</v>
      </c>
      <c r="M49" s="95">
        <v>0</v>
      </c>
      <c r="N49" s="95">
        <f>L49+M49</f>
        <v>2750</v>
      </c>
      <c r="O49" s="95">
        <v>0</v>
      </c>
      <c r="P49" s="95">
        <f>N49+O49</f>
        <v>2750</v>
      </c>
      <c r="Q49" s="95">
        <v>0</v>
      </c>
      <c r="R49" s="130">
        <f>P49+Q49</f>
        <v>2750</v>
      </c>
      <c r="S49" s="95">
        <v>0</v>
      </c>
      <c r="T49" s="95">
        <f>R49+S49</f>
        <v>2750</v>
      </c>
      <c r="U49" s="95">
        <v>0</v>
      </c>
      <c r="V49" s="95">
        <f>T49+U49</f>
        <v>2750</v>
      </c>
      <c r="W49" s="128" t="e">
        <f>SUMIFS([1]Лист1!$Q$15:$Q$685,[1]Лист1!$C$15:$C$685,B49,[1]Лист1!$D$15:$D$685,C49,[1]Лист1!$E$15:$E$685,D49,[1]Лист1!$F$15:$F$685,E49)</f>
        <v>#VALUE!</v>
      </c>
      <c r="X49" s="128" t="e">
        <f>SUMIFS([1]Лист1!$R$15:$R$685,[1]Лист1!$C$15:$C$685,B49,[1]Лист1!$D$15:$D$685,C49,[1]Лист1!$E$15:$E$685,D49,[1]Лист1!$F$15:$F$685,E49)</f>
        <v>#VALUE!</v>
      </c>
      <c r="Y49" s="128" t="e">
        <f>SUMIFS([1]Лист1!$S$15:$S$685,[1]Лист1!$C$15:$C$685,B49,[1]Лист1!$D$15:$D$685,C49,[1]Лист1!$E$15:$E$685,D49,[1]Лист1!$F$15:$F$685,E49)</f>
        <v>#VALUE!</v>
      </c>
      <c r="Z49" s="133" t="e">
        <f t="shared" si="45"/>
        <v>#VALUE!</v>
      </c>
      <c r="AA49" s="133" t="e">
        <f t="shared" si="46"/>
        <v>#VALUE!</v>
      </c>
      <c r="AB49" s="133" t="e">
        <f t="shared" si="47"/>
        <v>#VALUE!</v>
      </c>
      <c r="AC49" t="b">
        <f t="shared" si="3"/>
        <v>1</v>
      </c>
    </row>
    <row r="50" spans="1:29" ht="49.5" x14ac:dyDescent="0.25">
      <c r="A50" s="26" t="s">
        <v>525</v>
      </c>
      <c r="B50" s="27" t="s">
        <v>3</v>
      </c>
      <c r="C50" s="27" t="s">
        <v>25</v>
      </c>
      <c r="D50" s="28" t="s">
        <v>526</v>
      </c>
      <c r="E50" s="106" t="s">
        <v>58</v>
      </c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130"/>
      <c r="S50" s="95"/>
      <c r="T50" s="111">
        <v>0</v>
      </c>
      <c r="U50" s="111">
        <f>U51+U53+U55</f>
        <v>31966</v>
      </c>
      <c r="V50" s="111">
        <f>V51+V53+V55</f>
        <v>31966</v>
      </c>
      <c r="W50" s="128"/>
      <c r="X50" s="128"/>
      <c r="Y50" s="128"/>
      <c r="Z50" s="133"/>
      <c r="AA50" s="133"/>
      <c r="AB50" s="133"/>
    </row>
    <row r="51" spans="1:29" ht="66" x14ac:dyDescent="0.25">
      <c r="A51" s="20" t="s">
        <v>13</v>
      </c>
      <c r="B51" s="17" t="s">
        <v>3</v>
      </c>
      <c r="C51" s="17" t="s">
        <v>25</v>
      </c>
      <c r="D51" s="18" t="s">
        <v>526</v>
      </c>
      <c r="E51" s="19" t="s">
        <v>67</v>
      </c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130"/>
      <c r="S51" s="95"/>
      <c r="T51" s="112">
        <v>0</v>
      </c>
      <c r="U51" s="112">
        <f>U52</f>
        <v>28966</v>
      </c>
      <c r="V51" s="112">
        <f>V52</f>
        <v>28966</v>
      </c>
      <c r="W51" s="128"/>
      <c r="X51" s="128"/>
      <c r="Y51" s="128"/>
      <c r="Z51" s="133"/>
      <c r="AA51" s="133"/>
      <c r="AB51" s="133"/>
    </row>
    <row r="52" spans="1:29" ht="33" x14ac:dyDescent="0.25">
      <c r="A52" s="20" t="s">
        <v>14</v>
      </c>
      <c r="B52" s="17" t="s">
        <v>3</v>
      </c>
      <c r="C52" s="17" t="s">
        <v>25</v>
      </c>
      <c r="D52" s="18" t="s">
        <v>526</v>
      </c>
      <c r="E52" s="19" t="s">
        <v>328</v>
      </c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130"/>
      <c r="S52" s="95"/>
      <c r="T52" s="112">
        <v>0</v>
      </c>
      <c r="U52" s="112">
        <v>28966</v>
      </c>
      <c r="V52" s="112">
        <f>T52+U52</f>
        <v>28966</v>
      </c>
      <c r="W52" s="128"/>
      <c r="X52" s="128"/>
      <c r="Y52" s="128"/>
      <c r="Z52" s="133"/>
      <c r="AA52" s="133"/>
      <c r="AB52" s="133"/>
    </row>
    <row r="53" spans="1:29" ht="33" x14ac:dyDescent="0.25">
      <c r="A53" s="20" t="s">
        <v>21</v>
      </c>
      <c r="B53" s="17" t="s">
        <v>3</v>
      </c>
      <c r="C53" s="17" t="s">
        <v>25</v>
      </c>
      <c r="D53" s="18" t="s">
        <v>526</v>
      </c>
      <c r="E53" s="19" t="s">
        <v>59</v>
      </c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130"/>
      <c r="S53" s="95"/>
      <c r="T53" s="112">
        <v>0</v>
      </c>
      <c r="U53" s="112">
        <f>U54</f>
        <v>3000</v>
      </c>
      <c r="V53" s="112">
        <f>V54</f>
        <v>3000</v>
      </c>
      <c r="W53" s="128"/>
      <c r="X53" s="128"/>
      <c r="Y53" s="128"/>
      <c r="Z53" s="133"/>
      <c r="AA53" s="133"/>
      <c r="AB53" s="133"/>
    </row>
    <row r="54" spans="1:29" ht="33" x14ac:dyDescent="0.25">
      <c r="A54" s="20" t="s">
        <v>22</v>
      </c>
      <c r="B54" s="17" t="s">
        <v>3</v>
      </c>
      <c r="C54" s="17" t="s">
        <v>25</v>
      </c>
      <c r="D54" s="18" t="s">
        <v>526</v>
      </c>
      <c r="E54" s="19" t="s">
        <v>60</v>
      </c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130"/>
      <c r="S54" s="95"/>
      <c r="T54" s="112">
        <v>0</v>
      </c>
      <c r="U54" s="112">
        <v>3000</v>
      </c>
      <c r="V54" s="112">
        <f>T54+U54</f>
        <v>3000</v>
      </c>
      <c r="W54" s="128"/>
      <c r="X54" s="128"/>
      <c r="Y54" s="128"/>
      <c r="Z54" s="133"/>
      <c r="AA54" s="133"/>
      <c r="AB54" s="133"/>
    </row>
    <row r="55" spans="1:29" ht="16.5" x14ac:dyDescent="0.25">
      <c r="A55" s="20" t="s">
        <v>28</v>
      </c>
      <c r="B55" s="17" t="s">
        <v>3</v>
      </c>
      <c r="C55" s="17" t="s">
        <v>25</v>
      </c>
      <c r="D55" s="18" t="s">
        <v>526</v>
      </c>
      <c r="E55" s="19" t="s">
        <v>38</v>
      </c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130"/>
      <c r="S55" s="95"/>
      <c r="T55" s="112">
        <v>0</v>
      </c>
      <c r="U55" s="112">
        <v>0</v>
      </c>
      <c r="V55" s="112">
        <f>V56</f>
        <v>0</v>
      </c>
      <c r="W55" s="128"/>
      <c r="X55" s="128"/>
      <c r="Y55" s="128"/>
      <c r="Z55" s="133"/>
      <c r="AA55" s="133"/>
      <c r="AB55" s="133"/>
    </row>
    <row r="56" spans="1:29" ht="16.5" x14ac:dyDescent="0.25">
      <c r="A56" s="20" t="s">
        <v>29</v>
      </c>
      <c r="B56" s="17" t="s">
        <v>3</v>
      </c>
      <c r="C56" s="17" t="s">
        <v>25</v>
      </c>
      <c r="D56" s="18" t="s">
        <v>526</v>
      </c>
      <c r="E56" s="19" t="s">
        <v>69</v>
      </c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130"/>
      <c r="S56" s="95"/>
      <c r="T56" s="112">
        <v>0</v>
      </c>
      <c r="U56" s="112">
        <v>0</v>
      </c>
      <c r="V56" s="112">
        <f>T56+U56</f>
        <v>0</v>
      </c>
      <c r="W56" s="128"/>
      <c r="X56" s="128"/>
      <c r="Y56" s="128"/>
      <c r="Z56" s="133"/>
      <c r="AA56" s="133"/>
      <c r="AB56" s="133"/>
    </row>
    <row r="57" spans="1:29" ht="49.5" x14ac:dyDescent="0.25">
      <c r="A57" s="8" t="s">
        <v>30</v>
      </c>
      <c r="B57" s="9" t="s">
        <v>3</v>
      </c>
      <c r="C57" s="9" t="s">
        <v>31</v>
      </c>
      <c r="D57" s="22"/>
      <c r="E57" s="23"/>
      <c r="F57" s="93">
        <f t="shared" si="49"/>
        <v>34386</v>
      </c>
      <c r="G57" s="93">
        <f t="shared" si="49"/>
        <v>1459</v>
      </c>
      <c r="H57" s="93">
        <f t="shared" si="49"/>
        <v>35845</v>
      </c>
      <c r="I57" s="93">
        <f t="shared" si="49"/>
        <v>6466</v>
      </c>
      <c r="J57" s="93">
        <f t="shared" si="49"/>
        <v>42311</v>
      </c>
      <c r="K57" s="93">
        <f t="shared" si="49"/>
        <v>0</v>
      </c>
      <c r="L57" s="93">
        <f t="shared" si="49"/>
        <v>42311</v>
      </c>
      <c r="M57" s="95">
        <f t="shared" si="49"/>
        <v>0</v>
      </c>
      <c r="N57" s="93">
        <f t="shared" si="49"/>
        <v>42311</v>
      </c>
      <c r="O57" s="93">
        <f t="shared" si="49"/>
        <v>0</v>
      </c>
      <c r="P57" s="93">
        <f t="shared" si="49"/>
        <v>42311</v>
      </c>
      <c r="Q57" s="93">
        <f t="shared" si="49"/>
        <v>0</v>
      </c>
      <c r="R57" s="93">
        <f t="shared" si="49"/>
        <v>42311</v>
      </c>
      <c r="S57" s="93">
        <f t="shared" si="49"/>
        <v>21214</v>
      </c>
      <c r="T57" s="93">
        <f t="shared" si="49"/>
        <v>63525</v>
      </c>
      <c r="U57" s="93">
        <f t="shared" si="50"/>
        <v>0</v>
      </c>
      <c r="V57" s="93">
        <f t="shared" si="50"/>
        <v>63525</v>
      </c>
      <c r="AC57" t="b">
        <f t="shared" si="3"/>
        <v>1</v>
      </c>
    </row>
    <row r="58" spans="1:29" ht="16.5" x14ac:dyDescent="0.25">
      <c r="A58" s="11" t="s">
        <v>7</v>
      </c>
      <c r="B58" s="9" t="s">
        <v>3</v>
      </c>
      <c r="C58" s="9" t="s">
        <v>31</v>
      </c>
      <c r="D58" s="10" t="s">
        <v>8</v>
      </c>
      <c r="E58" s="11"/>
      <c r="F58" s="93">
        <f t="shared" ref="F58:U60" si="51">F59</f>
        <v>34386</v>
      </c>
      <c r="G58" s="93">
        <f t="shared" si="51"/>
        <v>1459</v>
      </c>
      <c r="H58" s="93">
        <f t="shared" si="51"/>
        <v>35845</v>
      </c>
      <c r="I58" s="93">
        <f t="shared" si="51"/>
        <v>6466</v>
      </c>
      <c r="J58" s="93">
        <f t="shared" si="51"/>
        <v>42311</v>
      </c>
      <c r="K58" s="93">
        <f t="shared" si="51"/>
        <v>0</v>
      </c>
      <c r="L58" s="93">
        <f t="shared" si="51"/>
        <v>42311</v>
      </c>
      <c r="M58" s="95">
        <f t="shared" si="51"/>
        <v>0</v>
      </c>
      <c r="N58" s="93">
        <f t="shared" si="51"/>
        <v>42311</v>
      </c>
      <c r="O58" s="93">
        <f t="shared" si="51"/>
        <v>0</v>
      </c>
      <c r="P58" s="93">
        <f t="shared" si="51"/>
        <v>42311</v>
      </c>
      <c r="Q58" s="93">
        <f t="shared" si="51"/>
        <v>0</v>
      </c>
      <c r="R58" s="93">
        <f t="shared" si="51"/>
        <v>42311</v>
      </c>
      <c r="S58" s="93">
        <f t="shared" si="51"/>
        <v>21214</v>
      </c>
      <c r="T58" s="93">
        <f t="shared" si="51"/>
        <v>63525</v>
      </c>
      <c r="U58" s="93">
        <f t="shared" si="51"/>
        <v>0</v>
      </c>
      <c r="V58" s="93">
        <f t="shared" si="50"/>
        <v>63525</v>
      </c>
      <c r="AC58" t="b">
        <f t="shared" si="3"/>
        <v>1</v>
      </c>
    </row>
    <row r="59" spans="1:29" ht="69" x14ac:dyDescent="0.3">
      <c r="A59" s="12" t="s">
        <v>9</v>
      </c>
      <c r="B59" s="13" t="s">
        <v>3</v>
      </c>
      <c r="C59" s="13" t="s">
        <v>31</v>
      </c>
      <c r="D59" s="14" t="s">
        <v>10</v>
      </c>
      <c r="E59" s="24"/>
      <c r="F59" s="94">
        <f>F60</f>
        <v>34386</v>
      </c>
      <c r="G59" s="94">
        <f t="shared" si="51"/>
        <v>1459</v>
      </c>
      <c r="H59" s="94">
        <f t="shared" si="51"/>
        <v>35845</v>
      </c>
      <c r="I59" s="94">
        <f t="shared" si="51"/>
        <v>6466</v>
      </c>
      <c r="J59" s="94">
        <f t="shared" si="51"/>
        <v>42311</v>
      </c>
      <c r="K59" s="94">
        <f t="shared" si="51"/>
        <v>0</v>
      </c>
      <c r="L59" s="94">
        <f t="shared" si="51"/>
        <v>42311</v>
      </c>
      <c r="M59" s="95">
        <f t="shared" si="51"/>
        <v>0</v>
      </c>
      <c r="N59" s="94">
        <f t="shared" si="51"/>
        <v>42311</v>
      </c>
      <c r="O59" s="94">
        <f t="shared" si="51"/>
        <v>0</v>
      </c>
      <c r="P59" s="94">
        <f t="shared" si="51"/>
        <v>42311</v>
      </c>
      <c r="Q59" s="94">
        <f t="shared" si="51"/>
        <v>0</v>
      </c>
      <c r="R59" s="94">
        <f t="shared" si="51"/>
        <v>42311</v>
      </c>
      <c r="S59" s="94">
        <f t="shared" si="51"/>
        <v>21214</v>
      </c>
      <c r="T59" s="94">
        <f t="shared" si="51"/>
        <v>63525</v>
      </c>
      <c r="U59" s="94">
        <f t="shared" si="50"/>
        <v>0</v>
      </c>
      <c r="V59" s="94">
        <f t="shared" si="50"/>
        <v>63525</v>
      </c>
      <c r="AC59" t="b">
        <f t="shared" si="3"/>
        <v>1</v>
      </c>
    </row>
    <row r="60" spans="1:29" ht="16.5" x14ac:dyDescent="0.25">
      <c r="A60" s="25" t="s">
        <v>17</v>
      </c>
      <c r="B60" s="17" t="s">
        <v>3</v>
      </c>
      <c r="C60" s="17" t="s">
        <v>31</v>
      </c>
      <c r="D60" s="18" t="s">
        <v>18</v>
      </c>
      <c r="E60" s="19"/>
      <c r="F60" s="95">
        <f>F61</f>
        <v>34386</v>
      </c>
      <c r="G60" s="95">
        <f t="shared" si="51"/>
        <v>1459</v>
      </c>
      <c r="H60" s="95">
        <f t="shared" si="51"/>
        <v>35845</v>
      </c>
      <c r="I60" s="95">
        <f t="shared" si="51"/>
        <v>6466</v>
      </c>
      <c r="J60" s="95">
        <f t="shared" si="51"/>
        <v>42311</v>
      </c>
      <c r="K60" s="95">
        <f t="shared" si="51"/>
        <v>0</v>
      </c>
      <c r="L60" s="95">
        <f t="shared" si="51"/>
        <v>42311</v>
      </c>
      <c r="M60" s="95">
        <f t="shared" si="51"/>
        <v>0</v>
      </c>
      <c r="N60" s="95">
        <f t="shared" si="51"/>
        <v>42311</v>
      </c>
      <c r="O60" s="95">
        <f t="shared" si="51"/>
        <v>0</v>
      </c>
      <c r="P60" s="95">
        <f t="shared" si="51"/>
        <v>42311</v>
      </c>
      <c r="Q60" s="95">
        <f t="shared" si="51"/>
        <v>0</v>
      </c>
      <c r="R60" s="95">
        <f t="shared" si="51"/>
        <v>42311</v>
      </c>
      <c r="S60" s="95">
        <f t="shared" si="51"/>
        <v>21214</v>
      </c>
      <c r="T60" s="95">
        <f t="shared" si="51"/>
        <v>63525</v>
      </c>
      <c r="U60" s="95">
        <f t="shared" si="50"/>
        <v>0</v>
      </c>
      <c r="V60" s="95">
        <f t="shared" si="50"/>
        <v>63525</v>
      </c>
      <c r="AC60" t="b">
        <f t="shared" si="3"/>
        <v>1</v>
      </c>
    </row>
    <row r="61" spans="1:29" ht="16.5" x14ac:dyDescent="0.25">
      <c r="A61" s="26" t="s">
        <v>32</v>
      </c>
      <c r="B61" s="27" t="s">
        <v>3</v>
      </c>
      <c r="C61" s="27" t="s">
        <v>31</v>
      </c>
      <c r="D61" s="28" t="s">
        <v>33</v>
      </c>
      <c r="E61" s="29"/>
      <c r="F61" s="96">
        <f t="shared" ref="F61:H61" si="52">F62+F64</f>
        <v>34386</v>
      </c>
      <c r="G61" s="96">
        <f t="shared" si="52"/>
        <v>1459</v>
      </c>
      <c r="H61" s="96">
        <f t="shared" si="52"/>
        <v>35845</v>
      </c>
      <c r="I61" s="96">
        <f t="shared" ref="I61:J61" si="53">I62+I64</f>
        <v>6466</v>
      </c>
      <c r="J61" s="96">
        <f t="shared" si="53"/>
        <v>42311</v>
      </c>
      <c r="K61" s="96">
        <f t="shared" ref="K61:L61" si="54">K62+K64</f>
        <v>0</v>
      </c>
      <c r="L61" s="96">
        <f t="shared" si="54"/>
        <v>42311</v>
      </c>
      <c r="M61" s="95">
        <f t="shared" ref="M61:N61" si="55">M62+M64</f>
        <v>0</v>
      </c>
      <c r="N61" s="95">
        <f t="shared" si="55"/>
        <v>42311</v>
      </c>
      <c r="O61" s="95">
        <f t="shared" ref="O61:P61" si="56">O62+O64</f>
        <v>0</v>
      </c>
      <c r="P61" s="95">
        <f t="shared" si="56"/>
        <v>42311</v>
      </c>
      <c r="Q61" s="95">
        <f t="shared" ref="Q61:R61" si="57">Q62+Q64</f>
        <v>0</v>
      </c>
      <c r="R61" s="95">
        <f t="shared" si="57"/>
        <v>42311</v>
      </c>
      <c r="S61" s="95">
        <f t="shared" ref="S61:T61" si="58">S62+S64</f>
        <v>21214</v>
      </c>
      <c r="T61" s="95">
        <f t="shared" si="58"/>
        <v>63525</v>
      </c>
      <c r="U61" s="95">
        <f t="shared" ref="U61:V61" si="59">U62+U64</f>
        <v>0</v>
      </c>
      <c r="V61" s="95">
        <f t="shared" si="59"/>
        <v>63525</v>
      </c>
      <c r="AC61" t="b">
        <f t="shared" si="3"/>
        <v>1</v>
      </c>
    </row>
    <row r="62" spans="1:29" ht="66" x14ac:dyDescent="0.25">
      <c r="A62" s="20" t="s">
        <v>13</v>
      </c>
      <c r="B62" s="17" t="s">
        <v>3</v>
      </c>
      <c r="C62" s="17" t="s">
        <v>31</v>
      </c>
      <c r="D62" s="18" t="s">
        <v>33</v>
      </c>
      <c r="E62" s="19">
        <v>100</v>
      </c>
      <c r="F62" s="95">
        <f t="shared" ref="F62:V62" si="60">F63</f>
        <v>32184</v>
      </c>
      <c r="G62" s="95">
        <f t="shared" si="60"/>
        <v>1459</v>
      </c>
      <c r="H62" s="95">
        <f t="shared" si="60"/>
        <v>33643</v>
      </c>
      <c r="I62" s="95">
        <f t="shared" si="60"/>
        <v>6466</v>
      </c>
      <c r="J62" s="95">
        <f t="shared" si="60"/>
        <v>40109</v>
      </c>
      <c r="K62" s="95">
        <f t="shared" si="60"/>
        <v>0</v>
      </c>
      <c r="L62" s="95">
        <f t="shared" si="60"/>
        <v>40109</v>
      </c>
      <c r="M62" s="95">
        <f t="shared" si="60"/>
        <v>0</v>
      </c>
      <c r="N62" s="95">
        <f t="shared" si="60"/>
        <v>40109</v>
      </c>
      <c r="O62" s="95">
        <f t="shared" si="60"/>
        <v>0</v>
      </c>
      <c r="P62" s="95">
        <f t="shared" si="60"/>
        <v>40109</v>
      </c>
      <c r="Q62" s="95">
        <f t="shared" si="60"/>
        <v>0</v>
      </c>
      <c r="R62" s="130">
        <f t="shared" si="60"/>
        <v>40109</v>
      </c>
      <c r="S62" s="95">
        <f t="shared" si="60"/>
        <v>21214</v>
      </c>
      <c r="T62" s="95">
        <f t="shared" si="60"/>
        <v>61323</v>
      </c>
      <c r="U62" s="95">
        <f t="shared" si="60"/>
        <v>0</v>
      </c>
      <c r="V62" s="95">
        <f t="shared" si="60"/>
        <v>61323</v>
      </c>
      <c r="W62" s="128" t="e">
        <f>SUMIFS([1]Лист1!$Q$15:$Q$685,[1]Лист1!$C$15:$C$685,B62,[1]Лист1!$D$15:$D$685,C62,[1]Лист1!$E$15:$E$685,D62,[1]Лист1!$F$15:$F$685,E62)</f>
        <v>#VALUE!</v>
      </c>
      <c r="X62" s="128" t="e">
        <f>SUMIFS([1]Лист1!$R$15:$R$685,[1]Лист1!$C$15:$C$685,B62,[1]Лист1!$D$15:$D$685,C62,[1]Лист1!$E$15:$E$685,D62,[1]Лист1!$F$15:$F$685,E62)</f>
        <v>#VALUE!</v>
      </c>
      <c r="Y62" s="128" t="e">
        <f>SUMIFS([1]Лист1!$S$15:$S$685,[1]Лист1!$C$15:$C$685,B62,[1]Лист1!$D$15:$D$685,C62,[1]Лист1!$E$15:$E$685,D62,[1]Лист1!$F$15:$F$685,E62)</f>
        <v>#VALUE!</v>
      </c>
      <c r="Z62" s="133" t="e">
        <f t="shared" ref="Z62:Z65" si="61">W62-P62</f>
        <v>#VALUE!</v>
      </c>
      <c r="AA62" s="133" t="e">
        <f t="shared" ref="AA62:AA65" si="62">X62-Q62</f>
        <v>#VALUE!</v>
      </c>
      <c r="AB62" s="133" t="e">
        <f t="shared" ref="AB62:AB65" si="63">Y62-R62</f>
        <v>#VALUE!</v>
      </c>
      <c r="AC62" t="b">
        <f t="shared" si="3"/>
        <v>1</v>
      </c>
    </row>
    <row r="63" spans="1:29" ht="33" x14ac:dyDescent="0.25">
      <c r="A63" s="20" t="s">
        <v>14</v>
      </c>
      <c r="B63" s="17" t="s">
        <v>3</v>
      </c>
      <c r="C63" s="17" t="s">
        <v>31</v>
      </c>
      <c r="D63" s="18" t="s">
        <v>33</v>
      </c>
      <c r="E63" s="19">
        <v>120</v>
      </c>
      <c r="F63" s="95">
        <v>32184</v>
      </c>
      <c r="G63" s="95">
        <v>1459</v>
      </c>
      <c r="H63" s="95">
        <f>F63+G63</f>
        <v>33643</v>
      </c>
      <c r="I63" s="95">
        <v>6466</v>
      </c>
      <c r="J63" s="95">
        <f>H63+I63</f>
        <v>40109</v>
      </c>
      <c r="K63" s="95">
        <v>0</v>
      </c>
      <c r="L63" s="95">
        <f>J63+K63</f>
        <v>40109</v>
      </c>
      <c r="M63" s="95">
        <v>0</v>
      </c>
      <c r="N63" s="95">
        <f>L63+M63</f>
        <v>40109</v>
      </c>
      <c r="O63" s="95">
        <v>0</v>
      </c>
      <c r="P63" s="95">
        <f>N63+O63</f>
        <v>40109</v>
      </c>
      <c r="Q63" s="95">
        <v>0</v>
      </c>
      <c r="R63" s="130">
        <f>P63+Q63</f>
        <v>40109</v>
      </c>
      <c r="S63" s="95">
        <v>21214</v>
      </c>
      <c r="T63" s="95">
        <f>R63+S63</f>
        <v>61323</v>
      </c>
      <c r="U63" s="95">
        <v>0</v>
      </c>
      <c r="V63" s="95">
        <f>T63+U63</f>
        <v>61323</v>
      </c>
      <c r="W63" s="128" t="e">
        <f>SUMIFS([1]Лист1!$Q$15:$Q$685,[1]Лист1!$C$15:$C$685,B63,[1]Лист1!$D$15:$D$685,C63,[1]Лист1!$E$15:$E$685,D63,[1]Лист1!$F$15:$F$685,E63)</f>
        <v>#VALUE!</v>
      </c>
      <c r="X63" s="128" t="e">
        <f>SUMIFS([1]Лист1!$R$15:$R$685,[1]Лист1!$C$15:$C$685,B63,[1]Лист1!$D$15:$D$685,C63,[1]Лист1!$E$15:$E$685,D63,[1]Лист1!$F$15:$F$685,E63)</f>
        <v>#VALUE!</v>
      </c>
      <c r="Y63" s="128" t="e">
        <f>SUMIFS([1]Лист1!$S$15:$S$685,[1]Лист1!$C$15:$C$685,B63,[1]Лист1!$D$15:$D$685,C63,[1]Лист1!$E$15:$E$685,D63,[1]Лист1!$F$15:$F$685,E63)</f>
        <v>#VALUE!</v>
      </c>
      <c r="Z63" s="133" t="e">
        <f t="shared" si="61"/>
        <v>#VALUE!</v>
      </c>
      <c r="AA63" s="133" t="e">
        <f t="shared" si="62"/>
        <v>#VALUE!</v>
      </c>
      <c r="AB63" s="133" t="e">
        <f t="shared" si="63"/>
        <v>#VALUE!</v>
      </c>
      <c r="AC63" t="b">
        <f t="shared" si="3"/>
        <v>1</v>
      </c>
    </row>
    <row r="64" spans="1:29" ht="33" x14ac:dyDescent="0.25">
      <c r="A64" s="20" t="s">
        <v>21</v>
      </c>
      <c r="B64" s="17" t="s">
        <v>3</v>
      </c>
      <c r="C64" s="17" t="s">
        <v>31</v>
      </c>
      <c r="D64" s="18" t="s">
        <v>33</v>
      </c>
      <c r="E64" s="19">
        <v>200</v>
      </c>
      <c r="F64" s="95">
        <f t="shared" ref="F64:V64" si="64">F65</f>
        <v>2202</v>
      </c>
      <c r="G64" s="95">
        <f t="shared" si="64"/>
        <v>0</v>
      </c>
      <c r="H64" s="95">
        <f t="shared" si="64"/>
        <v>2202</v>
      </c>
      <c r="I64" s="95">
        <f t="shared" si="64"/>
        <v>0</v>
      </c>
      <c r="J64" s="95">
        <f t="shared" si="64"/>
        <v>2202</v>
      </c>
      <c r="K64" s="95">
        <f t="shared" si="64"/>
        <v>0</v>
      </c>
      <c r="L64" s="95">
        <f t="shared" si="64"/>
        <v>2202</v>
      </c>
      <c r="M64" s="95">
        <f t="shared" si="64"/>
        <v>0</v>
      </c>
      <c r="N64" s="95">
        <f t="shared" si="64"/>
        <v>2202</v>
      </c>
      <c r="O64" s="95">
        <f t="shared" si="64"/>
        <v>0</v>
      </c>
      <c r="P64" s="95">
        <f t="shared" si="64"/>
        <v>2202</v>
      </c>
      <c r="Q64" s="95">
        <f t="shared" si="64"/>
        <v>0</v>
      </c>
      <c r="R64" s="130">
        <f t="shared" si="64"/>
        <v>2202</v>
      </c>
      <c r="S64" s="95">
        <f t="shared" si="64"/>
        <v>0</v>
      </c>
      <c r="T64" s="95">
        <f t="shared" si="64"/>
        <v>2202</v>
      </c>
      <c r="U64" s="95">
        <f t="shared" si="64"/>
        <v>0</v>
      </c>
      <c r="V64" s="95">
        <f t="shared" si="64"/>
        <v>2202</v>
      </c>
      <c r="W64" s="128" t="e">
        <f>SUMIFS([1]Лист1!$Q$15:$Q$685,[1]Лист1!$C$15:$C$685,B64,[1]Лист1!$D$15:$D$685,C64,[1]Лист1!$E$15:$E$685,D64,[1]Лист1!$F$15:$F$685,E64)</f>
        <v>#VALUE!</v>
      </c>
      <c r="X64" s="128" t="e">
        <f>SUMIFS([1]Лист1!$R$15:$R$685,[1]Лист1!$C$15:$C$685,B64,[1]Лист1!$D$15:$D$685,C64,[1]Лист1!$E$15:$E$685,D64,[1]Лист1!$F$15:$F$685,E64)</f>
        <v>#VALUE!</v>
      </c>
      <c r="Y64" s="128" t="e">
        <f>SUMIFS([1]Лист1!$S$15:$S$685,[1]Лист1!$C$15:$C$685,B64,[1]Лист1!$D$15:$D$685,C64,[1]Лист1!$E$15:$E$685,D64,[1]Лист1!$F$15:$F$685,E64)</f>
        <v>#VALUE!</v>
      </c>
      <c r="Z64" s="133" t="e">
        <f t="shared" si="61"/>
        <v>#VALUE!</v>
      </c>
      <c r="AA64" s="133" t="e">
        <f t="shared" si="62"/>
        <v>#VALUE!</v>
      </c>
      <c r="AB64" s="133" t="e">
        <f t="shared" si="63"/>
        <v>#VALUE!</v>
      </c>
      <c r="AC64" t="b">
        <f t="shared" si="3"/>
        <v>1</v>
      </c>
    </row>
    <row r="65" spans="1:29" ht="33" x14ac:dyDescent="0.25">
      <c r="A65" s="20" t="s">
        <v>22</v>
      </c>
      <c r="B65" s="17" t="s">
        <v>3</v>
      </c>
      <c r="C65" s="17" t="s">
        <v>31</v>
      </c>
      <c r="D65" s="18" t="s">
        <v>33</v>
      </c>
      <c r="E65" s="19">
        <v>240</v>
      </c>
      <c r="F65" s="95">
        <v>2202</v>
      </c>
      <c r="G65" s="95">
        <v>0</v>
      </c>
      <c r="H65" s="95">
        <f>F65+G65</f>
        <v>2202</v>
      </c>
      <c r="I65" s="95">
        <v>0</v>
      </c>
      <c r="J65" s="95">
        <f>H65+I65</f>
        <v>2202</v>
      </c>
      <c r="K65" s="95">
        <v>0</v>
      </c>
      <c r="L65" s="95">
        <f>J65+K65</f>
        <v>2202</v>
      </c>
      <c r="M65" s="95">
        <v>0</v>
      </c>
      <c r="N65" s="95">
        <f>L65+M65</f>
        <v>2202</v>
      </c>
      <c r="O65" s="95">
        <v>0</v>
      </c>
      <c r="P65" s="95">
        <f>N65+O65</f>
        <v>2202</v>
      </c>
      <c r="Q65" s="95">
        <v>0</v>
      </c>
      <c r="R65" s="130">
        <f>P65+Q65</f>
        <v>2202</v>
      </c>
      <c r="S65" s="95">
        <v>0</v>
      </c>
      <c r="T65" s="95">
        <f>R65+S65</f>
        <v>2202</v>
      </c>
      <c r="U65" s="95">
        <v>0</v>
      </c>
      <c r="V65" s="95">
        <f>T65+U65</f>
        <v>2202</v>
      </c>
      <c r="W65" s="128" t="e">
        <f>SUMIFS([1]Лист1!$Q$15:$Q$685,[1]Лист1!$C$15:$C$685,B65,[1]Лист1!$D$15:$D$685,C65,[1]Лист1!$E$15:$E$685,D65,[1]Лист1!$F$15:$F$685,E65)</f>
        <v>#VALUE!</v>
      </c>
      <c r="X65" s="128" t="e">
        <f>SUMIFS([1]Лист1!$R$15:$R$685,[1]Лист1!$C$15:$C$685,B65,[1]Лист1!$D$15:$D$685,C65,[1]Лист1!$E$15:$E$685,D65,[1]Лист1!$F$15:$F$685,E65)</f>
        <v>#VALUE!</v>
      </c>
      <c r="Y65" s="128" t="e">
        <f>SUMIFS([1]Лист1!$S$15:$S$685,[1]Лист1!$C$15:$C$685,B65,[1]Лист1!$D$15:$D$685,C65,[1]Лист1!$E$15:$E$685,D65,[1]Лист1!$F$15:$F$685,E65)</f>
        <v>#VALUE!</v>
      </c>
      <c r="Z65" s="133" t="e">
        <f t="shared" si="61"/>
        <v>#VALUE!</v>
      </c>
      <c r="AA65" s="133" t="e">
        <f t="shared" si="62"/>
        <v>#VALUE!</v>
      </c>
      <c r="AB65" s="133" t="e">
        <f t="shared" si="63"/>
        <v>#VALUE!</v>
      </c>
      <c r="AC65" t="b">
        <f t="shared" si="3"/>
        <v>1</v>
      </c>
    </row>
    <row r="66" spans="1:29" ht="16.5" x14ac:dyDescent="0.25">
      <c r="A66" s="31" t="s">
        <v>34</v>
      </c>
      <c r="B66" s="9" t="s">
        <v>3</v>
      </c>
      <c r="C66" s="11">
        <v>11</v>
      </c>
      <c r="D66" s="10"/>
      <c r="E66" s="32"/>
      <c r="F66" s="93">
        <f t="shared" ref="F66:U70" si="65">F67</f>
        <v>3000</v>
      </c>
      <c r="G66" s="93">
        <f t="shared" si="65"/>
        <v>0</v>
      </c>
      <c r="H66" s="93">
        <f t="shared" si="65"/>
        <v>3000</v>
      </c>
      <c r="I66" s="93">
        <f t="shared" si="65"/>
        <v>0</v>
      </c>
      <c r="J66" s="93">
        <f t="shared" si="65"/>
        <v>3000</v>
      </c>
      <c r="K66" s="93">
        <f t="shared" si="65"/>
        <v>0</v>
      </c>
      <c r="L66" s="93">
        <f t="shared" si="65"/>
        <v>3000</v>
      </c>
      <c r="M66" s="95">
        <f t="shared" si="65"/>
        <v>0</v>
      </c>
      <c r="N66" s="93">
        <f t="shared" si="65"/>
        <v>3000</v>
      </c>
      <c r="O66" s="93">
        <f t="shared" si="65"/>
        <v>-2500</v>
      </c>
      <c r="P66" s="93">
        <f t="shared" si="65"/>
        <v>500</v>
      </c>
      <c r="Q66" s="93">
        <f t="shared" si="65"/>
        <v>0</v>
      </c>
      <c r="R66" s="93">
        <f t="shared" si="65"/>
        <v>500</v>
      </c>
      <c r="S66" s="93">
        <f t="shared" si="65"/>
        <v>2500</v>
      </c>
      <c r="T66" s="93">
        <f t="shared" si="65"/>
        <v>3000</v>
      </c>
      <c r="U66" s="93">
        <f t="shared" si="65"/>
        <v>0</v>
      </c>
      <c r="V66" s="93">
        <f t="shared" ref="U66:V70" si="66">V67</f>
        <v>3000</v>
      </c>
      <c r="AC66" t="b">
        <f t="shared" si="3"/>
        <v>1</v>
      </c>
    </row>
    <row r="67" spans="1:29" ht="16.5" x14ac:dyDescent="0.25">
      <c r="A67" s="11" t="s">
        <v>7</v>
      </c>
      <c r="B67" s="9" t="s">
        <v>3</v>
      </c>
      <c r="C67" s="9" t="s">
        <v>35</v>
      </c>
      <c r="D67" s="10" t="s">
        <v>8</v>
      </c>
      <c r="E67" s="11"/>
      <c r="F67" s="93">
        <f t="shared" si="65"/>
        <v>3000</v>
      </c>
      <c r="G67" s="93">
        <f t="shared" si="65"/>
        <v>0</v>
      </c>
      <c r="H67" s="93">
        <f t="shared" si="65"/>
        <v>3000</v>
      </c>
      <c r="I67" s="93">
        <f t="shared" si="65"/>
        <v>0</v>
      </c>
      <c r="J67" s="93">
        <f t="shared" si="65"/>
        <v>3000</v>
      </c>
      <c r="K67" s="93">
        <f t="shared" si="65"/>
        <v>0</v>
      </c>
      <c r="L67" s="93">
        <f t="shared" si="65"/>
        <v>3000</v>
      </c>
      <c r="M67" s="95">
        <f t="shared" si="65"/>
        <v>0</v>
      </c>
      <c r="N67" s="93">
        <f t="shared" si="65"/>
        <v>3000</v>
      </c>
      <c r="O67" s="93">
        <f t="shared" si="65"/>
        <v>-2500</v>
      </c>
      <c r="P67" s="93">
        <f t="shared" si="65"/>
        <v>500</v>
      </c>
      <c r="Q67" s="93">
        <f t="shared" si="65"/>
        <v>0</v>
      </c>
      <c r="R67" s="93">
        <f t="shared" si="65"/>
        <v>500</v>
      </c>
      <c r="S67" s="93">
        <f t="shared" si="65"/>
        <v>2500</v>
      </c>
      <c r="T67" s="93">
        <f t="shared" si="65"/>
        <v>3000</v>
      </c>
      <c r="U67" s="93">
        <f t="shared" si="66"/>
        <v>0</v>
      </c>
      <c r="V67" s="93">
        <f t="shared" si="66"/>
        <v>3000</v>
      </c>
      <c r="AC67" t="b">
        <f t="shared" si="3"/>
        <v>1</v>
      </c>
    </row>
    <row r="68" spans="1:29" ht="17.25" x14ac:dyDescent="0.3">
      <c r="A68" s="33" t="s">
        <v>406</v>
      </c>
      <c r="B68" s="13" t="s">
        <v>3</v>
      </c>
      <c r="C68" s="15">
        <v>11</v>
      </c>
      <c r="D68" s="34" t="s">
        <v>36</v>
      </c>
      <c r="E68" s="35"/>
      <c r="F68" s="94">
        <f t="shared" si="65"/>
        <v>3000</v>
      </c>
      <c r="G68" s="94">
        <f t="shared" si="65"/>
        <v>0</v>
      </c>
      <c r="H68" s="94">
        <f t="shared" si="65"/>
        <v>3000</v>
      </c>
      <c r="I68" s="94">
        <f t="shared" si="65"/>
        <v>0</v>
      </c>
      <c r="J68" s="94">
        <f t="shared" si="65"/>
        <v>3000</v>
      </c>
      <c r="K68" s="94">
        <f t="shared" si="65"/>
        <v>0</v>
      </c>
      <c r="L68" s="94">
        <f t="shared" si="65"/>
        <v>3000</v>
      </c>
      <c r="M68" s="95">
        <f t="shared" si="65"/>
        <v>0</v>
      </c>
      <c r="N68" s="94">
        <f t="shared" si="65"/>
        <v>3000</v>
      </c>
      <c r="O68" s="94">
        <f t="shared" si="65"/>
        <v>-2500</v>
      </c>
      <c r="P68" s="94">
        <f t="shared" si="65"/>
        <v>500</v>
      </c>
      <c r="Q68" s="94">
        <f t="shared" si="65"/>
        <v>0</v>
      </c>
      <c r="R68" s="94">
        <f t="shared" si="65"/>
        <v>500</v>
      </c>
      <c r="S68" s="94">
        <f t="shared" si="65"/>
        <v>2500</v>
      </c>
      <c r="T68" s="94">
        <f t="shared" si="65"/>
        <v>3000</v>
      </c>
      <c r="U68" s="94">
        <f t="shared" si="66"/>
        <v>0</v>
      </c>
      <c r="V68" s="94">
        <f t="shared" si="66"/>
        <v>3000</v>
      </c>
      <c r="AC68" t="b">
        <f t="shared" si="3"/>
        <v>1</v>
      </c>
    </row>
    <row r="69" spans="1:29" ht="49.5" x14ac:dyDescent="0.25">
      <c r="A69" s="20" t="s">
        <v>407</v>
      </c>
      <c r="B69" s="17" t="s">
        <v>3</v>
      </c>
      <c r="C69" s="36">
        <v>11</v>
      </c>
      <c r="D69" s="37" t="s">
        <v>37</v>
      </c>
      <c r="E69" s="38"/>
      <c r="F69" s="95">
        <f t="shared" si="65"/>
        <v>3000</v>
      </c>
      <c r="G69" s="95">
        <f t="shared" si="65"/>
        <v>0</v>
      </c>
      <c r="H69" s="95">
        <f t="shared" si="65"/>
        <v>3000</v>
      </c>
      <c r="I69" s="95">
        <f t="shared" si="65"/>
        <v>0</v>
      </c>
      <c r="J69" s="95">
        <f t="shared" si="65"/>
        <v>3000</v>
      </c>
      <c r="K69" s="95">
        <f t="shared" si="65"/>
        <v>0</v>
      </c>
      <c r="L69" s="95">
        <f t="shared" si="65"/>
        <v>3000</v>
      </c>
      <c r="M69" s="95">
        <f t="shared" si="65"/>
        <v>0</v>
      </c>
      <c r="N69" s="95">
        <f t="shared" si="65"/>
        <v>3000</v>
      </c>
      <c r="O69" s="95">
        <f t="shared" si="65"/>
        <v>-2500</v>
      </c>
      <c r="P69" s="95">
        <f t="shared" si="65"/>
        <v>500</v>
      </c>
      <c r="Q69" s="95">
        <f t="shared" si="65"/>
        <v>0</v>
      </c>
      <c r="R69" s="95">
        <f t="shared" si="65"/>
        <v>500</v>
      </c>
      <c r="S69" s="95">
        <f t="shared" si="65"/>
        <v>2500</v>
      </c>
      <c r="T69" s="95">
        <f t="shared" si="65"/>
        <v>3000</v>
      </c>
      <c r="U69" s="95">
        <f t="shared" si="66"/>
        <v>0</v>
      </c>
      <c r="V69" s="95">
        <f t="shared" si="66"/>
        <v>3000</v>
      </c>
      <c r="AC69" t="b">
        <f t="shared" si="3"/>
        <v>1</v>
      </c>
    </row>
    <row r="70" spans="1:29" ht="16.5" x14ac:dyDescent="0.25">
      <c r="A70" s="25" t="s">
        <v>28</v>
      </c>
      <c r="B70" s="17" t="s">
        <v>3</v>
      </c>
      <c r="C70" s="19">
        <v>11</v>
      </c>
      <c r="D70" s="37" t="s">
        <v>37</v>
      </c>
      <c r="E70" s="17" t="s">
        <v>38</v>
      </c>
      <c r="F70" s="95">
        <f t="shared" si="65"/>
        <v>3000</v>
      </c>
      <c r="G70" s="95">
        <f t="shared" si="65"/>
        <v>0</v>
      </c>
      <c r="H70" s="95">
        <f t="shared" si="65"/>
        <v>3000</v>
      </c>
      <c r="I70" s="95">
        <f t="shared" si="65"/>
        <v>0</v>
      </c>
      <c r="J70" s="95">
        <f t="shared" si="65"/>
        <v>3000</v>
      </c>
      <c r="K70" s="95">
        <f t="shared" si="65"/>
        <v>0</v>
      </c>
      <c r="L70" s="95">
        <f t="shared" si="65"/>
        <v>3000</v>
      </c>
      <c r="M70" s="95">
        <f t="shared" si="65"/>
        <v>0</v>
      </c>
      <c r="N70" s="95">
        <f t="shared" si="65"/>
        <v>3000</v>
      </c>
      <c r="O70" s="95">
        <f t="shared" si="65"/>
        <v>-2500</v>
      </c>
      <c r="P70" s="95">
        <f t="shared" si="65"/>
        <v>500</v>
      </c>
      <c r="Q70" s="95">
        <f t="shared" si="65"/>
        <v>0</v>
      </c>
      <c r="R70" s="130">
        <f t="shared" si="65"/>
        <v>500</v>
      </c>
      <c r="S70" s="95">
        <f t="shared" si="65"/>
        <v>2500</v>
      </c>
      <c r="T70" s="95">
        <f t="shared" si="65"/>
        <v>3000</v>
      </c>
      <c r="U70" s="95">
        <f t="shared" si="66"/>
        <v>0</v>
      </c>
      <c r="V70" s="95">
        <f t="shared" si="66"/>
        <v>3000</v>
      </c>
      <c r="W70" s="128" t="e">
        <f>SUMIFS([1]Лист1!$Q$15:$Q$685,[1]Лист1!$C$15:$C$685,B70,[1]Лист1!$D$15:$D$685,C70,[1]Лист1!$E$15:$E$685,D70,[1]Лист1!$F$15:$F$685,E70)</f>
        <v>#VALUE!</v>
      </c>
      <c r="X70" s="128" t="e">
        <f>SUMIFS([1]Лист1!$R$15:$R$685,[1]Лист1!$C$15:$C$685,B70,[1]Лист1!$D$15:$D$685,C70,[1]Лист1!$E$15:$E$685,D70,[1]Лист1!$F$15:$F$685,E70)</f>
        <v>#VALUE!</v>
      </c>
      <c r="Y70" s="128" t="e">
        <f>SUMIFS([1]Лист1!$S$15:$S$685,[1]Лист1!$C$15:$C$685,B70,[1]Лист1!$D$15:$D$685,C70,[1]Лист1!$E$15:$E$685,D70,[1]Лист1!$F$15:$F$685,E70)</f>
        <v>#VALUE!</v>
      </c>
      <c r="Z70" s="133" t="e">
        <f t="shared" ref="Z70:Z71" si="67">W70-P70</f>
        <v>#VALUE!</v>
      </c>
      <c r="AA70" s="133" t="e">
        <f t="shared" ref="AA70:AA71" si="68">X70-Q70</f>
        <v>#VALUE!</v>
      </c>
      <c r="AB70" s="133" t="e">
        <f t="shared" ref="AB70:AB71" si="69">Y70-R70</f>
        <v>#VALUE!</v>
      </c>
      <c r="AC70" t="b">
        <f t="shared" si="3"/>
        <v>1</v>
      </c>
    </row>
    <row r="71" spans="1:29" ht="16.5" x14ac:dyDescent="0.25">
      <c r="A71" s="25" t="s">
        <v>39</v>
      </c>
      <c r="B71" s="17" t="s">
        <v>3</v>
      </c>
      <c r="C71" s="19">
        <v>11</v>
      </c>
      <c r="D71" s="37" t="s">
        <v>37</v>
      </c>
      <c r="E71" s="17" t="s">
        <v>40</v>
      </c>
      <c r="F71" s="95">
        <v>3000</v>
      </c>
      <c r="G71" s="95">
        <v>0</v>
      </c>
      <c r="H71" s="95">
        <f>F71+G71</f>
        <v>3000</v>
      </c>
      <c r="I71" s="95">
        <v>0</v>
      </c>
      <c r="J71" s="95">
        <f>H71+I71</f>
        <v>3000</v>
      </c>
      <c r="K71" s="95">
        <v>0</v>
      </c>
      <c r="L71" s="95">
        <f>J71+K71</f>
        <v>3000</v>
      </c>
      <c r="M71" s="95">
        <v>0</v>
      </c>
      <c r="N71" s="95">
        <f>L71+M71</f>
        <v>3000</v>
      </c>
      <c r="O71" s="95">
        <v>-2500</v>
      </c>
      <c r="P71" s="95">
        <f>N71+O71</f>
        <v>500</v>
      </c>
      <c r="Q71" s="95">
        <v>0</v>
      </c>
      <c r="R71" s="130">
        <f>P71+Q71</f>
        <v>500</v>
      </c>
      <c r="S71" s="95">
        <v>2500</v>
      </c>
      <c r="T71" s="95">
        <f>R71+S71</f>
        <v>3000</v>
      </c>
      <c r="U71" s="95">
        <v>0</v>
      </c>
      <c r="V71" s="95">
        <f>T71+U71</f>
        <v>3000</v>
      </c>
      <c r="W71" s="128" t="e">
        <f>SUMIFS([1]Лист1!$Q$15:$Q$685,[1]Лист1!$C$15:$C$685,B71,[1]Лист1!$D$15:$D$685,C71,[1]Лист1!$E$15:$E$685,D71,[1]Лист1!$F$15:$F$685,E71)</f>
        <v>#VALUE!</v>
      </c>
      <c r="X71" s="128" t="e">
        <f>SUMIFS([1]Лист1!$R$15:$R$685,[1]Лист1!$C$15:$C$685,B71,[1]Лист1!$D$15:$D$685,C71,[1]Лист1!$E$15:$E$685,D71,[1]Лист1!$F$15:$F$685,E71)</f>
        <v>#VALUE!</v>
      </c>
      <c r="Y71" s="128" t="e">
        <f>SUMIFS([1]Лист1!$S$15:$S$685,[1]Лист1!$C$15:$C$685,B71,[1]Лист1!$D$15:$D$685,C71,[1]Лист1!$E$15:$E$685,D71,[1]Лист1!$F$15:$F$685,E71)</f>
        <v>#VALUE!</v>
      </c>
      <c r="Z71" s="133" t="e">
        <f t="shared" si="67"/>
        <v>#VALUE!</v>
      </c>
      <c r="AA71" s="133" t="e">
        <f t="shared" si="68"/>
        <v>#VALUE!</v>
      </c>
      <c r="AB71" s="133" t="e">
        <f t="shared" si="69"/>
        <v>#VALUE!</v>
      </c>
      <c r="AC71" t="b">
        <f t="shared" si="3"/>
        <v>1</v>
      </c>
    </row>
    <row r="72" spans="1:29" ht="16.5" x14ac:dyDescent="0.25">
      <c r="A72" s="8" t="s">
        <v>41</v>
      </c>
      <c r="B72" s="9" t="s">
        <v>3</v>
      </c>
      <c r="C72" s="23">
        <v>13</v>
      </c>
      <c r="D72" s="10"/>
      <c r="E72" s="23"/>
      <c r="F72" s="93">
        <f>F73+F100</f>
        <v>125552.6</v>
      </c>
      <c r="G72" s="93">
        <f t="shared" ref="G72:H72" si="70">G73+G100</f>
        <v>73219.899999999994</v>
      </c>
      <c r="H72" s="93">
        <f t="shared" si="70"/>
        <v>198772.5</v>
      </c>
      <c r="I72" s="93">
        <f t="shared" ref="I72:J72" si="71">I73+I100</f>
        <v>3665</v>
      </c>
      <c r="J72" s="93">
        <f t="shared" si="71"/>
        <v>202437.5</v>
      </c>
      <c r="K72" s="93">
        <f t="shared" ref="K72:L72" si="72">K73+K100</f>
        <v>4172.5</v>
      </c>
      <c r="L72" s="93">
        <f t="shared" si="72"/>
        <v>206610</v>
      </c>
      <c r="M72" s="95">
        <f t="shared" ref="M72:N72" si="73">M73+M100</f>
        <v>144</v>
      </c>
      <c r="N72" s="93">
        <f t="shared" si="73"/>
        <v>206754</v>
      </c>
      <c r="O72" s="93">
        <f t="shared" ref="O72:P72" si="74">O73+O100</f>
        <v>0</v>
      </c>
      <c r="P72" s="93">
        <f t="shared" si="74"/>
        <v>206754</v>
      </c>
      <c r="Q72" s="93">
        <f t="shared" ref="Q72:R72" si="75">Q73+Q100</f>
        <v>27180</v>
      </c>
      <c r="R72" s="93">
        <f t="shared" si="75"/>
        <v>233934</v>
      </c>
      <c r="S72" s="93">
        <f t="shared" ref="S72:T72" si="76">S73+S100</f>
        <v>16449.400000000001</v>
      </c>
      <c r="T72" s="93">
        <f t="shared" si="76"/>
        <v>250383.4</v>
      </c>
      <c r="U72" s="93">
        <f t="shared" ref="U72:V72" si="77">U73+U100</f>
        <v>0</v>
      </c>
      <c r="V72" s="93">
        <f t="shared" si="77"/>
        <v>250383.4</v>
      </c>
      <c r="AC72" t="b">
        <f t="shared" si="3"/>
        <v>1</v>
      </c>
    </row>
    <row r="73" spans="1:29" ht="16.5" x14ac:dyDescent="0.25">
      <c r="A73" s="11" t="s">
        <v>7</v>
      </c>
      <c r="B73" s="9" t="s">
        <v>3</v>
      </c>
      <c r="C73" s="9" t="s">
        <v>42</v>
      </c>
      <c r="D73" s="10" t="s">
        <v>8</v>
      </c>
      <c r="E73" s="11"/>
      <c r="F73" s="93">
        <f>F74+F81</f>
        <v>70755.600000000006</v>
      </c>
      <c r="G73" s="93">
        <f t="shared" ref="G73:H73" si="78">G74+G81</f>
        <v>73219.899999999994</v>
      </c>
      <c r="H73" s="93">
        <f t="shared" si="78"/>
        <v>143975.5</v>
      </c>
      <c r="I73" s="93">
        <f t="shared" ref="I73:J73" si="79">I74+I81</f>
        <v>3665</v>
      </c>
      <c r="J73" s="93">
        <f t="shared" si="79"/>
        <v>147640.5</v>
      </c>
      <c r="K73" s="93">
        <f t="shared" ref="K73:L73" si="80">K74+K81</f>
        <v>1261</v>
      </c>
      <c r="L73" s="93">
        <f t="shared" si="80"/>
        <v>148901.5</v>
      </c>
      <c r="M73" s="95">
        <f t="shared" ref="M73:N73" si="81">M74+M81</f>
        <v>144</v>
      </c>
      <c r="N73" s="93">
        <f t="shared" si="81"/>
        <v>149045.5</v>
      </c>
      <c r="O73" s="93">
        <f t="shared" ref="O73:P73" si="82">O74+O81</f>
        <v>0</v>
      </c>
      <c r="P73" s="93">
        <f t="shared" si="82"/>
        <v>149045.5</v>
      </c>
      <c r="Q73" s="93">
        <f t="shared" ref="Q73:R73" si="83">Q74+Q81</f>
        <v>27180</v>
      </c>
      <c r="R73" s="93">
        <f t="shared" si="83"/>
        <v>176225.5</v>
      </c>
      <c r="S73" s="93">
        <f t="shared" ref="S73:T73" si="84">S74+S81</f>
        <v>4838.3999999999996</v>
      </c>
      <c r="T73" s="93">
        <f t="shared" si="84"/>
        <v>181063.9</v>
      </c>
      <c r="U73" s="93">
        <f t="shared" ref="U73:V73" si="85">U74+U81</f>
        <v>0</v>
      </c>
      <c r="V73" s="93">
        <f t="shared" si="85"/>
        <v>181063.9</v>
      </c>
      <c r="AC73" t="b">
        <f t="shared" si="3"/>
        <v>1</v>
      </c>
    </row>
    <row r="74" spans="1:29" ht="69" x14ac:dyDescent="0.3">
      <c r="A74" s="12" t="s">
        <v>9</v>
      </c>
      <c r="B74" s="13" t="s">
        <v>3</v>
      </c>
      <c r="C74" s="13" t="s">
        <v>42</v>
      </c>
      <c r="D74" s="14" t="s">
        <v>10</v>
      </c>
      <c r="E74" s="24"/>
      <c r="F74" s="94">
        <f t="shared" ref="F74:U75" si="86">F75</f>
        <v>19117</v>
      </c>
      <c r="G74" s="94">
        <f t="shared" si="86"/>
        <v>941</v>
      </c>
      <c r="H74" s="94">
        <f t="shared" si="86"/>
        <v>20058</v>
      </c>
      <c r="I74" s="94">
        <f t="shared" si="86"/>
        <v>3651</v>
      </c>
      <c r="J74" s="94">
        <f t="shared" si="86"/>
        <v>23709</v>
      </c>
      <c r="K74" s="94">
        <f t="shared" si="86"/>
        <v>0</v>
      </c>
      <c r="L74" s="94">
        <f t="shared" si="86"/>
        <v>23709</v>
      </c>
      <c r="M74" s="95">
        <f t="shared" si="86"/>
        <v>0</v>
      </c>
      <c r="N74" s="94">
        <f t="shared" si="86"/>
        <v>23709</v>
      </c>
      <c r="O74" s="94">
        <f t="shared" si="86"/>
        <v>0</v>
      </c>
      <c r="P74" s="94">
        <f t="shared" si="86"/>
        <v>23709</v>
      </c>
      <c r="Q74" s="94">
        <f t="shared" si="86"/>
        <v>0</v>
      </c>
      <c r="R74" s="94">
        <f t="shared" si="86"/>
        <v>23709</v>
      </c>
      <c r="S74" s="94">
        <f t="shared" si="86"/>
        <v>9246</v>
      </c>
      <c r="T74" s="94">
        <f t="shared" si="86"/>
        <v>32955</v>
      </c>
      <c r="U74" s="94">
        <f t="shared" si="86"/>
        <v>0</v>
      </c>
      <c r="V74" s="94">
        <f t="shared" ref="U74:V75" si="87">V75</f>
        <v>32955</v>
      </c>
      <c r="AC74" t="b">
        <f t="shared" si="3"/>
        <v>1</v>
      </c>
    </row>
    <row r="75" spans="1:29" ht="16.5" x14ac:dyDescent="0.25">
      <c r="A75" s="25" t="s">
        <v>17</v>
      </c>
      <c r="B75" s="17" t="s">
        <v>3</v>
      </c>
      <c r="C75" s="17" t="s">
        <v>42</v>
      </c>
      <c r="D75" s="18" t="s">
        <v>18</v>
      </c>
      <c r="E75" s="19"/>
      <c r="F75" s="95">
        <f t="shared" si="86"/>
        <v>19117</v>
      </c>
      <c r="G75" s="95">
        <f t="shared" si="86"/>
        <v>941</v>
      </c>
      <c r="H75" s="95">
        <f t="shared" si="86"/>
        <v>20058</v>
      </c>
      <c r="I75" s="95">
        <f t="shared" si="86"/>
        <v>3651</v>
      </c>
      <c r="J75" s="95">
        <f t="shared" si="86"/>
        <v>23709</v>
      </c>
      <c r="K75" s="95">
        <f t="shared" si="86"/>
        <v>0</v>
      </c>
      <c r="L75" s="95">
        <f t="shared" si="86"/>
        <v>23709</v>
      </c>
      <c r="M75" s="95">
        <f t="shared" si="86"/>
        <v>0</v>
      </c>
      <c r="N75" s="95">
        <f t="shared" si="86"/>
        <v>23709</v>
      </c>
      <c r="O75" s="95">
        <f t="shared" si="86"/>
        <v>0</v>
      </c>
      <c r="P75" s="95">
        <f t="shared" si="86"/>
        <v>23709</v>
      </c>
      <c r="Q75" s="95">
        <f t="shared" si="86"/>
        <v>0</v>
      </c>
      <c r="R75" s="95">
        <f t="shared" si="86"/>
        <v>23709</v>
      </c>
      <c r="S75" s="95">
        <f t="shared" si="86"/>
        <v>9246</v>
      </c>
      <c r="T75" s="95">
        <f t="shared" si="86"/>
        <v>32955</v>
      </c>
      <c r="U75" s="95">
        <f t="shared" si="87"/>
        <v>0</v>
      </c>
      <c r="V75" s="95">
        <f t="shared" si="87"/>
        <v>32955</v>
      </c>
      <c r="AC75" t="b">
        <f t="shared" si="3"/>
        <v>1</v>
      </c>
    </row>
    <row r="76" spans="1:29" ht="33" x14ac:dyDescent="0.25">
      <c r="A76" s="30" t="s">
        <v>43</v>
      </c>
      <c r="B76" s="27" t="s">
        <v>3</v>
      </c>
      <c r="C76" s="27" t="s">
        <v>42</v>
      </c>
      <c r="D76" s="28" t="s">
        <v>44</v>
      </c>
      <c r="E76" s="29"/>
      <c r="F76" s="96">
        <f t="shared" ref="F76:H76" si="88">F77+F79</f>
        <v>19117</v>
      </c>
      <c r="G76" s="96">
        <f t="shared" si="88"/>
        <v>941</v>
      </c>
      <c r="H76" s="96">
        <f t="shared" si="88"/>
        <v>20058</v>
      </c>
      <c r="I76" s="96">
        <f t="shared" ref="I76:J76" si="89">I77+I79</f>
        <v>3651</v>
      </c>
      <c r="J76" s="96">
        <f t="shared" si="89"/>
        <v>23709</v>
      </c>
      <c r="K76" s="96">
        <f t="shared" ref="K76:L76" si="90">K77+K79</f>
        <v>0</v>
      </c>
      <c r="L76" s="96">
        <f t="shared" si="90"/>
        <v>23709</v>
      </c>
      <c r="M76" s="95">
        <f t="shared" ref="M76:N76" si="91">M77+M79</f>
        <v>0</v>
      </c>
      <c r="N76" s="96">
        <f t="shared" si="91"/>
        <v>23709</v>
      </c>
      <c r="O76" s="96">
        <f t="shared" ref="O76:P76" si="92">O77+O79</f>
        <v>0</v>
      </c>
      <c r="P76" s="96">
        <f t="shared" si="92"/>
        <v>23709</v>
      </c>
      <c r="Q76" s="96">
        <f t="shared" ref="Q76:R76" si="93">Q77+Q79</f>
        <v>0</v>
      </c>
      <c r="R76" s="96">
        <f t="shared" si="93"/>
        <v>23709</v>
      </c>
      <c r="S76" s="96">
        <f t="shared" ref="S76:T76" si="94">S77+S79</f>
        <v>9246</v>
      </c>
      <c r="T76" s="96">
        <f t="shared" si="94"/>
        <v>32955</v>
      </c>
      <c r="U76" s="96">
        <f t="shared" ref="U76:V76" si="95">U77+U79</f>
        <v>0</v>
      </c>
      <c r="V76" s="96">
        <f t="shared" si="95"/>
        <v>32955</v>
      </c>
      <c r="AC76" t="b">
        <f t="shared" si="3"/>
        <v>1</v>
      </c>
    </row>
    <row r="77" spans="1:29" ht="66" x14ac:dyDescent="0.25">
      <c r="A77" s="20" t="s">
        <v>13</v>
      </c>
      <c r="B77" s="17" t="s">
        <v>3</v>
      </c>
      <c r="C77" s="19">
        <v>13</v>
      </c>
      <c r="D77" s="18" t="s">
        <v>44</v>
      </c>
      <c r="E77" s="19">
        <v>100</v>
      </c>
      <c r="F77" s="95">
        <f t="shared" ref="F77:V77" si="96">F78</f>
        <v>18241</v>
      </c>
      <c r="G77" s="95">
        <f t="shared" si="96"/>
        <v>941</v>
      </c>
      <c r="H77" s="95">
        <f t="shared" si="96"/>
        <v>19182</v>
      </c>
      <c r="I77" s="95">
        <f t="shared" si="96"/>
        <v>3651</v>
      </c>
      <c r="J77" s="95">
        <f t="shared" si="96"/>
        <v>22833</v>
      </c>
      <c r="K77" s="95">
        <f t="shared" si="96"/>
        <v>0</v>
      </c>
      <c r="L77" s="95">
        <f t="shared" si="96"/>
        <v>22833</v>
      </c>
      <c r="M77" s="95">
        <f t="shared" si="96"/>
        <v>0</v>
      </c>
      <c r="N77" s="95">
        <f t="shared" si="96"/>
        <v>22833</v>
      </c>
      <c r="O77" s="95">
        <f t="shared" si="96"/>
        <v>0</v>
      </c>
      <c r="P77" s="95">
        <f t="shared" si="96"/>
        <v>22833</v>
      </c>
      <c r="Q77" s="95">
        <f t="shared" si="96"/>
        <v>0</v>
      </c>
      <c r="R77" s="130">
        <f t="shared" si="96"/>
        <v>22833</v>
      </c>
      <c r="S77" s="95">
        <f t="shared" si="96"/>
        <v>9246</v>
      </c>
      <c r="T77" s="95">
        <f t="shared" si="96"/>
        <v>32079</v>
      </c>
      <c r="U77" s="95">
        <f t="shared" si="96"/>
        <v>0</v>
      </c>
      <c r="V77" s="95">
        <f t="shared" si="96"/>
        <v>32079</v>
      </c>
      <c r="W77" s="128" t="e">
        <f>SUMIFS([1]Лист1!$Q$15:$Q$685,[1]Лист1!$C$15:$C$685,B77,[1]Лист1!$D$15:$D$685,C77,[1]Лист1!$E$15:$E$685,D77,[1]Лист1!$F$15:$F$685,E77)</f>
        <v>#VALUE!</v>
      </c>
      <c r="X77" s="128" t="e">
        <f>SUMIFS([1]Лист1!$R$15:$R$685,[1]Лист1!$C$15:$C$685,B77,[1]Лист1!$D$15:$D$685,C77,[1]Лист1!$E$15:$E$685,D77,[1]Лист1!$F$15:$F$685,E77)</f>
        <v>#VALUE!</v>
      </c>
      <c r="Y77" s="128" t="e">
        <f>SUMIFS([1]Лист1!$S$15:$S$685,[1]Лист1!$C$15:$C$685,B77,[1]Лист1!$D$15:$D$685,C77,[1]Лист1!$E$15:$E$685,D77,[1]Лист1!$F$15:$F$685,E77)</f>
        <v>#VALUE!</v>
      </c>
      <c r="Z77" s="133" t="e">
        <f t="shared" ref="Z77:Z80" si="97">W77-P77</f>
        <v>#VALUE!</v>
      </c>
      <c r="AA77" s="133" t="e">
        <f t="shared" ref="AA77:AA80" si="98">X77-Q77</f>
        <v>#VALUE!</v>
      </c>
      <c r="AB77" s="133" t="e">
        <f t="shared" ref="AB77:AB80" si="99">Y77-R77</f>
        <v>#VALUE!</v>
      </c>
      <c r="AC77" t="b">
        <f t="shared" si="3"/>
        <v>1</v>
      </c>
    </row>
    <row r="78" spans="1:29" ht="33" x14ac:dyDescent="0.25">
      <c r="A78" s="20" t="s">
        <v>14</v>
      </c>
      <c r="B78" s="17" t="s">
        <v>3</v>
      </c>
      <c r="C78" s="19">
        <v>13</v>
      </c>
      <c r="D78" s="18" t="s">
        <v>44</v>
      </c>
      <c r="E78" s="19">
        <v>120</v>
      </c>
      <c r="F78" s="95">
        <v>18241</v>
      </c>
      <c r="G78" s="95">
        <v>941</v>
      </c>
      <c r="H78" s="95">
        <f>F78+G78</f>
        <v>19182</v>
      </c>
      <c r="I78" s="95">
        <v>3651</v>
      </c>
      <c r="J78" s="95">
        <f>H78+I78</f>
        <v>22833</v>
      </c>
      <c r="K78" s="95">
        <v>0</v>
      </c>
      <c r="L78" s="95">
        <f>J78+K78</f>
        <v>22833</v>
      </c>
      <c r="M78" s="95">
        <v>0</v>
      </c>
      <c r="N78" s="95">
        <f>L78+M78</f>
        <v>22833</v>
      </c>
      <c r="O78" s="95">
        <v>0</v>
      </c>
      <c r="P78" s="95">
        <f>N78+O78</f>
        <v>22833</v>
      </c>
      <c r="Q78" s="95">
        <v>0</v>
      </c>
      <c r="R78" s="130">
        <f>P78+Q78</f>
        <v>22833</v>
      </c>
      <c r="S78" s="95">
        <v>9246</v>
      </c>
      <c r="T78" s="95">
        <f>R78+S78</f>
        <v>32079</v>
      </c>
      <c r="U78" s="95">
        <v>0</v>
      </c>
      <c r="V78" s="95">
        <f>T78+U78</f>
        <v>32079</v>
      </c>
      <c r="W78" s="128" t="e">
        <f>SUMIFS([1]Лист1!$Q$15:$Q$685,[1]Лист1!$C$15:$C$685,B78,[1]Лист1!$D$15:$D$685,C78,[1]Лист1!$E$15:$E$685,D78,[1]Лист1!$F$15:$F$685,E78)</f>
        <v>#VALUE!</v>
      </c>
      <c r="X78" s="128" t="e">
        <f>SUMIFS([1]Лист1!$R$15:$R$685,[1]Лист1!$C$15:$C$685,B78,[1]Лист1!$D$15:$D$685,C78,[1]Лист1!$E$15:$E$685,D78,[1]Лист1!$F$15:$F$685,E78)</f>
        <v>#VALUE!</v>
      </c>
      <c r="Y78" s="128" t="e">
        <f>SUMIFS([1]Лист1!$S$15:$S$685,[1]Лист1!$C$15:$C$685,B78,[1]Лист1!$D$15:$D$685,C78,[1]Лист1!$E$15:$E$685,D78,[1]Лист1!$F$15:$F$685,E78)</f>
        <v>#VALUE!</v>
      </c>
      <c r="Z78" s="133" t="e">
        <f t="shared" si="97"/>
        <v>#VALUE!</v>
      </c>
      <c r="AA78" s="133" t="e">
        <f t="shared" si="98"/>
        <v>#VALUE!</v>
      </c>
      <c r="AB78" s="133" t="e">
        <f t="shared" si="99"/>
        <v>#VALUE!</v>
      </c>
      <c r="AC78" t="b">
        <f t="shared" si="3"/>
        <v>1</v>
      </c>
    </row>
    <row r="79" spans="1:29" ht="33" x14ac:dyDescent="0.25">
      <c r="A79" s="20" t="s">
        <v>21</v>
      </c>
      <c r="B79" s="17" t="s">
        <v>3</v>
      </c>
      <c r="C79" s="19">
        <v>13</v>
      </c>
      <c r="D79" s="18" t="s">
        <v>44</v>
      </c>
      <c r="E79" s="19">
        <v>200</v>
      </c>
      <c r="F79" s="95">
        <f t="shared" ref="F79:V79" si="100" xml:space="preserve"> F80</f>
        <v>876</v>
      </c>
      <c r="G79" s="95">
        <f t="shared" si="100"/>
        <v>0</v>
      </c>
      <c r="H79" s="95">
        <f t="shared" si="100"/>
        <v>876</v>
      </c>
      <c r="I79" s="95">
        <f t="shared" si="100"/>
        <v>0</v>
      </c>
      <c r="J79" s="95">
        <f t="shared" si="100"/>
        <v>876</v>
      </c>
      <c r="K79" s="95">
        <f t="shared" si="100"/>
        <v>0</v>
      </c>
      <c r="L79" s="95">
        <f t="shared" si="100"/>
        <v>876</v>
      </c>
      <c r="M79" s="95">
        <f t="shared" si="100"/>
        <v>0</v>
      </c>
      <c r="N79" s="95">
        <f t="shared" si="100"/>
        <v>876</v>
      </c>
      <c r="O79" s="95">
        <f t="shared" si="100"/>
        <v>0</v>
      </c>
      <c r="P79" s="95">
        <f t="shared" si="100"/>
        <v>876</v>
      </c>
      <c r="Q79" s="95">
        <f t="shared" si="100"/>
        <v>0</v>
      </c>
      <c r="R79" s="130">
        <f t="shared" si="100"/>
        <v>876</v>
      </c>
      <c r="S79" s="95">
        <f t="shared" si="100"/>
        <v>0</v>
      </c>
      <c r="T79" s="95">
        <f t="shared" si="100"/>
        <v>876</v>
      </c>
      <c r="U79" s="95">
        <f t="shared" si="100"/>
        <v>0</v>
      </c>
      <c r="V79" s="95">
        <f t="shared" si="100"/>
        <v>876</v>
      </c>
      <c r="W79" s="128" t="e">
        <f>SUMIFS([1]Лист1!$Q$15:$Q$685,[1]Лист1!$C$15:$C$685,B79,[1]Лист1!$D$15:$D$685,C79,[1]Лист1!$E$15:$E$685,D79,[1]Лист1!$F$15:$F$685,E79)</f>
        <v>#VALUE!</v>
      </c>
      <c r="X79" s="128" t="e">
        <f>SUMIFS([1]Лист1!$R$15:$R$685,[1]Лист1!$C$15:$C$685,B79,[1]Лист1!$D$15:$D$685,C79,[1]Лист1!$E$15:$E$685,D79,[1]Лист1!$F$15:$F$685,E79)</f>
        <v>#VALUE!</v>
      </c>
      <c r="Y79" s="128" t="e">
        <f>SUMIFS([1]Лист1!$S$15:$S$685,[1]Лист1!$C$15:$C$685,B79,[1]Лист1!$D$15:$D$685,C79,[1]Лист1!$E$15:$E$685,D79,[1]Лист1!$F$15:$F$685,E79)</f>
        <v>#VALUE!</v>
      </c>
      <c r="Z79" s="133" t="e">
        <f t="shared" si="97"/>
        <v>#VALUE!</v>
      </c>
      <c r="AA79" s="133" t="e">
        <f t="shared" si="98"/>
        <v>#VALUE!</v>
      </c>
      <c r="AB79" s="133" t="e">
        <f t="shared" si="99"/>
        <v>#VALUE!</v>
      </c>
      <c r="AC79" t="b">
        <f t="shared" si="3"/>
        <v>1</v>
      </c>
    </row>
    <row r="80" spans="1:29" ht="33" x14ac:dyDescent="0.25">
      <c r="A80" s="20" t="s">
        <v>22</v>
      </c>
      <c r="B80" s="17" t="s">
        <v>3</v>
      </c>
      <c r="C80" s="19">
        <v>13</v>
      </c>
      <c r="D80" s="18" t="s">
        <v>44</v>
      </c>
      <c r="E80" s="19">
        <v>240</v>
      </c>
      <c r="F80" s="95">
        <v>876</v>
      </c>
      <c r="G80" s="95">
        <v>0</v>
      </c>
      <c r="H80" s="95">
        <f>F80+G80</f>
        <v>876</v>
      </c>
      <c r="I80" s="95">
        <v>0</v>
      </c>
      <c r="J80" s="95">
        <f>H80+I80</f>
        <v>876</v>
      </c>
      <c r="K80" s="95">
        <v>0</v>
      </c>
      <c r="L80" s="95">
        <f>J80+K80</f>
        <v>876</v>
      </c>
      <c r="M80" s="95">
        <v>0</v>
      </c>
      <c r="N80" s="95">
        <f>L80+M80</f>
        <v>876</v>
      </c>
      <c r="O80" s="95">
        <v>0</v>
      </c>
      <c r="P80" s="95">
        <f>N80+O80</f>
        <v>876</v>
      </c>
      <c r="Q80" s="95">
        <v>0</v>
      </c>
      <c r="R80" s="130">
        <f>P80+Q80</f>
        <v>876</v>
      </c>
      <c r="S80" s="95">
        <v>0</v>
      </c>
      <c r="T80" s="95">
        <f>R80+S80</f>
        <v>876</v>
      </c>
      <c r="U80" s="95">
        <v>0</v>
      </c>
      <c r="V80" s="95">
        <f>T80+U80</f>
        <v>876</v>
      </c>
      <c r="W80" s="128" t="e">
        <f>SUMIFS([1]Лист1!$Q$15:$Q$685,[1]Лист1!$C$15:$C$685,B80,[1]Лист1!$D$15:$D$685,C80,[1]Лист1!$E$15:$E$685,D80,[1]Лист1!$F$15:$F$685,E80)</f>
        <v>#VALUE!</v>
      </c>
      <c r="X80" s="128" t="e">
        <f>SUMIFS([1]Лист1!$R$15:$R$685,[1]Лист1!$C$15:$C$685,B80,[1]Лист1!$D$15:$D$685,C80,[1]Лист1!$E$15:$E$685,D80,[1]Лист1!$F$15:$F$685,E80)</f>
        <v>#VALUE!</v>
      </c>
      <c r="Y80" s="128" t="e">
        <f>SUMIFS([1]Лист1!$S$15:$S$685,[1]Лист1!$C$15:$C$685,B80,[1]Лист1!$D$15:$D$685,C80,[1]Лист1!$E$15:$E$685,D80,[1]Лист1!$F$15:$F$685,E80)</f>
        <v>#VALUE!</v>
      </c>
      <c r="Z80" s="133" t="e">
        <f t="shared" si="97"/>
        <v>#VALUE!</v>
      </c>
      <c r="AA80" s="133" t="e">
        <f t="shared" si="98"/>
        <v>#VALUE!</v>
      </c>
      <c r="AB80" s="133" t="e">
        <f t="shared" si="99"/>
        <v>#VALUE!</v>
      </c>
      <c r="AC80" t="b">
        <f t="shared" si="3"/>
        <v>1</v>
      </c>
    </row>
    <row r="81" spans="1:29" ht="34.5" x14ac:dyDescent="0.3">
      <c r="A81" s="12" t="s">
        <v>45</v>
      </c>
      <c r="B81" s="13" t="s">
        <v>3</v>
      </c>
      <c r="C81" s="15">
        <v>13</v>
      </c>
      <c r="D81" s="14" t="s">
        <v>46</v>
      </c>
      <c r="E81" s="24"/>
      <c r="F81" s="94">
        <f>F82+F86</f>
        <v>51638.6</v>
      </c>
      <c r="G81" s="94">
        <f t="shared" ref="G81:H81" si="101">G82+G86</f>
        <v>72278.899999999994</v>
      </c>
      <c r="H81" s="94">
        <f t="shared" si="101"/>
        <v>123917.5</v>
      </c>
      <c r="I81" s="94">
        <f t="shared" ref="I81:J81" si="102">I82+I86</f>
        <v>14</v>
      </c>
      <c r="J81" s="94">
        <f t="shared" si="102"/>
        <v>123931.5</v>
      </c>
      <c r="K81" s="94">
        <f t="shared" ref="K81:L81" si="103">K82+K86</f>
        <v>1261</v>
      </c>
      <c r="L81" s="94">
        <f t="shared" si="103"/>
        <v>125192.5</v>
      </c>
      <c r="M81" s="95">
        <f t="shared" ref="M81:N81" si="104">M82+M86</f>
        <v>144</v>
      </c>
      <c r="N81" s="96">
        <f t="shared" si="104"/>
        <v>125336.5</v>
      </c>
      <c r="O81" s="96">
        <f t="shared" ref="O81:P81" si="105">O82+O86</f>
        <v>0</v>
      </c>
      <c r="P81" s="96">
        <f t="shared" si="105"/>
        <v>125336.5</v>
      </c>
      <c r="Q81" s="96">
        <f t="shared" ref="Q81:R81" si="106">Q82+Q86</f>
        <v>27180</v>
      </c>
      <c r="R81" s="96">
        <f t="shared" si="106"/>
        <v>152516.5</v>
      </c>
      <c r="S81" s="96">
        <f t="shared" ref="S81:T81" si="107">S82+S86</f>
        <v>-4407.6000000000004</v>
      </c>
      <c r="T81" s="96">
        <f t="shared" si="107"/>
        <v>148108.9</v>
      </c>
      <c r="U81" s="96">
        <f t="shared" ref="U81:V81" si="108">U82+U86</f>
        <v>0</v>
      </c>
      <c r="V81" s="96">
        <f t="shared" si="108"/>
        <v>148108.9</v>
      </c>
      <c r="AC81" t="b">
        <f t="shared" si="3"/>
        <v>1</v>
      </c>
    </row>
    <row r="82" spans="1:29" ht="36.6" customHeight="1" x14ac:dyDescent="0.3">
      <c r="A82" s="30" t="s">
        <v>47</v>
      </c>
      <c r="B82" s="27" t="s">
        <v>3</v>
      </c>
      <c r="C82" s="27" t="s">
        <v>42</v>
      </c>
      <c r="D82" s="28" t="s">
        <v>48</v>
      </c>
      <c r="E82" s="15"/>
      <c r="F82" s="96">
        <f t="shared" ref="F82:U84" si="109">F83</f>
        <v>270</v>
      </c>
      <c r="G82" s="96">
        <f t="shared" si="109"/>
        <v>0</v>
      </c>
      <c r="H82" s="96">
        <f t="shared" si="109"/>
        <v>270</v>
      </c>
      <c r="I82" s="96">
        <f t="shared" si="109"/>
        <v>0</v>
      </c>
      <c r="J82" s="96">
        <f t="shared" si="109"/>
        <v>270</v>
      </c>
      <c r="K82" s="96">
        <f t="shared" si="109"/>
        <v>0</v>
      </c>
      <c r="L82" s="96">
        <f t="shared" si="109"/>
        <v>270</v>
      </c>
      <c r="M82" s="95">
        <f t="shared" si="109"/>
        <v>0</v>
      </c>
      <c r="N82" s="95">
        <f t="shared" si="109"/>
        <v>270</v>
      </c>
      <c r="O82" s="95">
        <f t="shared" si="109"/>
        <v>0</v>
      </c>
      <c r="P82" s="95">
        <f t="shared" si="109"/>
        <v>270</v>
      </c>
      <c r="Q82" s="95">
        <f t="shared" si="109"/>
        <v>0</v>
      </c>
      <c r="R82" s="95">
        <f t="shared" si="109"/>
        <v>270</v>
      </c>
      <c r="S82" s="95">
        <f t="shared" si="109"/>
        <v>0</v>
      </c>
      <c r="T82" s="95">
        <f t="shared" si="109"/>
        <v>270</v>
      </c>
      <c r="U82" s="95">
        <f t="shared" si="109"/>
        <v>0</v>
      </c>
      <c r="V82" s="95">
        <f t="shared" ref="U82:V84" si="110">V83</f>
        <v>270</v>
      </c>
      <c r="AC82" t="b">
        <f t="shared" si="3"/>
        <v>1</v>
      </c>
    </row>
    <row r="83" spans="1:29" ht="39" customHeight="1" x14ac:dyDescent="0.3">
      <c r="A83" s="25" t="s">
        <v>49</v>
      </c>
      <c r="B83" s="17" t="s">
        <v>3</v>
      </c>
      <c r="C83" s="17" t="s">
        <v>42</v>
      </c>
      <c r="D83" s="18" t="s">
        <v>50</v>
      </c>
      <c r="E83" s="24"/>
      <c r="F83" s="95">
        <f t="shared" si="109"/>
        <v>270</v>
      </c>
      <c r="G83" s="95">
        <f t="shared" si="109"/>
        <v>0</v>
      </c>
      <c r="H83" s="95">
        <f t="shared" si="109"/>
        <v>270</v>
      </c>
      <c r="I83" s="95">
        <f t="shared" si="109"/>
        <v>0</v>
      </c>
      <c r="J83" s="95">
        <f t="shared" si="109"/>
        <v>270</v>
      </c>
      <c r="K83" s="95">
        <f t="shared" si="109"/>
        <v>0</v>
      </c>
      <c r="L83" s="95">
        <f t="shared" si="109"/>
        <v>270</v>
      </c>
      <c r="M83" s="95">
        <f t="shared" si="109"/>
        <v>0</v>
      </c>
      <c r="N83" s="95">
        <f t="shared" si="109"/>
        <v>270</v>
      </c>
      <c r="O83" s="95">
        <f t="shared" si="109"/>
        <v>0</v>
      </c>
      <c r="P83" s="95">
        <f t="shared" si="109"/>
        <v>270</v>
      </c>
      <c r="Q83" s="95">
        <f t="shared" si="109"/>
        <v>0</v>
      </c>
      <c r="R83" s="95">
        <f t="shared" si="109"/>
        <v>270</v>
      </c>
      <c r="S83" s="95">
        <f t="shared" si="109"/>
        <v>0</v>
      </c>
      <c r="T83" s="95">
        <f t="shared" si="109"/>
        <v>270</v>
      </c>
      <c r="U83" s="95">
        <f t="shared" si="110"/>
        <v>0</v>
      </c>
      <c r="V83" s="95">
        <f t="shared" si="110"/>
        <v>270</v>
      </c>
      <c r="AC83" t="b">
        <f t="shared" si="3"/>
        <v>1</v>
      </c>
    </row>
    <row r="84" spans="1:29" ht="33" x14ac:dyDescent="0.25">
      <c r="A84" s="25" t="s">
        <v>21</v>
      </c>
      <c r="B84" s="17" t="s">
        <v>3</v>
      </c>
      <c r="C84" s="19">
        <v>13</v>
      </c>
      <c r="D84" s="18" t="s">
        <v>50</v>
      </c>
      <c r="E84" s="19">
        <v>200</v>
      </c>
      <c r="F84" s="95">
        <f t="shared" si="109"/>
        <v>270</v>
      </c>
      <c r="G84" s="95">
        <f t="shared" si="109"/>
        <v>0</v>
      </c>
      <c r="H84" s="95">
        <f t="shared" si="109"/>
        <v>270</v>
      </c>
      <c r="I84" s="95">
        <f t="shared" si="109"/>
        <v>0</v>
      </c>
      <c r="J84" s="95">
        <f t="shared" si="109"/>
        <v>270</v>
      </c>
      <c r="K84" s="95">
        <f t="shared" si="109"/>
        <v>0</v>
      </c>
      <c r="L84" s="95">
        <f t="shared" si="109"/>
        <v>270</v>
      </c>
      <c r="M84" s="95">
        <f t="shared" si="109"/>
        <v>0</v>
      </c>
      <c r="N84" s="95">
        <f t="shared" si="109"/>
        <v>270</v>
      </c>
      <c r="O84" s="95">
        <f t="shared" si="109"/>
        <v>0</v>
      </c>
      <c r="P84" s="95">
        <f t="shared" si="109"/>
        <v>270</v>
      </c>
      <c r="Q84" s="95">
        <f t="shared" si="109"/>
        <v>0</v>
      </c>
      <c r="R84" s="130">
        <f t="shared" si="109"/>
        <v>270</v>
      </c>
      <c r="S84" s="95">
        <f t="shared" si="109"/>
        <v>0</v>
      </c>
      <c r="T84" s="95">
        <f t="shared" si="109"/>
        <v>270</v>
      </c>
      <c r="U84" s="95">
        <f t="shared" si="110"/>
        <v>0</v>
      </c>
      <c r="V84" s="95">
        <f t="shared" si="110"/>
        <v>270</v>
      </c>
      <c r="W84" s="128" t="e">
        <f>SUMIFS([1]Лист1!$Q$15:$Q$685,[1]Лист1!$C$15:$C$685,B84,[1]Лист1!$D$15:$D$685,C84,[1]Лист1!$E$15:$E$685,D84,[1]Лист1!$F$15:$F$685,E84)</f>
        <v>#VALUE!</v>
      </c>
      <c r="X84" s="128" t="e">
        <f>SUMIFS([1]Лист1!$R$15:$R$685,[1]Лист1!$C$15:$C$685,B84,[1]Лист1!$D$15:$D$685,C84,[1]Лист1!$E$15:$E$685,D84,[1]Лист1!$F$15:$F$685,E84)</f>
        <v>#VALUE!</v>
      </c>
      <c r="Y84" s="128" t="e">
        <f>SUMIFS([1]Лист1!$S$15:$S$685,[1]Лист1!$C$15:$C$685,B84,[1]Лист1!$D$15:$D$685,C84,[1]Лист1!$E$15:$E$685,D84,[1]Лист1!$F$15:$F$685,E84)</f>
        <v>#VALUE!</v>
      </c>
      <c r="Z84" s="133" t="e">
        <f t="shared" ref="Z84:Z85" si="111">W84-P84</f>
        <v>#VALUE!</v>
      </c>
      <c r="AA84" s="133" t="e">
        <f t="shared" ref="AA84:AA85" si="112">X84-Q84</f>
        <v>#VALUE!</v>
      </c>
      <c r="AB84" s="133" t="e">
        <f t="shared" ref="AB84:AB85" si="113">Y84-R84</f>
        <v>#VALUE!</v>
      </c>
      <c r="AC84" t="b">
        <f t="shared" si="3"/>
        <v>1</v>
      </c>
    </row>
    <row r="85" spans="1:29" ht="33" x14ac:dyDescent="0.25">
      <c r="A85" s="25" t="s">
        <v>22</v>
      </c>
      <c r="B85" s="17" t="s">
        <v>3</v>
      </c>
      <c r="C85" s="19">
        <v>13</v>
      </c>
      <c r="D85" s="18" t="s">
        <v>50</v>
      </c>
      <c r="E85" s="19">
        <v>240</v>
      </c>
      <c r="F85" s="95">
        <v>270</v>
      </c>
      <c r="G85" s="95">
        <v>0</v>
      </c>
      <c r="H85" s="95">
        <f>F85+G85</f>
        <v>270</v>
      </c>
      <c r="I85" s="95">
        <v>0</v>
      </c>
      <c r="J85" s="95">
        <f>H85+I85</f>
        <v>270</v>
      </c>
      <c r="K85" s="95">
        <v>0</v>
      </c>
      <c r="L85" s="95">
        <f>J85+K85</f>
        <v>270</v>
      </c>
      <c r="M85" s="95">
        <v>0</v>
      </c>
      <c r="N85" s="95">
        <f>L85+M85</f>
        <v>270</v>
      </c>
      <c r="O85" s="95">
        <v>0</v>
      </c>
      <c r="P85" s="95">
        <f>N85+O85</f>
        <v>270</v>
      </c>
      <c r="Q85" s="95">
        <v>0</v>
      </c>
      <c r="R85" s="130">
        <f>P85+Q85</f>
        <v>270</v>
      </c>
      <c r="S85" s="95">
        <v>0</v>
      </c>
      <c r="T85" s="95">
        <f>R85+S85</f>
        <v>270</v>
      </c>
      <c r="U85" s="95">
        <v>0</v>
      </c>
      <c r="V85" s="95">
        <f>T85+U85</f>
        <v>270</v>
      </c>
      <c r="W85" s="128" t="e">
        <f>SUMIFS([1]Лист1!$Q$15:$Q$685,[1]Лист1!$C$15:$C$685,B85,[1]Лист1!$D$15:$D$685,C85,[1]Лист1!$E$15:$E$685,D85,[1]Лист1!$F$15:$F$685,E85)</f>
        <v>#VALUE!</v>
      </c>
      <c r="X85" s="128" t="e">
        <f>SUMIFS([1]Лист1!$R$15:$R$685,[1]Лист1!$C$15:$C$685,B85,[1]Лист1!$D$15:$D$685,C85,[1]Лист1!$E$15:$E$685,D85,[1]Лист1!$F$15:$F$685,E85)</f>
        <v>#VALUE!</v>
      </c>
      <c r="Y85" s="128" t="e">
        <f>SUMIFS([1]Лист1!$S$15:$S$685,[1]Лист1!$C$15:$C$685,B85,[1]Лист1!$D$15:$D$685,C85,[1]Лист1!$E$15:$E$685,D85,[1]Лист1!$F$15:$F$685,E85)</f>
        <v>#VALUE!</v>
      </c>
      <c r="Z85" s="133" t="e">
        <f t="shared" si="111"/>
        <v>#VALUE!</v>
      </c>
      <c r="AA85" s="133" t="e">
        <f t="shared" si="112"/>
        <v>#VALUE!</v>
      </c>
      <c r="AB85" s="133" t="e">
        <f t="shared" si="113"/>
        <v>#VALUE!</v>
      </c>
      <c r="AC85" t="b">
        <f t="shared" si="3"/>
        <v>1</v>
      </c>
    </row>
    <row r="86" spans="1:29" ht="33" x14ac:dyDescent="0.25">
      <c r="A86" s="30" t="s">
        <v>51</v>
      </c>
      <c r="B86" s="27" t="s">
        <v>3</v>
      </c>
      <c r="C86" s="27" t="s">
        <v>42</v>
      </c>
      <c r="D86" s="28" t="s">
        <v>52</v>
      </c>
      <c r="E86" s="39"/>
      <c r="F86" s="96">
        <f>F87+F97+F94</f>
        <v>51368.6</v>
      </c>
      <c r="G86" s="96">
        <f t="shared" ref="G86:H86" si="114">G87+G97+G94</f>
        <v>72278.899999999994</v>
      </c>
      <c r="H86" s="96">
        <f t="shared" si="114"/>
        <v>123647.5</v>
      </c>
      <c r="I86" s="96">
        <f t="shared" ref="I86:J86" si="115">I87+I97+I94</f>
        <v>14</v>
      </c>
      <c r="J86" s="96">
        <f t="shared" si="115"/>
        <v>123661.5</v>
      </c>
      <c r="K86" s="96">
        <f t="shared" ref="K86:L86" si="116">K87+K97+K94</f>
        <v>1261</v>
      </c>
      <c r="L86" s="96">
        <f t="shared" si="116"/>
        <v>124922.5</v>
      </c>
      <c r="M86" s="95">
        <f t="shared" ref="M86:N86" si="117">M87+M97+M94</f>
        <v>144</v>
      </c>
      <c r="N86" s="96">
        <f t="shared" si="117"/>
        <v>125066.5</v>
      </c>
      <c r="O86" s="96">
        <f t="shared" ref="O86:P86" si="118">O87+O97+O94</f>
        <v>0</v>
      </c>
      <c r="P86" s="96">
        <f t="shared" si="118"/>
        <v>125066.5</v>
      </c>
      <c r="Q86" s="96">
        <f t="shared" ref="Q86:R86" si="119">Q87+Q97+Q94</f>
        <v>27180</v>
      </c>
      <c r="R86" s="96">
        <f t="shared" si="119"/>
        <v>152246.5</v>
      </c>
      <c r="S86" s="96">
        <f t="shared" ref="S86:T86" si="120">S87+S97+S94</f>
        <v>-4407.6000000000004</v>
      </c>
      <c r="T86" s="96">
        <f t="shared" si="120"/>
        <v>147838.9</v>
      </c>
      <c r="U86" s="96">
        <f t="shared" ref="U86:V86" si="121">U87+U97+U94</f>
        <v>0</v>
      </c>
      <c r="V86" s="96">
        <f t="shared" si="121"/>
        <v>147838.9</v>
      </c>
      <c r="AC86" t="b">
        <f t="shared" si="3"/>
        <v>1</v>
      </c>
    </row>
    <row r="87" spans="1:29" ht="33" x14ac:dyDescent="0.25">
      <c r="A87" s="25" t="s">
        <v>53</v>
      </c>
      <c r="B87" s="17" t="s">
        <v>3</v>
      </c>
      <c r="C87" s="19">
        <v>13</v>
      </c>
      <c r="D87" s="18" t="s">
        <v>54</v>
      </c>
      <c r="E87" s="19"/>
      <c r="F87" s="95">
        <f>F88+F92</f>
        <v>5332.1</v>
      </c>
      <c r="G87" s="95">
        <f t="shared" ref="G87:H87" si="122">G88+G92</f>
        <v>1000</v>
      </c>
      <c r="H87" s="95">
        <f t="shared" si="122"/>
        <v>6332.1</v>
      </c>
      <c r="I87" s="95">
        <f t="shared" ref="I87" si="123">I88+I92</f>
        <v>14</v>
      </c>
      <c r="J87" s="95">
        <f>J88+J92+J90</f>
        <v>6346.1</v>
      </c>
      <c r="K87" s="95">
        <f t="shared" ref="K87:L87" si="124">K88+K92+K90</f>
        <v>1261</v>
      </c>
      <c r="L87" s="95">
        <f t="shared" si="124"/>
        <v>7607.1</v>
      </c>
      <c r="M87" s="95">
        <f t="shared" ref="M87:N87" si="125">M88+M92+M90</f>
        <v>0</v>
      </c>
      <c r="N87" s="95">
        <f t="shared" si="125"/>
        <v>7607.1</v>
      </c>
      <c r="O87" s="95">
        <f t="shared" ref="O87:P87" si="126">O88+O92+O90</f>
        <v>0</v>
      </c>
      <c r="P87" s="95">
        <f t="shared" si="126"/>
        <v>7607.1</v>
      </c>
      <c r="Q87" s="95">
        <f t="shared" ref="Q87:R87" si="127">Q88+Q92+Q90</f>
        <v>2000</v>
      </c>
      <c r="R87" s="95">
        <f t="shared" si="127"/>
        <v>9607.1</v>
      </c>
      <c r="S87" s="95">
        <f t="shared" ref="S87:T87" si="128">S88+S92+S90</f>
        <v>0</v>
      </c>
      <c r="T87" s="95">
        <f t="shared" si="128"/>
        <v>9607.1</v>
      </c>
      <c r="U87" s="95">
        <f t="shared" ref="U87:V87" si="129">U88+U92+U90</f>
        <v>0</v>
      </c>
      <c r="V87" s="95">
        <f t="shared" si="129"/>
        <v>9607.1</v>
      </c>
      <c r="AC87" t="b">
        <f t="shared" si="3"/>
        <v>1</v>
      </c>
    </row>
    <row r="88" spans="1:29" ht="33" x14ac:dyDescent="0.25">
      <c r="A88" s="25" t="s">
        <v>21</v>
      </c>
      <c r="B88" s="17" t="s">
        <v>3</v>
      </c>
      <c r="C88" s="19">
        <v>13</v>
      </c>
      <c r="D88" s="18" t="s">
        <v>54</v>
      </c>
      <c r="E88" s="19">
        <v>200</v>
      </c>
      <c r="F88" s="95">
        <f t="shared" ref="F88:V88" si="130">F89</f>
        <v>4992</v>
      </c>
      <c r="G88" s="95">
        <f t="shared" si="130"/>
        <v>1000</v>
      </c>
      <c r="H88" s="95">
        <f t="shared" si="130"/>
        <v>5992</v>
      </c>
      <c r="I88" s="95">
        <f t="shared" si="130"/>
        <v>0</v>
      </c>
      <c r="J88" s="95">
        <f t="shared" si="130"/>
        <v>5992</v>
      </c>
      <c r="K88" s="95">
        <f t="shared" si="130"/>
        <v>1249</v>
      </c>
      <c r="L88" s="95">
        <f t="shared" si="130"/>
        <v>7241</v>
      </c>
      <c r="M88" s="95">
        <f t="shared" si="130"/>
        <v>0</v>
      </c>
      <c r="N88" s="95">
        <f t="shared" si="130"/>
        <v>7241</v>
      </c>
      <c r="O88" s="95">
        <f t="shared" si="130"/>
        <v>0</v>
      </c>
      <c r="P88" s="95">
        <f t="shared" si="130"/>
        <v>7241</v>
      </c>
      <c r="Q88" s="95">
        <f t="shared" si="130"/>
        <v>2000</v>
      </c>
      <c r="R88" s="130">
        <f t="shared" si="130"/>
        <v>9241</v>
      </c>
      <c r="S88" s="95">
        <f t="shared" si="130"/>
        <v>0</v>
      </c>
      <c r="T88" s="95">
        <f t="shared" si="130"/>
        <v>9241</v>
      </c>
      <c r="U88" s="95">
        <f t="shared" si="130"/>
        <v>0</v>
      </c>
      <c r="V88" s="95">
        <f t="shared" si="130"/>
        <v>9241</v>
      </c>
      <c r="W88" s="128" t="e">
        <f>SUMIFS([1]Лист1!$Q$15:$Q$685,[1]Лист1!$C$15:$C$685,B88,[1]Лист1!$D$15:$D$685,C88,[1]Лист1!$E$15:$E$685,D88,[1]Лист1!$F$15:$F$685,E88)</f>
        <v>#VALUE!</v>
      </c>
      <c r="X88" s="128" t="e">
        <f>SUMIFS([1]Лист1!$R$15:$R$685,[1]Лист1!$C$15:$C$685,B88,[1]Лист1!$D$15:$D$685,C88,[1]Лист1!$E$15:$E$685,D88,[1]Лист1!$F$15:$F$685,E88)</f>
        <v>#VALUE!</v>
      </c>
      <c r="Y88" s="128" t="e">
        <f>SUMIFS([1]Лист1!$S$15:$S$685,[1]Лист1!$C$15:$C$685,B88,[1]Лист1!$D$15:$D$685,C88,[1]Лист1!$E$15:$E$685,D88,[1]Лист1!$F$15:$F$685,E88)</f>
        <v>#VALUE!</v>
      </c>
      <c r="Z88" s="133" t="e">
        <f t="shared" ref="Z88:Z93" si="131">W88-P88</f>
        <v>#VALUE!</v>
      </c>
      <c r="AA88" s="133" t="e">
        <f t="shared" ref="AA88:AA93" si="132">X88-Q88</f>
        <v>#VALUE!</v>
      </c>
      <c r="AB88" s="133" t="e">
        <f t="shared" ref="AB88:AB93" si="133">Y88-R88</f>
        <v>#VALUE!</v>
      </c>
      <c r="AC88" t="b">
        <f t="shared" si="3"/>
        <v>1</v>
      </c>
    </row>
    <row r="89" spans="1:29" ht="33" x14ac:dyDescent="0.25">
      <c r="A89" s="25" t="s">
        <v>22</v>
      </c>
      <c r="B89" s="17" t="s">
        <v>3</v>
      </c>
      <c r="C89" s="19">
        <v>13</v>
      </c>
      <c r="D89" s="18" t="s">
        <v>54</v>
      </c>
      <c r="E89" s="19">
        <v>240</v>
      </c>
      <c r="F89" s="95">
        <v>4992</v>
      </c>
      <c r="G89" s="95">
        <v>1000</v>
      </c>
      <c r="H89" s="95">
        <f>F89+G89</f>
        <v>5992</v>
      </c>
      <c r="I89" s="95">
        <v>0</v>
      </c>
      <c r="J89" s="95">
        <f>H89+I89</f>
        <v>5992</v>
      </c>
      <c r="K89" s="95">
        <v>1249</v>
      </c>
      <c r="L89" s="95">
        <f>J89+K89</f>
        <v>7241</v>
      </c>
      <c r="M89" s="95">
        <v>0</v>
      </c>
      <c r="N89" s="95">
        <f>L89+M89</f>
        <v>7241</v>
      </c>
      <c r="O89" s="95">
        <v>0</v>
      </c>
      <c r="P89" s="95">
        <f>N89+O89</f>
        <v>7241</v>
      </c>
      <c r="Q89" s="95">
        <v>2000</v>
      </c>
      <c r="R89" s="130">
        <f>P89+Q89</f>
        <v>9241</v>
      </c>
      <c r="S89" s="95">
        <v>0</v>
      </c>
      <c r="T89" s="95">
        <f>R89+S89</f>
        <v>9241</v>
      </c>
      <c r="U89" s="95">
        <v>0</v>
      </c>
      <c r="V89" s="95">
        <f>T89+U89</f>
        <v>9241</v>
      </c>
      <c r="W89" s="128" t="e">
        <f>SUMIFS([1]Лист1!$Q$15:$Q$685,[1]Лист1!$C$15:$C$685,B89,[1]Лист1!$D$15:$D$685,C89,[1]Лист1!$E$15:$E$685,D89,[1]Лист1!$F$15:$F$685,E89)</f>
        <v>#VALUE!</v>
      </c>
      <c r="X89" s="128" t="e">
        <f>SUMIFS([1]Лист1!$R$15:$R$685,[1]Лист1!$C$15:$C$685,B89,[1]Лист1!$D$15:$D$685,C89,[1]Лист1!$E$15:$E$685,D89,[1]Лист1!$F$15:$F$685,E89)</f>
        <v>#VALUE!</v>
      </c>
      <c r="Y89" s="128" t="e">
        <f>SUMIFS([1]Лист1!$S$15:$S$685,[1]Лист1!$C$15:$C$685,B89,[1]Лист1!$D$15:$D$685,C89,[1]Лист1!$E$15:$E$685,D89,[1]Лист1!$F$15:$F$685,E89)</f>
        <v>#VALUE!</v>
      </c>
      <c r="Z89" s="133" t="e">
        <f t="shared" si="131"/>
        <v>#VALUE!</v>
      </c>
      <c r="AA89" s="133" t="e">
        <f t="shared" si="132"/>
        <v>#VALUE!</v>
      </c>
      <c r="AB89" s="133" t="e">
        <f t="shared" si="133"/>
        <v>#VALUE!</v>
      </c>
      <c r="AC89" t="b">
        <f t="shared" si="3"/>
        <v>1</v>
      </c>
    </row>
    <row r="90" spans="1:29" ht="16.5" x14ac:dyDescent="0.25">
      <c r="A90" s="25" t="s">
        <v>375</v>
      </c>
      <c r="B90" s="17" t="s">
        <v>3</v>
      </c>
      <c r="C90" s="17" t="s">
        <v>42</v>
      </c>
      <c r="D90" s="18" t="s">
        <v>54</v>
      </c>
      <c r="E90" s="19">
        <v>300</v>
      </c>
      <c r="F90" s="112"/>
      <c r="G90" s="122"/>
      <c r="H90" s="112"/>
      <c r="I90" s="112"/>
      <c r="J90" s="112">
        <f>J91</f>
        <v>0</v>
      </c>
      <c r="K90" s="112">
        <f t="shared" ref="K90:V90" si="134">K91</f>
        <v>12</v>
      </c>
      <c r="L90" s="112">
        <f t="shared" si="134"/>
        <v>12</v>
      </c>
      <c r="M90" s="95">
        <f t="shared" si="134"/>
        <v>0</v>
      </c>
      <c r="N90" s="95">
        <f t="shared" si="134"/>
        <v>12</v>
      </c>
      <c r="O90" s="95">
        <f t="shared" si="134"/>
        <v>0</v>
      </c>
      <c r="P90" s="95">
        <f t="shared" si="134"/>
        <v>12</v>
      </c>
      <c r="Q90" s="95">
        <f t="shared" si="134"/>
        <v>0</v>
      </c>
      <c r="R90" s="130">
        <f t="shared" si="134"/>
        <v>12</v>
      </c>
      <c r="S90" s="95">
        <f t="shared" si="134"/>
        <v>0</v>
      </c>
      <c r="T90" s="95">
        <f t="shared" si="134"/>
        <v>12</v>
      </c>
      <c r="U90" s="95">
        <f t="shared" si="134"/>
        <v>0</v>
      </c>
      <c r="V90" s="95">
        <f t="shared" si="134"/>
        <v>12</v>
      </c>
      <c r="W90" s="128" t="e">
        <f>SUMIFS([1]Лист1!$Q$15:$Q$685,[1]Лист1!$C$15:$C$685,B90,[1]Лист1!$D$15:$D$685,C90,[1]Лист1!$E$15:$E$685,D90,[1]Лист1!$F$15:$F$685,E90)</f>
        <v>#VALUE!</v>
      </c>
      <c r="X90" s="128" t="e">
        <f>SUMIFS([1]Лист1!$R$15:$R$685,[1]Лист1!$C$15:$C$685,B90,[1]Лист1!$D$15:$D$685,C90,[1]Лист1!$E$15:$E$685,D90,[1]Лист1!$F$15:$F$685,E90)</f>
        <v>#VALUE!</v>
      </c>
      <c r="Y90" s="128" t="e">
        <f>SUMIFS([1]Лист1!$S$15:$S$685,[1]Лист1!$C$15:$C$685,B90,[1]Лист1!$D$15:$D$685,C90,[1]Лист1!$E$15:$E$685,D90,[1]Лист1!$F$15:$F$685,E90)</f>
        <v>#VALUE!</v>
      </c>
      <c r="Z90" s="133" t="e">
        <f t="shared" si="131"/>
        <v>#VALUE!</v>
      </c>
      <c r="AA90" s="133" t="e">
        <f t="shared" si="132"/>
        <v>#VALUE!</v>
      </c>
      <c r="AB90" s="133" t="e">
        <f t="shared" si="133"/>
        <v>#VALUE!</v>
      </c>
      <c r="AC90" t="b">
        <f t="shared" si="3"/>
        <v>1</v>
      </c>
    </row>
    <row r="91" spans="1:29" ht="16.5" x14ac:dyDescent="0.25">
      <c r="A91" s="25" t="s">
        <v>507</v>
      </c>
      <c r="B91" s="17" t="s">
        <v>3</v>
      </c>
      <c r="C91" s="17" t="s">
        <v>42</v>
      </c>
      <c r="D91" s="18" t="s">
        <v>54</v>
      </c>
      <c r="E91" s="19">
        <v>350</v>
      </c>
      <c r="F91" s="112"/>
      <c r="G91" s="122"/>
      <c r="H91" s="112"/>
      <c r="I91" s="112"/>
      <c r="J91" s="112">
        <v>0</v>
      </c>
      <c r="K91" s="112">
        <v>12</v>
      </c>
      <c r="L91" s="112">
        <f>J91+K91</f>
        <v>12</v>
      </c>
      <c r="M91" s="95">
        <v>0</v>
      </c>
      <c r="N91" s="95">
        <f>L91+M91</f>
        <v>12</v>
      </c>
      <c r="O91" s="95">
        <v>0</v>
      </c>
      <c r="P91" s="95">
        <f>N91+O91</f>
        <v>12</v>
      </c>
      <c r="Q91" s="95">
        <v>0</v>
      </c>
      <c r="R91" s="130">
        <f>P91+Q91</f>
        <v>12</v>
      </c>
      <c r="S91" s="95">
        <v>0</v>
      </c>
      <c r="T91" s="95">
        <f>R91+S91</f>
        <v>12</v>
      </c>
      <c r="U91" s="95">
        <v>0</v>
      </c>
      <c r="V91" s="95">
        <f>T91+U91</f>
        <v>12</v>
      </c>
      <c r="W91" s="128" t="e">
        <f>SUMIFS([1]Лист1!$Q$15:$Q$685,[1]Лист1!$C$15:$C$685,B91,[1]Лист1!$D$15:$D$685,C91,[1]Лист1!$E$15:$E$685,D91,[1]Лист1!$F$15:$F$685,E91)</f>
        <v>#VALUE!</v>
      </c>
      <c r="X91" s="128" t="e">
        <f>SUMIFS([1]Лист1!$R$15:$R$685,[1]Лист1!$C$15:$C$685,B91,[1]Лист1!$D$15:$D$685,C91,[1]Лист1!$E$15:$E$685,D91,[1]Лист1!$F$15:$F$685,E91)</f>
        <v>#VALUE!</v>
      </c>
      <c r="Y91" s="128" t="e">
        <f>SUMIFS([1]Лист1!$S$15:$S$685,[1]Лист1!$C$15:$C$685,B91,[1]Лист1!$D$15:$D$685,C91,[1]Лист1!$E$15:$E$685,D91,[1]Лист1!$F$15:$F$685,E91)</f>
        <v>#VALUE!</v>
      </c>
      <c r="Z91" s="133" t="e">
        <f t="shared" si="131"/>
        <v>#VALUE!</v>
      </c>
      <c r="AA91" s="133" t="e">
        <f t="shared" si="132"/>
        <v>#VALUE!</v>
      </c>
      <c r="AB91" s="133" t="e">
        <f t="shared" si="133"/>
        <v>#VALUE!</v>
      </c>
      <c r="AC91" t="b">
        <f t="shared" si="3"/>
        <v>1</v>
      </c>
    </row>
    <row r="92" spans="1:29" ht="16.5" x14ac:dyDescent="0.25">
      <c r="A92" s="25" t="s">
        <v>28</v>
      </c>
      <c r="B92" s="17" t="s">
        <v>3</v>
      </c>
      <c r="C92" s="19">
        <v>13</v>
      </c>
      <c r="D92" s="18" t="s">
        <v>54</v>
      </c>
      <c r="E92" s="19">
        <v>800</v>
      </c>
      <c r="F92" s="95">
        <f t="shared" ref="F92:V92" si="135">F93</f>
        <v>340.1</v>
      </c>
      <c r="G92" s="95">
        <f t="shared" si="135"/>
        <v>0</v>
      </c>
      <c r="H92" s="95">
        <f t="shared" si="135"/>
        <v>340.1</v>
      </c>
      <c r="I92" s="95">
        <f t="shared" si="135"/>
        <v>14</v>
      </c>
      <c r="J92" s="95">
        <f t="shared" si="135"/>
        <v>354.1</v>
      </c>
      <c r="K92" s="95">
        <f t="shared" si="135"/>
        <v>0</v>
      </c>
      <c r="L92" s="95">
        <f t="shared" si="135"/>
        <v>354.1</v>
      </c>
      <c r="M92" s="95">
        <f t="shared" si="135"/>
        <v>0</v>
      </c>
      <c r="N92" s="95">
        <f t="shared" si="135"/>
        <v>354.1</v>
      </c>
      <c r="O92" s="95">
        <f t="shared" si="135"/>
        <v>0</v>
      </c>
      <c r="P92" s="95">
        <f t="shared" si="135"/>
        <v>354.1</v>
      </c>
      <c r="Q92" s="95">
        <f t="shared" si="135"/>
        <v>0</v>
      </c>
      <c r="R92" s="130">
        <f t="shared" si="135"/>
        <v>354.1</v>
      </c>
      <c r="S92" s="95">
        <f t="shared" si="135"/>
        <v>0</v>
      </c>
      <c r="T92" s="95">
        <f t="shared" si="135"/>
        <v>354.1</v>
      </c>
      <c r="U92" s="95">
        <f t="shared" si="135"/>
        <v>0</v>
      </c>
      <c r="V92" s="95">
        <f t="shared" si="135"/>
        <v>354.1</v>
      </c>
      <c r="W92" s="128" t="e">
        <f>SUMIFS([1]Лист1!$Q$15:$Q$685,[1]Лист1!$C$15:$C$685,B92,[1]Лист1!$D$15:$D$685,C92,[1]Лист1!$E$15:$E$685,D92,[1]Лист1!$F$15:$F$685,E92)</f>
        <v>#VALUE!</v>
      </c>
      <c r="X92" s="128" t="e">
        <f>SUMIFS([1]Лист1!$R$15:$R$685,[1]Лист1!$C$15:$C$685,B92,[1]Лист1!$D$15:$D$685,C92,[1]Лист1!$E$15:$E$685,D92,[1]Лист1!$F$15:$F$685,E92)</f>
        <v>#VALUE!</v>
      </c>
      <c r="Y92" s="128" t="e">
        <f>SUMIFS([1]Лист1!$S$15:$S$685,[1]Лист1!$C$15:$C$685,B92,[1]Лист1!$D$15:$D$685,C92,[1]Лист1!$E$15:$E$685,D92,[1]Лист1!$F$15:$F$685,E92)</f>
        <v>#VALUE!</v>
      </c>
      <c r="Z92" s="133" t="e">
        <f t="shared" si="131"/>
        <v>#VALUE!</v>
      </c>
      <c r="AA92" s="133" t="e">
        <f t="shared" si="132"/>
        <v>#VALUE!</v>
      </c>
      <c r="AB92" s="133" t="e">
        <f t="shared" si="133"/>
        <v>#VALUE!</v>
      </c>
      <c r="AC92" t="b">
        <f t="shared" ref="AC92:AC155" si="136">R92=P92+Q92</f>
        <v>1</v>
      </c>
    </row>
    <row r="93" spans="1:29" ht="16.5" x14ac:dyDescent="0.25">
      <c r="A93" s="20" t="s">
        <v>29</v>
      </c>
      <c r="B93" s="17" t="s">
        <v>3</v>
      </c>
      <c r="C93" s="19">
        <v>13</v>
      </c>
      <c r="D93" s="18" t="s">
        <v>54</v>
      </c>
      <c r="E93" s="19">
        <v>850</v>
      </c>
      <c r="F93" s="95">
        <v>340.1</v>
      </c>
      <c r="G93" s="95">
        <v>0</v>
      </c>
      <c r="H93" s="95">
        <f>F93+G93</f>
        <v>340.1</v>
      </c>
      <c r="I93" s="95">
        <v>14</v>
      </c>
      <c r="J93" s="95">
        <f>H93+I93</f>
        <v>354.1</v>
      </c>
      <c r="K93" s="95">
        <v>0</v>
      </c>
      <c r="L93" s="95">
        <f>J93+K93</f>
        <v>354.1</v>
      </c>
      <c r="M93" s="95">
        <v>0</v>
      </c>
      <c r="N93" s="95">
        <f>L93+M93</f>
        <v>354.1</v>
      </c>
      <c r="O93" s="95">
        <v>0</v>
      </c>
      <c r="P93" s="95">
        <f>N93+O93</f>
        <v>354.1</v>
      </c>
      <c r="Q93" s="95">
        <v>0</v>
      </c>
      <c r="R93" s="130">
        <f>P93+Q93</f>
        <v>354.1</v>
      </c>
      <c r="S93" s="95">
        <v>0</v>
      </c>
      <c r="T93" s="95">
        <f>R93+S93</f>
        <v>354.1</v>
      </c>
      <c r="U93" s="95">
        <v>0</v>
      </c>
      <c r="V93" s="95">
        <f>T93+U93</f>
        <v>354.1</v>
      </c>
      <c r="W93" s="128" t="e">
        <f>SUMIFS([1]Лист1!$Q$15:$Q$685,[1]Лист1!$C$15:$C$685,B93,[1]Лист1!$D$15:$D$685,C93,[1]Лист1!$E$15:$E$685,D93,[1]Лист1!$F$15:$F$685,E93)</f>
        <v>#VALUE!</v>
      </c>
      <c r="X93" s="128" t="e">
        <f>SUMIFS([1]Лист1!$R$15:$R$685,[1]Лист1!$C$15:$C$685,B93,[1]Лист1!$D$15:$D$685,C93,[1]Лист1!$E$15:$E$685,D93,[1]Лист1!$F$15:$F$685,E93)</f>
        <v>#VALUE!</v>
      </c>
      <c r="Y93" s="128" t="e">
        <f>SUMIFS([1]Лист1!$S$15:$S$685,[1]Лист1!$C$15:$C$685,B93,[1]Лист1!$D$15:$D$685,C93,[1]Лист1!$E$15:$E$685,D93,[1]Лист1!$F$15:$F$685,E93)</f>
        <v>#VALUE!</v>
      </c>
      <c r="Z93" s="133" t="e">
        <f t="shared" si="131"/>
        <v>#VALUE!</v>
      </c>
      <c r="AA93" s="133" t="e">
        <f t="shared" si="132"/>
        <v>#VALUE!</v>
      </c>
      <c r="AB93" s="133" t="e">
        <f t="shared" si="133"/>
        <v>#VALUE!</v>
      </c>
      <c r="AC93" t="b">
        <f t="shared" si="136"/>
        <v>1</v>
      </c>
    </row>
    <row r="94" spans="1:29" ht="33" x14ac:dyDescent="0.25">
      <c r="A94" s="25" t="s">
        <v>55</v>
      </c>
      <c r="B94" s="17" t="s">
        <v>3</v>
      </c>
      <c r="C94" s="17" t="s">
        <v>42</v>
      </c>
      <c r="D94" s="18" t="s">
        <v>56</v>
      </c>
      <c r="E94" s="19"/>
      <c r="F94" s="95">
        <f t="shared" ref="F94:U95" si="137">F95</f>
        <v>29473.5</v>
      </c>
      <c r="G94" s="95">
        <f t="shared" si="137"/>
        <v>71278.899999999994</v>
      </c>
      <c r="H94" s="95">
        <f t="shared" si="137"/>
        <v>100752.4</v>
      </c>
      <c r="I94" s="95">
        <f t="shared" si="137"/>
        <v>0</v>
      </c>
      <c r="J94" s="95">
        <f t="shared" si="137"/>
        <v>100752.4</v>
      </c>
      <c r="K94" s="95">
        <f t="shared" si="137"/>
        <v>0</v>
      </c>
      <c r="L94" s="95">
        <f t="shared" si="137"/>
        <v>100752.4</v>
      </c>
      <c r="M94" s="95">
        <f t="shared" si="137"/>
        <v>0</v>
      </c>
      <c r="N94" s="95">
        <f t="shared" si="137"/>
        <v>100752.4</v>
      </c>
      <c r="O94" s="95">
        <f t="shared" si="137"/>
        <v>0</v>
      </c>
      <c r="P94" s="95">
        <f t="shared" si="137"/>
        <v>100752.4</v>
      </c>
      <c r="Q94" s="95">
        <f t="shared" si="137"/>
        <v>25180</v>
      </c>
      <c r="R94" s="95">
        <f t="shared" si="137"/>
        <v>125932.4</v>
      </c>
      <c r="S94" s="95">
        <f t="shared" si="137"/>
        <v>-4407.6000000000004</v>
      </c>
      <c r="T94" s="95">
        <f t="shared" si="137"/>
        <v>121524.79999999999</v>
      </c>
      <c r="U94" s="95">
        <f t="shared" si="137"/>
        <v>0</v>
      </c>
      <c r="V94" s="95">
        <f t="shared" ref="U94:V95" si="138">V95</f>
        <v>121524.79999999999</v>
      </c>
      <c r="AC94" t="b">
        <f t="shared" si="136"/>
        <v>1</v>
      </c>
    </row>
    <row r="95" spans="1:29" ht="33" x14ac:dyDescent="0.25">
      <c r="A95" s="25" t="s">
        <v>21</v>
      </c>
      <c r="B95" s="17" t="s">
        <v>3</v>
      </c>
      <c r="C95" s="19">
        <v>13</v>
      </c>
      <c r="D95" s="18" t="s">
        <v>56</v>
      </c>
      <c r="E95" s="19">
        <v>200</v>
      </c>
      <c r="F95" s="95">
        <f t="shared" si="137"/>
        <v>29473.5</v>
      </c>
      <c r="G95" s="95">
        <f t="shared" si="137"/>
        <v>71278.899999999994</v>
      </c>
      <c r="H95" s="95">
        <f t="shared" si="137"/>
        <v>100752.4</v>
      </c>
      <c r="I95" s="95">
        <f t="shared" si="137"/>
        <v>0</v>
      </c>
      <c r="J95" s="95">
        <f t="shared" si="137"/>
        <v>100752.4</v>
      </c>
      <c r="K95" s="95">
        <f t="shared" si="137"/>
        <v>0</v>
      </c>
      <c r="L95" s="95">
        <f t="shared" si="137"/>
        <v>100752.4</v>
      </c>
      <c r="M95" s="95">
        <f t="shared" si="137"/>
        <v>0</v>
      </c>
      <c r="N95" s="95">
        <f t="shared" si="137"/>
        <v>100752.4</v>
      </c>
      <c r="O95" s="95">
        <f t="shared" si="137"/>
        <v>0</v>
      </c>
      <c r="P95" s="95">
        <f t="shared" si="137"/>
        <v>100752.4</v>
      </c>
      <c r="Q95" s="95">
        <f t="shared" si="137"/>
        <v>25180</v>
      </c>
      <c r="R95" s="130">
        <f t="shared" si="137"/>
        <v>125932.4</v>
      </c>
      <c r="S95" s="95">
        <f t="shared" si="137"/>
        <v>-4407.6000000000004</v>
      </c>
      <c r="T95" s="95">
        <f t="shared" si="137"/>
        <v>121524.79999999999</v>
      </c>
      <c r="U95" s="95">
        <f t="shared" si="138"/>
        <v>0</v>
      </c>
      <c r="V95" s="95">
        <f t="shared" si="138"/>
        <v>121524.79999999999</v>
      </c>
      <c r="W95" s="128" t="e">
        <f>SUMIFS([1]Лист1!$Q$15:$Q$685,[1]Лист1!$C$15:$C$685,B95,[1]Лист1!$D$15:$D$685,C95,[1]Лист1!$E$15:$E$685,D95,[1]Лист1!$F$15:$F$685,E95)</f>
        <v>#VALUE!</v>
      </c>
      <c r="X95" s="128" t="e">
        <f>SUMIFS([1]Лист1!$R$15:$R$685,[1]Лист1!$C$15:$C$685,B95,[1]Лист1!$D$15:$D$685,C95,[1]Лист1!$E$15:$E$685,D95,[1]Лист1!$F$15:$F$685,E95)</f>
        <v>#VALUE!</v>
      </c>
      <c r="Y95" s="128" t="e">
        <f>SUMIFS([1]Лист1!$S$15:$S$685,[1]Лист1!$C$15:$C$685,B95,[1]Лист1!$D$15:$D$685,C95,[1]Лист1!$E$15:$E$685,D95,[1]Лист1!$F$15:$F$685,E95)</f>
        <v>#VALUE!</v>
      </c>
      <c r="Z95" s="133" t="e">
        <f t="shared" ref="Z95:Z96" si="139">W95-P95</f>
        <v>#VALUE!</v>
      </c>
      <c r="AA95" s="133" t="e">
        <f t="shared" ref="AA95:AA96" si="140">X95-Q95</f>
        <v>#VALUE!</v>
      </c>
      <c r="AB95" s="133" t="e">
        <f t="shared" ref="AB95:AB96" si="141">Y95-R95</f>
        <v>#VALUE!</v>
      </c>
      <c r="AC95" t="b">
        <f t="shared" si="136"/>
        <v>1</v>
      </c>
    </row>
    <row r="96" spans="1:29" ht="33" x14ac:dyDescent="0.25">
      <c r="A96" s="25" t="s">
        <v>22</v>
      </c>
      <c r="B96" s="17" t="s">
        <v>3</v>
      </c>
      <c r="C96" s="19">
        <v>13</v>
      </c>
      <c r="D96" s="18" t="s">
        <v>56</v>
      </c>
      <c r="E96" s="19">
        <v>240</v>
      </c>
      <c r="F96" s="95">
        <v>29473.5</v>
      </c>
      <c r="G96" s="95">
        <v>71278.899999999994</v>
      </c>
      <c r="H96" s="95">
        <f>F96+G96</f>
        <v>100752.4</v>
      </c>
      <c r="I96" s="95">
        <v>0</v>
      </c>
      <c r="J96" s="95">
        <f>H96+I96</f>
        <v>100752.4</v>
      </c>
      <c r="K96" s="95">
        <v>0</v>
      </c>
      <c r="L96" s="95">
        <f>J96+K96</f>
        <v>100752.4</v>
      </c>
      <c r="M96" s="95">
        <v>0</v>
      </c>
      <c r="N96" s="95">
        <f>L96+M96</f>
        <v>100752.4</v>
      </c>
      <c r="O96" s="95">
        <v>0</v>
      </c>
      <c r="P96" s="95">
        <f>N96+O96</f>
        <v>100752.4</v>
      </c>
      <c r="Q96" s="95">
        <v>25180</v>
      </c>
      <c r="R96" s="130">
        <f>P96+Q96</f>
        <v>125932.4</v>
      </c>
      <c r="S96" s="95">
        <v>-4407.6000000000004</v>
      </c>
      <c r="T96" s="95">
        <f>R96+S96</f>
        <v>121524.79999999999</v>
      </c>
      <c r="U96" s="95">
        <v>0</v>
      </c>
      <c r="V96" s="95">
        <f>T96+U96</f>
        <v>121524.79999999999</v>
      </c>
      <c r="W96" s="128" t="e">
        <f>SUMIFS([1]Лист1!$Q$15:$Q$685,[1]Лист1!$C$15:$C$685,B96,[1]Лист1!$D$15:$D$685,C96,[1]Лист1!$E$15:$E$685,D96,[1]Лист1!$F$15:$F$685,E96)</f>
        <v>#VALUE!</v>
      </c>
      <c r="X96" s="128" t="e">
        <f>SUMIFS([1]Лист1!$R$15:$R$685,[1]Лист1!$C$15:$C$685,B96,[1]Лист1!$D$15:$D$685,C96,[1]Лист1!$E$15:$E$685,D96,[1]Лист1!$F$15:$F$685,E96)</f>
        <v>#VALUE!</v>
      </c>
      <c r="Y96" s="128" t="e">
        <f>SUMIFS([1]Лист1!$S$15:$S$685,[1]Лист1!$C$15:$C$685,B96,[1]Лист1!$D$15:$D$685,C96,[1]Лист1!$E$15:$E$685,D96,[1]Лист1!$F$15:$F$685,E96)</f>
        <v>#VALUE!</v>
      </c>
      <c r="Z96" s="133" t="e">
        <f t="shared" si="139"/>
        <v>#VALUE!</v>
      </c>
      <c r="AA96" s="133" t="e">
        <f t="shared" si="140"/>
        <v>#VALUE!</v>
      </c>
      <c r="AB96" s="133" t="e">
        <f t="shared" si="141"/>
        <v>#VALUE!</v>
      </c>
      <c r="AC96" t="b">
        <f t="shared" si="136"/>
        <v>1</v>
      </c>
    </row>
    <row r="97" spans="1:29" s="83" customFormat="1" ht="33" x14ac:dyDescent="0.25">
      <c r="A97" s="25" t="s">
        <v>408</v>
      </c>
      <c r="B97" s="17" t="s">
        <v>3</v>
      </c>
      <c r="C97" s="19">
        <v>13</v>
      </c>
      <c r="D97" s="18" t="s">
        <v>57</v>
      </c>
      <c r="E97" s="19"/>
      <c r="F97" s="95">
        <f t="shared" ref="F97:U98" si="142">F98</f>
        <v>16563</v>
      </c>
      <c r="G97" s="95">
        <f t="shared" si="142"/>
        <v>0</v>
      </c>
      <c r="H97" s="95">
        <f t="shared" si="142"/>
        <v>16563</v>
      </c>
      <c r="I97" s="95">
        <f t="shared" si="142"/>
        <v>0</v>
      </c>
      <c r="J97" s="95">
        <f t="shared" si="142"/>
        <v>16563</v>
      </c>
      <c r="K97" s="95">
        <f t="shared" si="142"/>
        <v>0</v>
      </c>
      <c r="L97" s="95">
        <f t="shared" si="142"/>
        <v>16563</v>
      </c>
      <c r="M97" s="95">
        <f t="shared" si="142"/>
        <v>144</v>
      </c>
      <c r="N97" s="95">
        <f t="shared" si="142"/>
        <v>16707</v>
      </c>
      <c r="O97" s="95">
        <f t="shared" si="142"/>
        <v>0</v>
      </c>
      <c r="P97" s="95">
        <f t="shared" si="142"/>
        <v>16707</v>
      </c>
      <c r="Q97" s="95">
        <f t="shared" si="142"/>
        <v>0</v>
      </c>
      <c r="R97" s="95">
        <f t="shared" si="142"/>
        <v>16707</v>
      </c>
      <c r="S97" s="95">
        <f t="shared" si="142"/>
        <v>0</v>
      </c>
      <c r="T97" s="95">
        <f t="shared" si="142"/>
        <v>16707</v>
      </c>
      <c r="U97" s="95">
        <f t="shared" si="142"/>
        <v>0</v>
      </c>
      <c r="V97" s="95">
        <f t="shared" ref="U97:V98" si="143">V98</f>
        <v>16707</v>
      </c>
      <c r="AC97" t="b">
        <f t="shared" si="136"/>
        <v>1</v>
      </c>
    </row>
    <row r="98" spans="1:29" ht="33" x14ac:dyDescent="0.25">
      <c r="A98" s="25" t="s">
        <v>21</v>
      </c>
      <c r="B98" s="17" t="s">
        <v>3</v>
      </c>
      <c r="C98" s="19">
        <v>13</v>
      </c>
      <c r="D98" s="18" t="s">
        <v>57</v>
      </c>
      <c r="E98" s="19">
        <v>200</v>
      </c>
      <c r="F98" s="95">
        <f t="shared" si="142"/>
        <v>16563</v>
      </c>
      <c r="G98" s="95">
        <f t="shared" si="142"/>
        <v>0</v>
      </c>
      <c r="H98" s="95">
        <f t="shared" si="142"/>
        <v>16563</v>
      </c>
      <c r="I98" s="95">
        <f t="shared" si="142"/>
        <v>0</v>
      </c>
      <c r="J98" s="95">
        <f t="shared" si="142"/>
        <v>16563</v>
      </c>
      <c r="K98" s="95">
        <f t="shared" si="142"/>
        <v>0</v>
      </c>
      <c r="L98" s="95">
        <f t="shared" si="142"/>
        <v>16563</v>
      </c>
      <c r="M98" s="95">
        <f t="shared" si="142"/>
        <v>144</v>
      </c>
      <c r="N98" s="95">
        <f t="shared" si="142"/>
        <v>16707</v>
      </c>
      <c r="O98" s="95">
        <f t="shared" si="142"/>
        <v>0</v>
      </c>
      <c r="P98" s="95">
        <f t="shared" si="142"/>
        <v>16707</v>
      </c>
      <c r="Q98" s="95">
        <f t="shared" si="142"/>
        <v>0</v>
      </c>
      <c r="R98" s="130">
        <f t="shared" si="142"/>
        <v>16707</v>
      </c>
      <c r="S98" s="95">
        <f t="shared" si="142"/>
        <v>0</v>
      </c>
      <c r="T98" s="95">
        <f t="shared" si="142"/>
        <v>16707</v>
      </c>
      <c r="U98" s="95">
        <f t="shared" si="143"/>
        <v>0</v>
      </c>
      <c r="V98" s="95">
        <f t="shared" si="143"/>
        <v>16707</v>
      </c>
      <c r="W98" s="128" t="e">
        <f>SUMIFS([1]Лист1!$Q$15:$Q$685,[1]Лист1!$C$15:$C$685,B98,[1]Лист1!$D$15:$D$685,C98,[1]Лист1!$E$15:$E$685,D98,[1]Лист1!$F$15:$F$685,E98)</f>
        <v>#VALUE!</v>
      </c>
      <c r="X98" s="128" t="e">
        <f>SUMIFS([1]Лист1!$R$15:$R$685,[1]Лист1!$C$15:$C$685,B98,[1]Лист1!$D$15:$D$685,C98,[1]Лист1!$E$15:$E$685,D98,[1]Лист1!$F$15:$F$685,E98)</f>
        <v>#VALUE!</v>
      </c>
      <c r="Y98" s="128" t="e">
        <f>SUMIFS([1]Лист1!$S$15:$S$685,[1]Лист1!$C$15:$C$685,B98,[1]Лист1!$D$15:$D$685,C98,[1]Лист1!$E$15:$E$685,D98,[1]Лист1!$F$15:$F$685,E98)</f>
        <v>#VALUE!</v>
      </c>
      <c r="Z98" s="133" t="e">
        <f t="shared" ref="Z98:Z99" si="144">W98-P98</f>
        <v>#VALUE!</v>
      </c>
      <c r="AA98" s="133" t="e">
        <f t="shared" ref="AA98:AA99" si="145">X98-Q98</f>
        <v>#VALUE!</v>
      </c>
      <c r="AB98" s="133" t="e">
        <f t="shared" ref="AB98:AB99" si="146">Y98-R98</f>
        <v>#VALUE!</v>
      </c>
      <c r="AC98" t="b">
        <f t="shared" si="136"/>
        <v>1</v>
      </c>
    </row>
    <row r="99" spans="1:29" ht="33" x14ac:dyDescent="0.25">
      <c r="A99" s="25" t="s">
        <v>22</v>
      </c>
      <c r="B99" s="17" t="s">
        <v>3</v>
      </c>
      <c r="C99" s="19">
        <v>13</v>
      </c>
      <c r="D99" s="18" t="s">
        <v>57</v>
      </c>
      <c r="E99" s="19">
        <v>240</v>
      </c>
      <c r="F99" s="95">
        <v>16563</v>
      </c>
      <c r="G99" s="95">
        <v>0</v>
      </c>
      <c r="H99" s="95">
        <f>F99+G99</f>
        <v>16563</v>
      </c>
      <c r="I99" s="95">
        <v>0</v>
      </c>
      <c r="J99" s="95">
        <f>H99+I99</f>
        <v>16563</v>
      </c>
      <c r="K99" s="95">
        <v>0</v>
      </c>
      <c r="L99" s="95">
        <f>J99+K99</f>
        <v>16563</v>
      </c>
      <c r="M99" s="95">
        <v>144</v>
      </c>
      <c r="N99" s="95">
        <f>L99+M99</f>
        <v>16707</v>
      </c>
      <c r="O99" s="95">
        <v>0</v>
      </c>
      <c r="P99" s="95">
        <f>N99+O99</f>
        <v>16707</v>
      </c>
      <c r="Q99" s="95">
        <v>0</v>
      </c>
      <c r="R99" s="130">
        <f>P99+Q99</f>
        <v>16707</v>
      </c>
      <c r="S99" s="95">
        <v>0</v>
      </c>
      <c r="T99" s="95">
        <f>R99+S99</f>
        <v>16707</v>
      </c>
      <c r="U99" s="95">
        <v>0</v>
      </c>
      <c r="V99" s="95">
        <f>T99+U99</f>
        <v>16707</v>
      </c>
      <c r="W99" s="128" t="e">
        <f>SUMIFS([1]Лист1!$Q$15:$Q$685,[1]Лист1!$C$15:$C$685,B99,[1]Лист1!$D$15:$D$685,C99,[1]Лист1!$E$15:$E$685,D99,[1]Лист1!$F$15:$F$685,E99)</f>
        <v>#VALUE!</v>
      </c>
      <c r="X99" s="128" t="e">
        <f>SUMIFS([1]Лист1!$R$15:$R$685,[1]Лист1!$C$15:$C$685,B99,[1]Лист1!$D$15:$D$685,C99,[1]Лист1!$E$15:$E$685,D99,[1]Лист1!$F$15:$F$685,E99)</f>
        <v>#VALUE!</v>
      </c>
      <c r="Y99" s="128" t="e">
        <f>SUMIFS([1]Лист1!$S$15:$S$685,[1]Лист1!$C$15:$C$685,B99,[1]Лист1!$D$15:$D$685,C99,[1]Лист1!$E$15:$E$685,D99,[1]Лист1!$F$15:$F$685,E99)</f>
        <v>#VALUE!</v>
      </c>
      <c r="Z99" s="133" t="e">
        <f t="shared" si="144"/>
        <v>#VALUE!</v>
      </c>
      <c r="AA99" s="133" t="e">
        <f t="shared" si="145"/>
        <v>#VALUE!</v>
      </c>
      <c r="AB99" s="133" t="e">
        <f t="shared" si="146"/>
        <v>#VALUE!</v>
      </c>
      <c r="AC99" t="b">
        <f t="shared" si="136"/>
        <v>1</v>
      </c>
    </row>
    <row r="100" spans="1:29" ht="16.5" x14ac:dyDescent="0.25">
      <c r="A100" s="21" t="s">
        <v>61</v>
      </c>
      <c r="B100" s="9" t="s">
        <v>3</v>
      </c>
      <c r="C100" s="9" t="s">
        <v>42</v>
      </c>
      <c r="D100" s="10" t="s">
        <v>62</v>
      </c>
      <c r="E100" s="86" t="s">
        <v>58</v>
      </c>
      <c r="F100" s="93">
        <f t="shared" ref="F100:V100" si="147">F101</f>
        <v>54797</v>
      </c>
      <c r="G100" s="93">
        <f t="shared" si="147"/>
        <v>0</v>
      </c>
      <c r="H100" s="93">
        <f t="shared" si="147"/>
        <v>54797</v>
      </c>
      <c r="I100" s="93">
        <f t="shared" si="147"/>
        <v>0</v>
      </c>
      <c r="J100" s="93">
        <f t="shared" si="147"/>
        <v>54797</v>
      </c>
      <c r="K100" s="93">
        <f t="shared" si="147"/>
        <v>2911.5</v>
      </c>
      <c r="L100" s="93">
        <f t="shared" si="147"/>
        <v>57708.5</v>
      </c>
      <c r="M100" s="95">
        <f t="shared" si="147"/>
        <v>0</v>
      </c>
      <c r="N100" s="93">
        <f t="shared" si="147"/>
        <v>57708.5</v>
      </c>
      <c r="O100" s="93">
        <f t="shared" si="147"/>
        <v>0</v>
      </c>
      <c r="P100" s="93">
        <f t="shared" si="147"/>
        <v>57708.5</v>
      </c>
      <c r="Q100" s="93">
        <f t="shared" si="147"/>
        <v>0</v>
      </c>
      <c r="R100" s="93">
        <f t="shared" si="147"/>
        <v>57708.5</v>
      </c>
      <c r="S100" s="93">
        <f t="shared" si="147"/>
        <v>11611</v>
      </c>
      <c r="T100" s="93">
        <f t="shared" si="147"/>
        <v>69319.5</v>
      </c>
      <c r="U100" s="93">
        <f t="shared" si="147"/>
        <v>0</v>
      </c>
      <c r="V100" s="93">
        <f t="shared" si="147"/>
        <v>69319.5</v>
      </c>
      <c r="AC100" t="b">
        <f t="shared" si="136"/>
        <v>1</v>
      </c>
    </row>
    <row r="101" spans="1:29" ht="17.25" x14ac:dyDescent="0.3">
      <c r="A101" s="41" t="s">
        <v>63</v>
      </c>
      <c r="B101" s="13" t="s">
        <v>3</v>
      </c>
      <c r="C101" s="13" t="s">
        <v>42</v>
      </c>
      <c r="D101" s="34" t="s">
        <v>64</v>
      </c>
      <c r="E101" s="40"/>
      <c r="F101" s="94">
        <f t="shared" ref="F101:V101" si="148">F102</f>
        <v>54797</v>
      </c>
      <c r="G101" s="94">
        <f t="shared" si="148"/>
        <v>0</v>
      </c>
      <c r="H101" s="94">
        <f t="shared" si="148"/>
        <v>54797</v>
      </c>
      <c r="I101" s="94">
        <f t="shared" si="148"/>
        <v>0</v>
      </c>
      <c r="J101" s="94">
        <f t="shared" si="148"/>
        <v>54797</v>
      </c>
      <c r="K101" s="94">
        <f t="shared" si="148"/>
        <v>2911.5</v>
      </c>
      <c r="L101" s="94">
        <f t="shared" si="148"/>
        <v>57708.5</v>
      </c>
      <c r="M101" s="95">
        <f t="shared" si="148"/>
        <v>0</v>
      </c>
      <c r="N101" s="94">
        <f t="shared" si="148"/>
        <v>57708.5</v>
      </c>
      <c r="O101" s="94">
        <f t="shared" si="148"/>
        <v>0</v>
      </c>
      <c r="P101" s="94">
        <f t="shared" si="148"/>
        <v>57708.5</v>
      </c>
      <c r="Q101" s="94">
        <f t="shared" si="148"/>
        <v>0</v>
      </c>
      <c r="R101" s="94">
        <f t="shared" si="148"/>
        <v>57708.5</v>
      </c>
      <c r="S101" s="94">
        <f t="shared" si="148"/>
        <v>11611</v>
      </c>
      <c r="T101" s="94">
        <f t="shared" si="148"/>
        <v>69319.5</v>
      </c>
      <c r="U101" s="94">
        <f t="shared" si="148"/>
        <v>0</v>
      </c>
      <c r="V101" s="94">
        <f t="shared" si="148"/>
        <v>69319.5</v>
      </c>
      <c r="AC101" t="b">
        <f t="shared" si="136"/>
        <v>1</v>
      </c>
    </row>
    <row r="102" spans="1:29" ht="16.5" x14ac:dyDescent="0.25">
      <c r="A102" s="30" t="s">
        <v>65</v>
      </c>
      <c r="B102" s="27" t="s">
        <v>3</v>
      </c>
      <c r="C102" s="27" t="s">
        <v>42</v>
      </c>
      <c r="D102" s="42" t="s">
        <v>66</v>
      </c>
      <c r="E102" s="29" t="s">
        <v>58</v>
      </c>
      <c r="F102" s="96">
        <f t="shared" ref="F102:H102" si="149">F103+F105+F107</f>
        <v>54797</v>
      </c>
      <c r="G102" s="96">
        <f t="shared" si="149"/>
        <v>0</v>
      </c>
      <c r="H102" s="96">
        <f t="shared" si="149"/>
        <v>54797</v>
      </c>
      <c r="I102" s="96">
        <f t="shared" ref="I102:J102" si="150">I103+I105+I107</f>
        <v>0</v>
      </c>
      <c r="J102" s="96">
        <f t="shared" si="150"/>
        <v>54797</v>
      </c>
      <c r="K102" s="96">
        <f t="shared" ref="K102:L102" si="151">K103+K105+K107</f>
        <v>2911.5</v>
      </c>
      <c r="L102" s="96">
        <f t="shared" si="151"/>
        <v>57708.5</v>
      </c>
      <c r="M102" s="95">
        <f t="shared" ref="M102:N102" si="152">M103+M105+M107</f>
        <v>0</v>
      </c>
      <c r="N102" s="96">
        <f t="shared" si="152"/>
        <v>57708.5</v>
      </c>
      <c r="O102" s="96">
        <f t="shared" ref="O102:P102" si="153">O103+O105+O107</f>
        <v>0</v>
      </c>
      <c r="P102" s="96">
        <f t="shared" si="153"/>
        <v>57708.5</v>
      </c>
      <c r="Q102" s="96">
        <f t="shared" ref="Q102:R102" si="154">Q103+Q105+Q107</f>
        <v>0</v>
      </c>
      <c r="R102" s="96">
        <f t="shared" si="154"/>
        <v>57708.5</v>
      </c>
      <c r="S102" s="96">
        <f t="shared" ref="S102:T102" si="155">S103+S105+S107</f>
        <v>11611</v>
      </c>
      <c r="T102" s="96">
        <f t="shared" si="155"/>
        <v>69319.5</v>
      </c>
      <c r="U102" s="96">
        <f t="shared" ref="U102:V102" si="156">U103+U105+U107</f>
        <v>0</v>
      </c>
      <c r="V102" s="96">
        <f t="shared" si="156"/>
        <v>69319.5</v>
      </c>
      <c r="AC102" t="b">
        <f t="shared" si="136"/>
        <v>1</v>
      </c>
    </row>
    <row r="103" spans="1:29" ht="66" x14ac:dyDescent="0.25">
      <c r="A103" s="20" t="s">
        <v>13</v>
      </c>
      <c r="B103" s="17" t="s">
        <v>3</v>
      </c>
      <c r="C103" s="19">
        <v>13</v>
      </c>
      <c r="D103" s="37" t="s">
        <v>66</v>
      </c>
      <c r="E103" s="17" t="s">
        <v>67</v>
      </c>
      <c r="F103" s="95">
        <f t="shared" ref="F103:V103" si="157">F104</f>
        <v>50690.9</v>
      </c>
      <c r="G103" s="95">
        <f t="shared" si="157"/>
        <v>0</v>
      </c>
      <c r="H103" s="95">
        <f t="shared" si="157"/>
        <v>50690.9</v>
      </c>
      <c r="I103" s="95">
        <f t="shared" si="157"/>
        <v>0</v>
      </c>
      <c r="J103" s="95">
        <f t="shared" si="157"/>
        <v>50690.9</v>
      </c>
      <c r="K103" s="95">
        <f t="shared" si="157"/>
        <v>2911.5</v>
      </c>
      <c r="L103" s="95">
        <f t="shared" si="157"/>
        <v>53602.400000000001</v>
      </c>
      <c r="M103" s="95">
        <f t="shared" si="157"/>
        <v>1701.4</v>
      </c>
      <c r="N103" s="95">
        <f t="shared" si="157"/>
        <v>55303.8</v>
      </c>
      <c r="O103" s="95">
        <f t="shared" si="157"/>
        <v>0</v>
      </c>
      <c r="P103" s="95">
        <f t="shared" si="157"/>
        <v>55303.8</v>
      </c>
      <c r="Q103" s="95">
        <f t="shared" si="157"/>
        <v>0</v>
      </c>
      <c r="R103" s="130">
        <f t="shared" si="157"/>
        <v>55303.8</v>
      </c>
      <c r="S103" s="95">
        <f t="shared" si="157"/>
        <v>11611</v>
      </c>
      <c r="T103" s="95">
        <f t="shared" si="157"/>
        <v>66914.8</v>
      </c>
      <c r="U103" s="95">
        <f t="shared" si="157"/>
        <v>0</v>
      </c>
      <c r="V103" s="95">
        <f t="shared" si="157"/>
        <v>66914.8</v>
      </c>
      <c r="W103" s="128" t="e">
        <f>SUMIFS([1]Лист1!$Q$15:$Q$685,[1]Лист1!$C$15:$C$685,B103,[1]Лист1!$D$15:$D$685,C103,[1]Лист1!$E$15:$E$685,D103,[1]Лист1!$F$15:$F$685,E103)</f>
        <v>#VALUE!</v>
      </c>
      <c r="X103" s="128" t="e">
        <f>SUMIFS([1]Лист1!$R$15:$R$685,[1]Лист1!$C$15:$C$685,B103,[1]Лист1!$D$15:$D$685,C103,[1]Лист1!$E$15:$E$685,D103,[1]Лист1!$F$15:$F$685,E103)</f>
        <v>#VALUE!</v>
      </c>
      <c r="Y103" s="128" t="e">
        <f>SUMIFS([1]Лист1!$S$15:$S$685,[1]Лист1!$C$15:$C$685,B103,[1]Лист1!$D$15:$D$685,C103,[1]Лист1!$E$15:$E$685,D103,[1]Лист1!$F$15:$F$685,E103)</f>
        <v>#VALUE!</v>
      </c>
      <c r="Z103" s="133" t="e">
        <f t="shared" ref="Z103:Z108" si="158">W103-P103</f>
        <v>#VALUE!</v>
      </c>
      <c r="AA103" s="133" t="e">
        <f t="shared" ref="AA103:AA108" si="159">X103-Q103</f>
        <v>#VALUE!</v>
      </c>
      <c r="AB103" s="133" t="e">
        <f t="shared" ref="AB103:AB108" si="160">Y103-R103</f>
        <v>#VALUE!</v>
      </c>
      <c r="AC103" t="b">
        <f t="shared" si="136"/>
        <v>1</v>
      </c>
    </row>
    <row r="104" spans="1:29" ht="16.5" x14ac:dyDescent="0.25">
      <c r="A104" s="20" t="s">
        <v>409</v>
      </c>
      <c r="B104" s="17" t="s">
        <v>3</v>
      </c>
      <c r="C104" s="19">
        <v>13</v>
      </c>
      <c r="D104" s="37" t="s">
        <v>66</v>
      </c>
      <c r="E104" s="17" t="s">
        <v>68</v>
      </c>
      <c r="F104" s="95">
        <v>50690.9</v>
      </c>
      <c r="G104" s="95">
        <v>0</v>
      </c>
      <c r="H104" s="95">
        <f>F104+G104</f>
        <v>50690.9</v>
      </c>
      <c r="I104" s="95">
        <v>0</v>
      </c>
      <c r="J104" s="95">
        <f>H104+I104</f>
        <v>50690.9</v>
      </c>
      <c r="K104" s="95">
        <v>2911.5</v>
      </c>
      <c r="L104" s="95">
        <f>J104+K104</f>
        <v>53602.400000000001</v>
      </c>
      <c r="M104" s="95">
        <v>1701.4</v>
      </c>
      <c r="N104" s="95">
        <f>L104+M104</f>
        <v>55303.8</v>
      </c>
      <c r="O104" s="95">
        <v>0</v>
      </c>
      <c r="P104" s="95">
        <f>N104+O104</f>
        <v>55303.8</v>
      </c>
      <c r="Q104" s="95">
        <v>0</v>
      </c>
      <c r="R104" s="130">
        <f>P104+Q104</f>
        <v>55303.8</v>
      </c>
      <c r="S104" s="95">
        <v>11611</v>
      </c>
      <c r="T104" s="95">
        <f>R104+S104</f>
        <v>66914.8</v>
      </c>
      <c r="U104" s="95">
        <v>0</v>
      </c>
      <c r="V104" s="95">
        <f>T104+U104</f>
        <v>66914.8</v>
      </c>
      <c r="W104" s="128" t="e">
        <f>SUMIFS([1]Лист1!$Q$15:$Q$685,[1]Лист1!$C$15:$C$685,B104,[1]Лист1!$D$15:$D$685,C104,[1]Лист1!$E$15:$E$685,D104,[1]Лист1!$F$15:$F$685,E104)</f>
        <v>#VALUE!</v>
      </c>
      <c r="X104" s="128" t="e">
        <f>SUMIFS([1]Лист1!$R$15:$R$685,[1]Лист1!$C$15:$C$685,B104,[1]Лист1!$D$15:$D$685,C104,[1]Лист1!$E$15:$E$685,D104,[1]Лист1!$F$15:$F$685,E104)</f>
        <v>#VALUE!</v>
      </c>
      <c r="Y104" s="128" t="e">
        <f>SUMIFS([1]Лист1!$S$15:$S$685,[1]Лист1!$C$15:$C$685,B104,[1]Лист1!$D$15:$D$685,C104,[1]Лист1!$E$15:$E$685,D104,[1]Лист1!$F$15:$F$685,E104)</f>
        <v>#VALUE!</v>
      </c>
      <c r="Z104" s="133" t="e">
        <f t="shared" si="158"/>
        <v>#VALUE!</v>
      </c>
      <c r="AA104" s="133" t="e">
        <f t="shared" si="159"/>
        <v>#VALUE!</v>
      </c>
      <c r="AB104" s="133" t="e">
        <f t="shared" si="160"/>
        <v>#VALUE!</v>
      </c>
      <c r="AC104" t="b">
        <f t="shared" si="136"/>
        <v>1</v>
      </c>
    </row>
    <row r="105" spans="1:29" ht="33" x14ac:dyDescent="0.25">
      <c r="A105" s="20" t="s">
        <v>21</v>
      </c>
      <c r="B105" s="17" t="s">
        <v>3</v>
      </c>
      <c r="C105" s="19">
        <v>13</v>
      </c>
      <c r="D105" s="37" t="s">
        <v>66</v>
      </c>
      <c r="E105" s="19" t="s">
        <v>59</v>
      </c>
      <c r="F105" s="95">
        <f t="shared" ref="F105:V105" si="161">F106</f>
        <v>4103.1000000000004</v>
      </c>
      <c r="G105" s="95">
        <f t="shared" si="161"/>
        <v>0</v>
      </c>
      <c r="H105" s="95">
        <f t="shared" si="161"/>
        <v>4103.1000000000004</v>
      </c>
      <c r="I105" s="95">
        <f t="shared" si="161"/>
        <v>0</v>
      </c>
      <c r="J105" s="95">
        <f t="shared" si="161"/>
        <v>4103.1000000000004</v>
      </c>
      <c r="K105" s="95">
        <f t="shared" si="161"/>
        <v>0</v>
      </c>
      <c r="L105" s="95">
        <f t="shared" si="161"/>
        <v>4103.1000000000004</v>
      </c>
      <c r="M105" s="95">
        <f t="shared" si="161"/>
        <v>-1701.4</v>
      </c>
      <c r="N105" s="95">
        <f t="shared" si="161"/>
        <v>2401.7000000000003</v>
      </c>
      <c r="O105" s="95">
        <f t="shared" si="161"/>
        <v>0</v>
      </c>
      <c r="P105" s="95">
        <f t="shared" si="161"/>
        <v>2401.7000000000003</v>
      </c>
      <c r="Q105" s="95">
        <f t="shared" si="161"/>
        <v>0</v>
      </c>
      <c r="R105" s="130">
        <f t="shared" si="161"/>
        <v>2401.7000000000003</v>
      </c>
      <c r="S105" s="95">
        <f t="shared" si="161"/>
        <v>0</v>
      </c>
      <c r="T105" s="95">
        <f t="shared" si="161"/>
        <v>2401.7000000000003</v>
      </c>
      <c r="U105" s="95">
        <f t="shared" si="161"/>
        <v>0</v>
      </c>
      <c r="V105" s="95">
        <f t="shared" si="161"/>
        <v>2401.7000000000003</v>
      </c>
      <c r="W105" s="128" t="e">
        <f>SUMIFS([1]Лист1!$Q$15:$Q$685,[1]Лист1!$C$15:$C$685,B105,[1]Лист1!$D$15:$D$685,C105,[1]Лист1!$E$15:$E$685,D105,[1]Лист1!$F$15:$F$685,E105)</f>
        <v>#VALUE!</v>
      </c>
      <c r="X105" s="128" t="e">
        <f>SUMIFS([1]Лист1!$R$15:$R$685,[1]Лист1!$C$15:$C$685,B105,[1]Лист1!$D$15:$D$685,C105,[1]Лист1!$E$15:$E$685,D105,[1]Лист1!$F$15:$F$685,E105)</f>
        <v>#VALUE!</v>
      </c>
      <c r="Y105" s="128" t="e">
        <f>SUMIFS([1]Лист1!$S$15:$S$685,[1]Лист1!$C$15:$C$685,B105,[1]Лист1!$D$15:$D$685,C105,[1]Лист1!$E$15:$E$685,D105,[1]Лист1!$F$15:$F$685,E105)</f>
        <v>#VALUE!</v>
      </c>
      <c r="Z105" s="133" t="e">
        <f t="shared" si="158"/>
        <v>#VALUE!</v>
      </c>
      <c r="AA105" s="133" t="e">
        <f t="shared" si="159"/>
        <v>#VALUE!</v>
      </c>
      <c r="AB105" s="133" t="e">
        <f t="shared" si="160"/>
        <v>#VALUE!</v>
      </c>
      <c r="AC105" t="b">
        <f t="shared" si="136"/>
        <v>1</v>
      </c>
    </row>
    <row r="106" spans="1:29" ht="33" x14ac:dyDescent="0.25">
      <c r="A106" s="20" t="s">
        <v>22</v>
      </c>
      <c r="B106" s="17" t="s">
        <v>3</v>
      </c>
      <c r="C106" s="19">
        <v>13</v>
      </c>
      <c r="D106" s="37" t="s">
        <v>66</v>
      </c>
      <c r="E106" s="19" t="s">
        <v>60</v>
      </c>
      <c r="F106" s="95">
        <v>4103.1000000000004</v>
      </c>
      <c r="G106" s="95">
        <v>0</v>
      </c>
      <c r="H106" s="95">
        <f>F106+G106</f>
        <v>4103.1000000000004</v>
      </c>
      <c r="I106" s="95">
        <v>0</v>
      </c>
      <c r="J106" s="95">
        <f>H106+I106</f>
        <v>4103.1000000000004</v>
      </c>
      <c r="K106" s="95">
        <v>0</v>
      </c>
      <c r="L106" s="95">
        <f>J106+K106</f>
        <v>4103.1000000000004</v>
      </c>
      <c r="M106" s="95">
        <v>-1701.4</v>
      </c>
      <c r="N106" s="95">
        <f>L106+M106</f>
        <v>2401.7000000000003</v>
      </c>
      <c r="O106" s="95">
        <v>0</v>
      </c>
      <c r="P106" s="95">
        <f>N106+O106</f>
        <v>2401.7000000000003</v>
      </c>
      <c r="Q106" s="95">
        <v>0</v>
      </c>
      <c r="R106" s="130">
        <f>P106+Q106</f>
        <v>2401.7000000000003</v>
      </c>
      <c r="S106" s="95">
        <v>0</v>
      </c>
      <c r="T106" s="95">
        <f>R106+S106</f>
        <v>2401.7000000000003</v>
      </c>
      <c r="U106" s="95">
        <v>0</v>
      </c>
      <c r="V106" s="95">
        <f>T106+U106</f>
        <v>2401.7000000000003</v>
      </c>
      <c r="W106" s="128" t="e">
        <f>SUMIFS([1]Лист1!$Q$15:$Q$685,[1]Лист1!$C$15:$C$685,B106,[1]Лист1!$D$15:$D$685,C106,[1]Лист1!$E$15:$E$685,D106,[1]Лист1!$F$15:$F$685,E106)</f>
        <v>#VALUE!</v>
      </c>
      <c r="X106" s="128" t="e">
        <f>SUMIFS([1]Лист1!$R$15:$R$685,[1]Лист1!$C$15:$C$685,B106,[1]Лист1!$D$15:$D$685,C106,[1]Лист1!$E$15:$E$685,D106,[1]Лист1!$F$15:$F$685,E106)</f>
        <v>#VALUE!</v>
      </c>
      <c r="Y106" s="128" t="e">
        <f>SUMIFS([1]Лист1!$S$15:$S$685,[1]Лист1!$C$15:$C$685,B106,[1]Лист1!$D$15:$D$685,C106,[1]Лист1!$E$15:$E$685,D106,[1]Лист1!$F$15:$F$685,E106)</f>
        <v>#VALUE!</v>
      </c>
      <c r="Z106" s="133" t="e">
        <f t="shared" si="158"/>
        <v>#VALUE!</v>
      </c>
      <c r="AA106" s="133" t="e">
        <f t="shared" si="159"/>
        <v>#VALUE!</v>
      </c>
      <c r="AB106" s="133" t="e">
        <f t="shared" si="160"/>
        <v>#VALUE!</v>
      </c>
      <c r="AC106" t="b">
        <f t="shared" si="136"/>
        <v>1</v>
      </c>
    </row>
    <row r="107" spans="1:29" ht="16.5" x14ac:dyDescent="0.25">
      <c r="A107" s="20" t="s">
        <v>28</v>
      </c>
      <c r="B107" s="17" t="s">
        <v>3</v>
      </c>
      <c r="C107" s="19">
        <v>13</v>
      </c>
      <c r="D107" s="37" t="s">
        <v>66</v>
      </c>
      <c r="E107" s="19" t="s">
        <v>38</v>
      </c>
      <c r="F107" s="95">
        <f t="shared" ref="F107:V107" si="162">F108</f>
        <v>3</v>
      </c>
      <c r="G107" s="95">
        <f t="shared" si="162"/>
        <v>0</v>
      </c>
      <c r="H107" s="95">
        <f t="shared" si="162"/>
        <v>3</v>
      </c>
      <c r="I107" s="95">
        <f t="shared" si="162"/>
        <v>0</v>
      </c>
      <c r="J107" s="95">
        <f t="shared" si="162"/>
        <v>3</v>
      </c>
      <c r="K107" s="95">
        <f t="shared" si="162"/>
        <v>0</v>
      </c>
      <c r="L107" s="95">
        <f t="shared" si="162"/>
        <v>3</v>
      </c>
      <c r="M107" s="95">
        <f t="shared" si="162"/>
        <v>0</v>
      </c>
      <c r="N107" s="95">
        <f t="shared" si="162"/>
        <v>3</v>
      </c>
      <c r="O107" s="95">
        <f t="shared" si="162"/>
        <v>0</v>
      </c>
      <c r="P107" s="95">
        <f t="shared" si="162"/>
        <v>3</v>
      </c>
      <c r="Q107" s="95">
        <f t="shared" si="162"/>
        <v>0</v>
      </c>
      <c r="R107" s="130">
        <f t="shared" si="162"/>
        <v>3</v>
      </c>
      <c r="S107" s="95">
        <f t="shared" si="162"/>
        <v>0</v>
      </c>
      <c r="T107" s="95">
        <f t="shared" si="162"/>
        <v>3</v>
      </c>
      <c r="U107" s="95">
        <f t="shared" si="162"/>
        <v>0</v>
      </c>
      <c r="V107" s="95">
        <f t="shared" si="162"/>
        <v>3</v>
      </c>
      <c r="W107" s="128" t="e">
        <f>SUMIFS([1]Лист1!$Q$15:$Q$685,[1]Лист1!$C$15:$C$685,B107,[1]Лист1!$D$15:$D$685,C107,[1]Лист1!$E$15:$E$685,D107,[1]Лист1!$F$15:$F$685,E107)</f>
        <v>#VALUE!</v>
      </c>
      <c r="X107" s="128" t="e">
        <f>SUMIFS([1]Лист1!$R$15:$R$685,[1]Лист1!$C$15:$C$685,B107,[1]Лист1!$D$15:$D$685,C107,[1]Лист1!$E$15:$E$685,D107,[1]Лист1!$F$15:$F$685,E107)</f>
        <v>#VALUE!</v>
      </c>
      <c r="Y107" s="128" t="e">
        <f>SUMIFS([1]Лист1!$S$15:$S$685,[1]Лист1!$C$15:$C$685,B107,[1]Лист1!$D$15:$D$685,C107,[1]Лист1!$E$15:$E$685,D107,[1]Лист1!$F$15:$F$685,E107)</f>
        <v>#VALUE!</v>
      </c>
      <c r="Z107" s="133" t="e">
        <f t="shared" si="158"/>
        <v>#VALUE!</v>
      </c>
      <c r="AA107" s="133" t="e">
        <f t="shared" si="159"/>
        <v>#VALUE!</v>
      </c>
      <c r="AB107" s="133" t="e">
        <f t="shared" si="160"/>
        <v>#VALUE!</v>
      </c>
      <c r="AC107" t="b">
        <f t="shared" si="136"/>
        <v>1</v>
      </c>
    </row>
    <row r="108" spans="1:29" ht="16.5" x14ac:dyDescent="0.25">
      <c r="A108" s="20" t="s">
        <v>29</v>
      </c>
      <c r="B108" s="17" t="s">
        <v>3</v>
      </c>
      <c r="C108" s="19">
        <v>13</v>
      </c>
      <c r="D108" s="37" t="s">
        <v>66</v>
      </c>
      <c r="E108" s="19" t="s">
        <v>69</v>
      </c>
      <c r="F108" s="95">
        <v>3</v>
      </c>
      <c r="G108" s="95">
        <v>0</v>
      </c>
      <c r="H108" s="95">
        <f>F108+G108</f>
        <v>3</v>
      </c>
      <c r="I108" s="95">
        <v>0</v>
      </c>
      <c r="J108" s="95">
        <f>H108+I108</f>
        <v>3</v>
      </c>
      <c r="K108" s="95">
        <v>0</v>
      </c>
      <c r="L108" s="95">
        <f>J108+K108</f>
        <v>3</v>
      </c>
      <c r="M108" s="95">
        <v>0</v>
      </c>
      <c r="N108" s="95">
        <f>L108+M108</f>
        <v>3</v>
      </c>
      <c r="O108" s="95">
        <v>0</v>
      </c>
      <c r="P108" s="95">
        <f>N108+O108</f>
        <v>3</v>
      </c>
      <c r="Q108" s="95">
        <v>0</v>
      </c>
      <c r="R108" s="130">
        <f>P108+Q108</f>
        <v>3</v>
      </c>
      <c r="S108" s="95">
        <v>0</v>
      </c>
      <c r="T108" s="95">
        <f>R108+S108</f>
        <v>3</v>
      </c>
      <c r="U108" s="95">
        <v>0</v>
      </c>
      <c r="V108" s="95">
        <f>T108+U108</f>
        <v>3</v>
      </c>
      <c r="W108" s="128" t="e">
        <f>SUMIFS([1]Лист1!$Q$15:$Q$685,[1]Лист1!$C$15:$C$685,B108,[1]Лист1!$D$15:$D$685,C108,[1]Лист1!$E$15:$E$685,D108,[1]Лист1!$F$15:$F$685,E108)</f>
        <v>#VALUE!</v>
      </c>
      <c r="X108" s="128" t="e">
        <f>SUMIFS([1]Лист1!$R$15:$R$685,[1]Лист1!$C$15:$C$685,B108,[1]Лист1!$D$15:$D$685,C108,[1]Лист1!$E$15:$E$685,D108,[1]Лист1!$F$15:$F$685,E108)</f>
        <v>#VALUE!</v>
      </c>
      <c r="Y108" s="128" t="e">
        <f>SUMIFS([1]Лист1!$S$15:$S$685,[1]Лист1!$C$15:$C$685,B108,[1]Лист1!$D$15:$D$685,C108,[1]Лист1!$E$15:$E$685,D108,[1]Лист1!$F$15:$F$685,E108)</f>
        <v>#VALUE!</v>
      </c>
      <c r="Z108" s="133" t="e">
        <f t="shared" si="158"/>
        <v>#VALUE!</v>
      </c>
      <c r="AA108" s="133" t="e">
        <f t="shared" si="159"/>
        <v>#VALUE!</v>
      </c>
      <c r="AB108" s="133" t="e">
        <f t="shared" si="160"/>
        <v>#VALUE!</v>
      </c>
      <c r="AC108" t="b">
        <f t="shared" si="136"/>
        <v>1</v>
      </c>
    </row>
    <row r="109" spans="1:29" ht="16.5" x14ac:dyDescent="0.25">
      <c r="A109" s="8" t="s">
        <v>70</v>
      </c>
      <c r="B109" s="9" t="s">
        <v>6</v>
      </c>
      <c r="C109" s="9" t="s">
        <v>4</v>
      </c>
      <c r="D109" s="10"/>
      <c r="E109" s="23"/>
      <c r="F109" s="93">
        <f t="shared" ref="F109:U114" si="163">F110</f>
        <v>706</v>
      </c>
      <c r="G109" s="93">
        <f t="shared" si="163"/>
        <v>0</v>
      </c>
      <c r="H109" s="93">
        <f t="shared" si="163"/>
        <v>706</v>
      </c>
      <c r="I109" s="93">
        <f t="shared" si="163"/>
        <v>0</v>
      </c>
      <c r="J109" s="93">
        <f t="shared" si="163"/>
        <v>706</v>
      </c>
      <c r="K109" s="93">
        <f t="shared" si="163"/>
        <v>0</v>
      </c>
      <c r="L109" s="93">
        <f t="shared" si="163"/>
        <v>706</v>
      </c>
      <c r="M109" s="95">
        <f t="shared" si="163"/>
        <v>0</v>
      </c>
      <c r="N109" s="93">
        <f t="shared" si="163"/>
        <v>706</v>
      </c>
      <c r="O109" s="93">
        <f t="shared" si="163"/>
        <v>0</v>
      </c>
      <c r="P109" s="93">
        <f t="shared" si="163"/>
        <v>706</v>
      </c>
      <c r="Q109" s="93">
        <f t="shared" si="163"/>
        <v>0</v>
      </c>
      <c r="R109" s="93">
        <f t="shared" si="163"/>
        <v>706</v>
      </c>
      <c r="S109" s="93">
        <f t="shared" si="163"/>
        <v>0</v>
      </c>
      <c r="T109" s="93">
        <f t="shared" si="163"/>
        <v>706</v>
      </c>
      <c r="U109" s="93">
        <f t="shared" si="163"/>
        <v>0</v>
      </c>
      <c r="V109" s="93">
        <f t="shared" ref="U109:V114" si="164">V110</f>
        <v>706</v>
      </c>
      <c r="AC109" t="b">
        <f t="shared" si="136"/>
        <v>1</v>
      </c>
    </row>
    <row r="110" spans="1:29" ht="16.5" x14ac:dyDescent="0.25">
      <c r="A110" s="8" t="s">
        <v>71</v>
      </c>
      <c r="B110" s="9" t="s">
        <v>6</v>
      </c>
      <c r="C110" s="9" t="s">
        <v>25</v>
      </c>
      <c r="D110" s="22"/>
      <c r="E110" s="23"/>
      <c r="F110" s="93">
        <f t="shared" si="163"/>
        <v>706</v>
      </c>
      <c r="G110" s="93">
        <f t="shared" si="163"/>
        <v>0</v>
      </c>
      <c r="H110" s="93">
        <f t="shared" si="163"/>
        <v>706</v>
      </c>
      <c r="I110" s="93">
        <f t="shared" si="163"/>
        <v>0</v>
      </c>
      <c r="J110" s="93">
        <f t="shared" si="163"/>
        <v>706</v>
      </c>
      <c r="K110" s="93">
        <f t="shared" si="163"/>
        <v>0</v>
      </c>
      <c r="L110" s="93">
        <f t="shared" si="163"/>
        <v>706</v>
      </c>
      <c r="M110" s="95">
        <f t="shared" si="163"/>
        <v>0</v>
      </c>
      <c r="N110" s="93">
        <f t="shared" si="163"/>
        <v>706</v>
      </c>
      <c r="O110" s="93">
        <f t="shared" si="163"/>
        <v>0</v>
      </c>
      <c r="P110" s="93">
        <f t="shared" si="163"/>
        <v>706</v>
      </c>
      <c r="Q110" s="93">
        <f t="shared" si="163"/>
        <v>0</v>
      </c>
      <c r="R110" s="93">
        <f t="shared" si="163"/>
        <v>706</v>
      </c>
      <c r="S110" s="93">
        <f t="shared" si="163"/>
        <v>0</v>
      </c>
      <c r="T110" s="93">
        <f t="shared" si="163"/>
        <v>706</v>
      </c>
      <c r="U110" s="93">
        <f t="shared" si="164"/>
        <v>0</v>
      </c>
      <c r="V110" s="93">
        <f t="shared" si="164"/>
        <v>706</v>
      </c>
      <c r="AC110" t="b">
        <f t="shared" si="136"/>
        <v>1</v>
      </c>
    </row>
    <row r="111" spans="1:29" ht="16.5" x14ac:dyDescent="0.25">
      <c r="A111" s="11" t="s">
        <v>7</v>
      </c>
      <c r="B111" s="9" t="s">
        <v>6</v>
      </c>
      <c r="C111" s="9" t="s">
        <v>25</v>
      </c>
      <c r="D111" s="10" t="s">
        <v>8</v>
      </c>
      <c r="E111" s="11"/>
      <c r="F111" s="93">
        <f t="shared" si="163"/>
        <v>706</v>
      </c>
      <c r="G111" s="93">
        <f t="shared" si="163"/>
        <v>0</v>
      </c>
      <c r="H111" s="93">
        <f t="shared" si="163"/>
        <v>706</v>
      </c>
      <c r="I111" s="93">
        <f t="shared" si="163"/>
        <v>0</v>
      </c>
      <c r="J111" s="93">
        <f t="shared" si="163"/>
        <v>706</v>
      </c>
      <c r="K111" s="93">
        <f t="shared" si="163"/>
        <v>0</v>
      </c>
      <c r="L111" s="93">
        <f t="shared" si="163"/>
        <v>706</v>
      </c>
      <c r="M111" s="95">
        <f t="shared" si="163"/>
        <v>0</v>
      </c>
      <c r="N111" s="93">
        <f t="shared" si="163"/>
        <v>706</v>
      </c>
      <c r="O111" s="93">
        <f t="shared" si="163"/>
        <v>0</v>
      </c>
      <c r="P111" s="93">
        <f t="shared" si="163"/>
        <v>706</v>
      </c>
      <c r="Q111" s="93">
        <f t="shared" si="163"/>
        <v>0</v>
      </c>
      <c r="R111" s="93">
        <f t="shared" si="163"/>
        <v>706</v>
      </c>
      <c r="S111" s="93">
        <f t="shared" si="163"/>
        <v>0</v>
      </c>
      <c r="T111" s="93">
        <f t="shared" si="163"/>
        <v>706</v>
      </c>
      <c r="U111" s="93">
        <f t="shared" si="164"/>
        <v>0</v>
      </c>
      <c r="V111" s="93">
        <f t="shared" si="164"/>
        <v>706</v>
      </c>
      <c r="AC111" t="b">
        <f t="shared" si="136"/>
        <v>1</v>
      </c>
    </row>
    <row r="112" spans="1:29" ht="34.5" x14ac:dyDescent="0.3">
      <c r="A112" s="41" t="s">
        <v>442</v>
      </c>
      <c r="B112" s="13" t="s">
        <v>6</v>
      </c>
      <c r="C112" s="13" t="s">
        <v>25</v>
      </c>
      <c r="D112" s="14" t="s">
        <v>72</v>
      </c>
      <c r="E112" s="24"/>
      <c r="F112" s="94">
        <f t="shared" si="163"/>
        <v>706</v>
      </c>
      <c r="G112" s="94">
        <f t="shared" si="163"/>
        <v>0</v>
      </c>
      <c r="H112" s="94">
        <f t="shared" si="163"/>
        <v>706</v>
      </c>
      <c r="I112" s="94">
        <f t="shared" si="163"/>
        <v>0</v>
      </c>
      <c r="J112" s="94">
        <f t="shared" si="163"/>
        <v>706</v>
      </c>
      <c r="K112" s="94">
        <f t="shared" si="163"/>
        <v>0</v>
      </c>
      <c r="L112" s="94">
        <f t="shared" si="163"/>
        <v>706</v>
      </c>
      <c r="M112" s="95">
        <f t="shared" si="163"/>
        <v>0</v>
      </c>
      <c r="N112" s="94">
        <f t="shared" si="163"/>
        <v>706</v>
      </c>
      <c r="O112" s="94">
        <f t="shared" si="163"/>
        <v>0</v>
      </c>
      <c r="P112" s="94">
        <f t="shared" si="163"/>
        <v>706</v>
      </c>
      <c r="Q112" s="94">
        <f t="shared" si="163"/>
        <v>0</v>
      </c>
      <c r="R112" s="94">
        <f t="shared" si="163"/>
        <v>706</v>
      </c>
      <c r="S112" s="94">
        <f t="shared" si="163"/>
        <v>0</v>
      </c>
      <c r="T112" s="94">
        <f t="shared" si="163"/>
        <v>706</v>
      </c>
      <c r="U112" s="94">
        <f t="shared" si="164"/>
        <v>0</v>
      </c>
      <c r="V112" s="94">
        <f t="shared" si="164"/>
        <v>706</v>
      </c>
      <c r="AC112" t="b">
        <f t="shared" si="136"/>
        <v>1</v>
      </c>
    </row>
    <row r="113" spans="1:29" ht="33" x14ac:dyDescent="0.25">
      <c r="A113" s="20" t="s">
        <v>73</v>
      </c>
      <c r="B113" s="17" t="s">
        <v>6</v>
      </c>
      <c r="C113" s="17" t="s">
        <v>25</v>
      </c>
      <c r="D113" s="18" t="s">
        <v>74</v>
      </c>
      <c r="E113" s="19"/>
      <c r="F113" s="95">
        <f t="shared" si="163"/>
        <v>706</v>
      </c>
      <c r="G113" s="95">
        <f t="shared" si="163"/>
        <v>0</v>
      </c>
      <c r="H113" s="95">
        <f t="shared" si="163"/>
        <v>706</v>
      </c>
      <c r="I113" s="95">
        <f t="shared" si="163"/>
        <v>0</v>
      </c>
      <c r="J113" s="95">
        <f t="shared" si="163"/>
        <v>706</v>
      </c>
      <c r="K113" s="95">
        <f t="shared" si="163"/>
        <v>0</v>
      </c>
      <c r="L113" s="95">
        <f t="shared" si="163"/>
        <v>706</v>
      </c>
      <c r="M113" s="95">
        <f t="shared" si="163"/>
        <v>0</v>
      </c>
      <c r="N113" s="95">
        <f t="shared" si="163"/>
        <v>706</v>
      </c>
      <c r="O113" s="95">
        <f t="shared" si="163"/>
        <v>0</v>
      </c>
      <c r="P113" s="95">
        <f t="shared" si="163"/>
        <v>706</v>
      </c>
      <c r="Q113" s="95">
        <f t="shared" si="163"/>
        <v>0</v>
      </c>
      <c r="R113" s="95">
        <f t="shared" si="163"/>
        <v>706</v>
      </c>
      <c r="S113" s="95">
        <f t="shared" si="163"/>
        <v>0</v>
      </c>
      <c r="T113" s="95">
        <f t="shared" si="163"/>
        <v>706</v>
      </c>
      <c r="U113" s="95">
        <f t="shared" si="164"/>
        <v>0</v>
      </c>
      <c r="V113" s="95">
        <f t="shared" si="164"/>
        <v>706</v>
      </c>
      <c r="AC113" t="b">
        <f t="shared" si="136"/>
        <v>1</v>
      </c>
    </row>
    <row r="114" spans="1:29" ht="33" x14ac:dyDescent="0.25">
      <c r="A114" s="20" t="s">
        <v>21</v>
      </c>
      <c r="B114" s="17" t="s">
        <v>6</v>
      </c>
      <c r="C114" s="17" t="s">
        <v>25</v>
      </c>
      <c r="D114" s="18" t="s">
        <v>74</v>
      </c>
      <c r="E114" s="19">
        <v>200</v>
      </c>
      <c r="F114" s="95">
        <f t="shared" si="163"/>
        <v>706</v>
      </c>
      <c r="G114" s="95">
        <f t="shared" si="163"/>
        <v>0</v>
      </c>
      <c r="H114" s="95">
        <f t="shared" si="163"/>
        <v>706</v>
      </c>
      <c r="I114" s="95">
        <f t="shared" si="163"/>
        <v>0</v>
      </c>
      <c r="J114" s="95">
        <f t="shared" si="163"/>
        <v>706</v>
      </c>
      <c r="K114" s="95">
        <f t="shared" si="163"/>
        <v>0</v>
      </c>
      <c r="L114" s="95">
        <f t="shared" si="163"/>
        <v>706</v>
      </c>
      <c r="M114" s="95">
        <f t="shared" si="163"/>
        <v>0</v>
      </c>
      <c r="N114" s="95">
        <f t="shared" si="163"/>
        <v>706</v>
      </c>
      <c r="O114" s="95">
        <f t="shared" si="163"/>
        <v>0</v>
      </c>
      <c r="P114" s="95">
        <f t="shared" si="163"/>
        <v>706</v>
      </c>
      <c r="Q114" s="95">
        <f t="shared" si="163"/>
        <v>0</v>
      </c>
      <c r="R114" s="130">
        <f t="shared" si="163"/>
        <v>706</v>
      </c>
      <c r="S114" s="95">
        <f t="shared" si="163"/>
        <v>0</v>
      </c>
      <c r="T114" s="95">
        <f t="shared" si="163"/>
        <v>706</v>
      </c>
      <c r="U114" s="95">
        <f t="shared" si="164"/>
        <v>0</v>
      </c>
      <c r="V114" s="95">
        <f t="shared" si="164"/>
        <v>706</v>
      </c>
      <c r="W114" s="128" t="e">
        <f>SUMIFS([1]Лист1!$Q$15:$Q$685,[1]Лист1!$C$15:$C$685,B114,[1]Лист1!$D$15:$D$685,C114,[1]Лист1!$E$15:$E$685,D114,[1]Лист1!$F$15:$F$685,E114)</f>
        <v>#VALUE!</v>
      </c>
      <c r="X114" s="128" t="e">
        <f>SUMIFS([1]Лист1!$R$15:$R$685,[1]Лист1!$C$15:$C$685,B114,[1]Лист1!$D$15:$D$685,C114,[1]Лист1!$E$15:$E$685,D114,[1]Лист1!$F$15:$F$685,E114)</f>
        <v>#VALUE!</v>
      </c>
      <c r="Y114" s="128" t="e">
        <f>SUMIFS([1]Лист1!$S$15:$S$685,[1]Лист1!$C$15:$C$685,B114,[1]Лист1!$D$15:$D$685,C114,[1]Лист1!$E$15:$E$685,D114,[1]Лист1!$F$15:$F$685,E114)</f>
        <v>#VALUE!</v>
      </c>
      <c r="Z114" s="133" t="e">
        <f t="shared" ref="Z114:Z115" si="165">W114-P114</f>
        <v>#VALUE!</v>
      </c>
      <c r="AA114" s="133" t="e">
        <f t="shared" ref="AA114:AA115" si="166">X114-Q114</f>
        <v>#VALUE!</v>
      </c>
      <c r="AB114" s="133" t="e">
        <f t="shared" ref="AB114:AB115" si="167">Y114-R114</f>
        <v>#VALUE!</v>
      </c>
      <c r="AC114" t="b">
        <f t="shared" si="136"/>
        <v>1</v>
      </c>
    </row>
    <row r="115" spans="1:29" ht="33" x14ac:dyDescent="0.25">
      <c r="A115" s="20" t="s">
        <v>22</v>
      </c>
      <c r="B115" s="17" t="s">
        <v>6</v>
      </c>
      <c r="C115" s="17" t="s">
        <v>25</v>
      </c>
      <c r="D115" s="18" t="s">
        <v>74</v>
      </c>
      <c r="E115" s="19">
        <v>240</v>
      </c>
      <c r="F115" s="95">
        <v>706</v>
      </c>
      <c r="G115" s="95">
        <v>0</v>
      </c>
      <c r="H115" s="95">
        <f>F115+G115</f>
        <v>706</v>
      </c>
      <c r="I115" s="95">
        <v>0</v>
      </c>
      <c r="J115" s="95">
        <f>H115+I115</f>
        <v>706</v>
      </c>
      <c r="K115" s="95">
        <v>0</v>
      </c>
      <c r="L115" s="95">
        <f>J115+K115</f>
        <v>706</v>
      </c>
      <c r="M115" s="95">
        <v>0</v>
      </c>
      <c r="N115" s="95">
        <f>L115+M115</f>
        <v>706</v>
      </c>
      <c r="O115" s="95">
        <v>0</v>
      </c>
      <c r="P115" s="95">
        <f>N115+O115</f>
        <v>706</v>
      </c>
      <c r="Q115" s="95">
        <v>0</v>
      </c>
      <c r="R115" s="130">
        <f>P115+Q115</f>
        <v>706</v>
      </c>
      <c r="S115" s="95">
        <v>0</v>
      </c>
      <c r="T115" s="95">
        <f>R115+S115</f>
        <v>706</v>
      </c>
      <c r="U115" s="95">
        <v>0</v>
      </c>
      <c r="V115" s="95">
        <f>T115+U115</f>
        <v>706</v>
      </c>
      <c r="W115" s="128" t="e">
        <f>SUMIFS([1]Лист1!$Q$15:$Q$685,[1]Лист1!$C$15:$C$685,B115,[1]Лист1!$D$15:$D$685,C115,[1]Лист1!$E$15:$E$685,D115,[1]Лист1!$F$15:$F$685,E115)</f>
        <v>#VALUE!</v>
      </c>
      <c r="X115" s="128" t="e">
        <f>SUMIFS([1]Лист1!$R$15:$R$685,[1]Лист1!$C$15:$C$685,B115,[1]Лист1!$D$15:$D$685,C115,[1]Лист1!$E$15:$E$685,D115,[1]Лист1!$F$15:$F$685,E115)</f>
        <v>#VALUE!</v>
      </c>
      <c r="Y115" s="128" t="e">
        <f>SUMIFS([1]Лист1!$S$15:$S$685,[1]Лист1!$C$15:$C$685,B115,[1]Лист1!$D$15:$D$685,C115,[1]Лист1!$E$15:$E$685,D115,[1]Лист1!$F$15:$F$685,E115)</f>
        <v>#VALUE!</v>
      </c>
      <c r="Z115" s="133" t="e">
        <f t="shared" si="165"/>
        <v>#VALUE!</v>
      </c>
      <c r="AA115" s="133" t="e">
        <f t="shared" si="166"/>
        <v>#VALUE!</v>
      </c>
      <c r="AB115" s="133" t="e">
        <f t="shared" si="167"/>
        <v>#VALUE!</v>
      </c>
      <c r="AC115" t="b">
        <f t="shared" si="136"/>
        <v>1</v>
      </c>
    </row>
    <row r="116" spans="1:29" ht="33" x14ac:dyDescent="0.25">
      <c r="A116" s="21" t="s">
        <v>75</v>
      </c>
      <c r="B116" s="9" t="s">
        <v>16</v>
      </c>
      <c r="C116" s="9" t="s">
        <v>4</v>
      </c>
      <c r="D116" s="10"/>
      <c r="E116" s="11"/>
      <c r="F116" s="93">
        <f t="shared" ref="F116:H116" si="168">F117+F127+F122</f>
        <v>22471</v>
      </c>
      <c r="G116" s="93">
        <f t="shared" si="168"/>
        <v>791.9</v>
      </c>
      <c r="H116" s="93">
        <f t="shared" si="168"/>
        <v>23262.9</v>
      </c>
      <c r="I116" s="93">
        <f t="shared" ref="I116:J116" si="169">I117+I127+I122</f>
        <v>0</v>
      </c>
      <c r="J116" s="93">
        <f t="shared" si="169"/>
        <v>23262.9</v>
      </c>
      <c r="K116" s="93">
        <f t="shared" ref="K116:L116" si="170">K117+K127+K122</f>
        <v>0</v>
      </c>
      <c r="L116" s="93">
        <f t="shared" si="170"/>
        <v>23262.9</v>
      </c>
      <c r="M116" s="95">
        <f t="shared" ref="M116:N116" si="171">M117+M127+M122</f>
        <v>0</v>
      </c>
      <c r="N116" s="93">
        <f t="shared" si="171"/>
        <v>23262.9</v>
      </c>
      <c r="O116" s="93">
        <f t="shared" ref="O116:P116" si="172">O117+O127+O122</f>
        <v>0</v>
      </c>
      <c r="P116" s="93">
        <f t="shared" si="172"/>
        <v>23262.9</v>
      </c>
      <c r="Q116" s="93">
        <f t="shared" ref="Q116:R116" si="173">Q117+Q127+Q122</f>
        <v>0</v>
      </c>
      <c r="R116" s="93">
        <f t="shared" si="173"/>
        <v>23262.9</v>
      </c>
      <c r="S116" s="93">
        <f t="shared" ref="S116:T116" si="174">S117+S127+S122</f>
        <v>0</v>
      </c>
      <c r="T116" s="93">
        <f t="shared" si="174"/>
        <v>23262.9</v>
      </c>
      <c r="U116" s="93">
        <f t="shared" ref="U116:V116" si="175">U117+U127+U122</f>
        <v>0</v>
      </c>
      <c r="V116" s="93">
        <f t="shared" si="175"/>
        <v>23262.9</v>
      </c>
      <c r="AC116" t="b">
        <f t="shared" si="136"/>
        <v>1</v>
      </c>
    </row>
    <row r="117" spans="1:29" ht="16.5" x14ac:dyDescent="0.25">
      <c r="A117" s="43" t="s">
        <v>410</v>
      </c>
      <c r="B117" s="9" t="s">
        <v>16</v>
      </c>
      <c r="C117" s="9" t="s">
        <v>76</v>
      </c>
      <c r="D117" s="10"/>
      <c r="E117" s="11"/>
      <c r="F117" s="93">
        <f t="shared" ref="F117:U120" si="176">F118</f>
        <v>116.1</v>
      </c>
      <c r="G117" s="93">
        <f t="shared" si="176"/>
        <v>0</v>
      </c>
      <c r="H117" s="93">
        <f t="shared" si="176"/>
        <v>116.1</v>
      </c>
      <c r="I117" s="93">
        <f t="shared" si="176"/>
        <v>0</v>
      </c>
      <c r="J117" s="93">
        <f t="shared" si="176"/>
        <v>116.1</v>
      </c>
      <c r="K117" s="93">
        <f t="shared" si="176"/>
        <v>0</v>
      </c>
      <c r="L117" s="93">
        <f t="shared" si="176"/>
        <v>116.1</v>
      </c>
      <c r="M117" s="95">
        <f t="shared" si="176"/>
        <v>0</v>
      </c>
      <c r="N117" s="93">
        <f t="shared" si="176"/>
        <v>116.1</v>
      </c>
      <c r="O117" s="93">
        <f t="shared" si="176"/>
        <v>0</v>
      </c>
      <c r="P117" s="93">
        <f t="shared" si="176"/>
        <v>116.1</v>
      </c>
      <c r="Q117" s="93">
        <f t="shared" si="176"/>
        <v>0</v>
      </c>
      <c r="R117" s="93">
        <f t="shared" si="176"/>
        <v>116.1</v>
      </c>
      <c r="S117" s="93">
        <f t="shared" si="176"/>
        <v>0</v>
      </c>
      <c r="T117" s="93">
        <f t="shared" si="176"/>
        <v>116.1</v>
      </c>
      <c r="U117" s="93">
        <f t="shared" si="176"/>
        <v>0</v>
      </c>
      <c r="V117" s="93">
        <f t="shared" ref="U117:V120" si="177">V118</f>
        <v>116.1</v>
      </c>
      <c r="AC117" t="b">
        <f t="shared" si="136"/>
        <v>1</v>
      </c>
    </row>
    <row r="118" spans="1:29" ht="49.5" x14ac:dyDescent="0.25">
      <c r="A118" s="44" t="s">
        <v>77</v>
      </c>
      <c r="B118" s="45" t="s">
        <v>16</v>
      </c>
      <c r="C118" s="45" t="s">
        <v>76</v>
      </c>
      <c r="D118" s="46" t="s">
        <v>78</v>
      </c>
      <c r="E118" s="47"/>
      <c r="F118" s="97">
        <f t="shared" si="176"/>
        <v>116.1</v>
      </c>
      <c r="G118" s="97">
        <f t="shared" si="176"/>
        <v>0</v>
      </c>
      <c r="H118" s="97">
        <f t="shared" si="176"/>
        <v>116.1</v>
      </c>
      <c r="I118" s="97">
        <f t="shared" si="176"/>
        <v>0</v>
      </c>
      <c r="J118" s="97">
        <f t="shared" si="176"/>
        <v>116.1</v>
      </c>
      <c r="K118" s="97">
        <f t="shared" si="176"/>
        <v>0</v>
      </c>
      <c r="L118" s="97">
        <f t="shared" si="176"/>
        <v>116.1</v>
      </c>
      <c r="M118" s="95">
        <f t="shared" si="176"/>
        <v>0</v>
      </c>
      <c r="N118" s="97">
        <f t="shared" si="176"/>
        <v>116.1</v>
      </c>
      <c r="O118" s="97">
        <f t="shared" si="176"/>
        <v>0</v>
      </c>
      <c r="P118" s="97">
        <f t="shared" si="176"/>
        <v>116.1</v>
      </c>
      <c r="Q118" s="97">
        <f t="shared" si="176"/>
        <v>0</v>
      </c>
      <c r="R118" s="97">
        <f t="shared" si="176"/>
        <v>116.1</v>
      </c>
      <c r="S118" s="97">
        <f t="shared" si="176"/>
        <v>0</v>
      </c>
      <c r="T118" s="97">
        <f t="shared" si="176"/>
        <v>116.1</v>
      </c>
      <c r="U118" s="97">
        <f t="shared" si="177"/>
        <v>0</v>
      </c>
      <c r="V118" s="97">
        <f t="shared" si="177"/>
        <v>116.1</v>
      </c>
      <c r="AC118" t="b">
        <f t="shared" si="136"/>
        <v>1</v>
      </c>
    </row>
    <row r="119" spans="1:29" ht="17.25" x14ac:dyDescent="0.3">
      <c r="A119" s="41" t="s">
        <v>79</v>
      </c>
      <c r="B119" s="13" t="s">
        <v>431</v>
      </c>
      <c r="C119" s="13" t="s">
        <v>76</v>
      </c>
      <c r="D119" s="14" t="s">
        <v>80</v>
      </c>
      <c r="E119" s="24"/>
      <c r="F119" s="94">
        <f t="shared" si="176"/>
        <v>116.1</v>
      </c>
      <c r="G119" s="94">
        <f t="shared" si="176"/>
        <v>0</v>
      </c>
      <c r="H119" s="94">
        <f t="shared" si="176"/>
        <v>116.1</v>
      </c>
      <c r="I119" s="94">
        <f t="shared" si="176"/>
        <v>0</v>
      </c>
      <c r="J119" s="94">
        <f t="shared" si="176"/>
        <v>116.1</v>
      </c>
      <c r="K119" s="94">
        <f t="shared" si="176"/>
        <v>0</v>
      </c>
      <c r="L119" s="94">
        <f t="shared" si="176"/>
        <v>116.1</v>
      </c>
      <c r="M119" s="95">
        <f t="shared" si="176"/>
        <v>0</v>
      </c>
      <c r="N119" s="94">
        <f t="shared" si="176"/>
        <v>116.1</v>
      </c>
      <c r="O119" s="94">
        <f t="shared" si="176"/>
        <v>0</v>
      </c>
      <c r="P119" s="94">
        <f t="shared" si="176"/>
        <v>116.1</v>
      </c>
      <c r="Q119" s="94">
        <f t="shared" si="176"/>
        <v>0</v>
      </c>
      <c r="R119" s="94">
        <f t="shared" si="176"/>
        <v>116.1</v>
      </c>
      <c r="S119" s="94">
        <f t="shared" si="176"/>
        <v>0</v>
      </c>
      <c r="T119" s="94">
        <f t="shared" si="176"/>
        <v>116.1</v>
      </c>
      <c r="U119" s="94">
        <f t="shared" si="177"/>
        <v>0</v>
      </c>
      <c r="V119" s="94">
        <f t="shared" si="177"/>
        <v>116.1</v>
      </c>
      <c r="AC119" t="b">
        <f t="shared" si="136"/>
        <v>1</v>
      </c>
    </row>
    <row r="120" spans="1:29" ht="33" x14ac:dyDescent="0.25">
      <c r="A120" s="25" t="s">
        <v>21</v>
      </c>
      <c r="B120" s="17" t="s">
        <v>16</v>
      </c>
      <c r="C120" s="17" t="s">
        <v>76</v>
      </c>
      <c r="D120" s="18" t="s">
        <v>80</v>
      </c>
      <c r="E120" s="19">
        <v>200</v>
      </c>
      <c r="F120" s="95">
        <f t="shared" si="176"/>
        <v>116.1</v>
      </c>
      <c r="G120" s="95">
        <f t="shared" si="176"/>
        <v>0</v>
      </c>
      <c r="H120" s="95">
        <f t="shared" si="176"/>
        <v>116.1</v>
      </c>
      <c r="I120" s="95">
        <f t="shared" si="176"/>
        <v>0</v>
      </c>
      <c r="J120" s="95">
        <f t="shared" si="176"/>
        <v>116.1</v>
      </c>
      <c r="K120" s="95">
        <f t="shared" si="176"/>
        <v>0</v>
      </c>
      <c r="L120" s="95">
        <f t="shared" si="176"/>
        <v>116.1</v>
      </c>
      <c r="M120" s="95">
        <f t="shared" si="176"/>
        <v>0</v>
      </c>
      <c r="N120" s="95">
        <f t="shared" si="176"/>
        <v>116.1</v>
      </c>
      <c r="O120" s="95">
        <f t="shared" si="176"/>
        <v>0</v>
      </c>
      <c r="P120" s="95">
        <f t="shared" si="176"/>
        <v>116.1</v>
      </c>
      <c r="Q120" s="95">
        <f t="shared" si="176"/>
        <v>0</v>
      </c>
      <c r="R120" s="130">
        <f t="shared" si="176"/>
        <v>116.1</v>
      </c>
      <c r="S120" s="95">
        <f t="shared" si="176"/>
        <v>0</v>
      </c>
      <c r="T120" s="95">
        <f t="shared" si="176"/>
        <v>116.1</v>
      </c>
      <c r="U120" s="95">
        <f t="shared" si="177"/>
        <v>0</v>
      </c>
      <c r="V120" s="95">
        <f t="shared" si="177"/>
        <v>116.1</v>
      </c>
      <c r="W120" s="128" t="e">
        <f>SUMIFS([1]Лист1!$Q$15:$Q$685,[1]Лист1!$C$15:$C$685,B120,[1]Лист1!$D$15:$D$685,C120,[1]Лист1!$E$15:$E$685,D120,[1]Лист1!$F$15:$F$685,E120)</f>
        <v>#VALUE!</v>
      </c>
      <c r="X120" s="128" t="e">
        <f>SUMIFS([1]Лист1!$R$15:$R$685,[1]Лист1!$C$15:$C$685,B120,[1]Лист1!$D$15:$D$685,C120,[1]Лист1!$E$15:$E$685,D120,[1]Лист1!$F$15:$F$685,E120)</f>
        <v>#VALUE!</v>
      </c>
      <c r="Y120" s="128" t="e">
        <f>SUMIFS([1]Лист1!$S$15:$S$685,[1]Лист1!$C$15:$C$685,B120,[1]Лист1!$D$15:$D$685,C120,[1]Лист1!$E$15:$E$685,D120,[1]Лист1!$F$15:$F$685,E120)</f>
        <v>#VALUE!</v>
      </c>
      <c r="Z120" s="133" t="e">
        <f t="shared" ref="Z120:Z121" si="178">W120-P120</f>
        <v>#VALUE!</v>
      </c>
      <c r="AA120" s="133" t="e">
        <f t="shared" ref="AA120:AA121" si="179">X120-Q120</f>
        <v>#VALUE!</v>
      </c>
      <c r="AB120" s="133" t="e">
        <f t="shared" ref="AB120:AB121" si="180">Y120-R120</f>
        <v>#VALUE!</v>
      </c>
      <c r="AC120" t="b">
        <f t="shared" si="136"/>
        <v>1</v>
      </c>
    </row>
    <row r="121" spans="1:29" ht="33" x14ac:dyDescent="0.25">
      <c r="A121" s="25" t="s">
        <v>22</v>
      </c>
      <c r="B121" s="17" t="s">
        <v>16</v>
      </c>
      <c r="C121" s="17" t="s">
        <v>76</v>
      </c>
      <c r="D121" s="18" t="s">
        <v>80</v>
      </c>
      <c r="E121" s="19">
        <v>240</v>
      </c>
      <c r="F121" s="95">
        <v>116.1</v>
      </c>
      <c r="G121" s="95">
        <v>0</v>
      </c>
      <c r="H121" s="95">
        <f>F121+G121</f>
        <v>116.1</v>
      </c>
      <c r="I121" s="95">
        <v>0</v>
      </c>
      <c r="J121" s="95">
        <f>H121+I121</f>
        <v>116.1</v>
      </c>
      <c r="K121" s="95">
        <v>0</v>
      </c>
      <c r="L121" s="95">
        <f>J121+K121</f>
        <v>116.1</v>
      </c>
      <c r="M121" s="95">
        <v>0</v>
      </c>
      <c r="N121" s="95">
        <f>L121+M121</f>
        <v>116.1</v>
      </c>
      <c r="O121" s="95">
        <v>0</v>
      </c>
      <c r="P121" s="95">
        <f>N121+O121</f>
        <v>116.1</v>
      </c>
      <c r="Q121" s="95">
        <v>0</v>
      </c>
      <c r="R121" s="130">
        <f>P121+Q121</f>
        <v>116.1</v>
      </c>
      <c r="S121" s="95">
        <v>0</v>
      </c>
      <c r="T121" s="95">
        <f>R121+S121</f>
        <v>116.1</v>
      </c>
      <c r="U121" s="95">
        <v>0</v>
      </c>
      <c r="V121" s="95">
        <f>T121+U121</f>
        <v>116.1</v>
      </c>
      <c r="W121" s="128" t="e">
        <f>SUMIFS([1]Лист1!$Q$15:$Q$685,[1]Лист1!$C$15:$C$685,B121,[1]Лист1!$D$15:$D$685,C121,[1]Лист1!$E$15:$E$685,D121,[1]Лист1!$F$15:$F$685,E121)</f>
        <v>#VALUE!</v>
      </c>
      <c r="X121" s="128" t="e">
        <f>SUMIFS([1]Лист1!$R$15:$R$685,[1]Лист1!$C$15:$C$685,B121,[1]Лист1!$D$15:$D$685,C121,[1]Лист1!$E$15:$E$685,D121,[1]Лист1!$F$15:$F$685,E121)</f>
        <v>#VALUE!</v>
      </c>
      <c r="Y121" s="128" t="e">
        <f>SUMIFS([1]Лист1!$S$15:$S$685,[1]Лист1!$C$15:$C$685,B121,[1]Лист1!$D$15:$D$685,C121,[1]Лист1!$E$15:$E$685,D121,[1]Лист1!$F$15:$F$685,E121)</f>
        <v>#VALUE!</v>
      </c>
      <c r="Z121" s="133" t="e">
        <f t="shared" si="178"/>
        <v>#VALUE!</v>
      </c>
      <c r="AA121" s="133" t="e">
        <f t="shared" si="179"/>
        <v>#VALUE!</v>
      </c>
      <c r="AB121" s="133" t="e">
        <f t="shared" si="180"/>
        <v>#VALUE!</v>
      </c>
      <c r="AC121" t="b">
        <f t="shared" si="136"/>
        <v>1</v>
      </c>
    </row>
    <row r="122" spans="1:29" ht="49.5" x14ac:dyDescent="0.25">
      <c r="A122" s="8" t="s">
        <v>81</v>
      </c>
      <c r="B122" s="48" t="s">
        <v>16</v>
      </c>
      <c r="C122" s="48" t="s">
        <v>82</v>
      </c>
      <c r="D122" s="10" t="s">
        <v>58</v>
      </c>
      <c r="E122" s="23" t="s">
        <v>58</v>
      </c>
      <c r="F122" s="93">
        <f t="shared" ref="F122:U125" si="181">F123</f>
        <v>654.9</v>
      </c>
      <c r="G122" s="93">
        <f t="shared" si="181"/>
        <v>0</v>
      </c>
      <c r="H122" s="93">
        <f t="shared" si="181"/>
        <v>654.9</v>
      </c>
      <c r="I122" s="93">
        <f t="shared" si="181"/>
        <v>0</v>
      </c>
      <c r="J122" s="93">
        <f t="shared" si="181"/>
        <v>654.9</v>
      </c>
      <c r="K122" s="93">
        <f t="shared" si="181"/>
        <v>0</v>
      </c>
      <c r="L122" s="93">
        <f t="shared" si="181"/>
        <v>654.9</v>
      </c>
      <c r="M122" s="95">
        <f t="shared" si="181"/>
        <v>0</v>
      </c>
      <c r="N122" s="93">
        <f t="shared" si="181"/>
        <v>654.9</v>
      </c>
      <c r="O122" s="93">
        <f t="shared" si="181"/>
        <v>0</v>
      </c>
      <c r="P122" s="93">
        <f t="shared" si="181"/>
        <v>654.9</v>
      </c>
      <c r="Q122" s="93">
        <f t="shared" si="181"/>
        <v>0</v>
      </c>
      <c r="R122" s="93">
        <f t="shared" si="181"/>
        <v>654.9</v>
      </c>
      <c r="S122" s="93">
        <f t="shared" si="181"/>
        <v>0</v>
      </c>
      <c r="T122" s="93">
        <f t="shared" si="181"/>
        <v>654.9</v>
      </c>
      <c r="U122" s="93">
        <f t="shared" si="181"/>
        <v>0</v>
      </c>
      <c r="V122" s="93">
        <f t="shared" ref="U122:V125" si="182">V123</f>
        <v>654.9</v>
      </c>
      <c r="AC122" t="b">
        <f t="shared" si="136"/>
        <v>1</v>
      </c>
    </row>
    <row r="123" spans="1:29" ht="49.5" x14ac:dyDescent="0.25">
      <c r="A123" s="44" t="s">
        <v>77</v>
      </c>
      <c r="B123" s="45" t="s">
        <v>16</v>
      </c>
      <c r="C123" s="45" t="s">
        <v>82</v>
      </c>
      <c r="D123" s="46" t="s">
        <v>78</v>
      </c>
      <c r="E123" s="47" t="s">
        <v>58</v>
      </c>
      <c r="F123" s="97">
        <f t="shared" si="181"/>
        <v>654.9</v>
      </c>
      <c r="G123" s="97">
        <f t="shared" si="181"/>
        <v>0</v>
      </c>
      <c r="H123" s="97">
        <f t="shared" si="181"/>
        <v>654.9</v>
      </c>
      <c r="I123" s="97">
        <f t="shared" si="181"/>
        <v>0</v>
      </c>
      <c r="J123" s="97">
        <f t="shared" si="181"/>
        <v>654.9</v>
      </c>
      <c r="K123" s="97">
        <f t="shared" si="181"/>
        <v>0</v>
      </c>
      <c r="L123" s="97">
        <f t="shared" si="181"/>
        <v>654.9</v>
      </c>
      <c r="M123" s="95">
        <f t="shared" si="181"/>
        <v>0</v>
      </c>
      <c r="N123" s="97">
        <f t="shared" si="181"/>
        <v>654.9</v>
      </c>
      <c r="O123" s="97">
        <f t="shared" si="181"/>
        <v>0</v>
      </c>
      <c r="P123" s="97">
        <f t="shared" si="181"/>
        <v>654.9</v>
      </c>
      <c r="Q123" s="97">
        <f t="shared" si="181"/>
        <v>0</v>
      </c>
      <c r="R123" s="97">
        <f t="shared" si="181"/>
        <v>654.9</v>
      </c>
      <c r="S123" s="97">
        <f t="shared" si="181"/>
        <v>0</v>
      </c>
      <c r="T123" s="97">
        <f t="shared" si="181"/>
        <v>654.9</v>
      </c>
      <c r="U123" s="97">
        <f t="shared" si="182"/>
        <v>0</v>
      </c>
      <c r="V123" s="97">
        <f t="shared" si="182"/>
        <v>654.9</v>
      </c>
      <c r="AC123" t="b">
        <f t="shared" si="136"/>
        <v>1</v>
      </c>
    </row>
    <row r="124" spans="1:29" ht="51.75" x14ac:dyDescent="0.3">
      <c r="A124" s="41" t="s">
        <v>83</v>
      </c>
      <c r="B124" s="49" t="s">
        <v>16</v>
      </c>
      <c r="C124" s="49" t="s">
        <v>82</v>
      </c>
      <c r="D124" s="14" t="s">
        <v>84</v>
      </c>
      <c r="E124" s="24" t="s">
        <v>58</v>
      </c>
      <c r="F124" s="93">
        <f t="shared" si="181"/>
        <v>654.9</v>
      </c>
      <c r="G124" s="93">
        <f t="shared" si="181"/>
        <v>0</v>
      </c>
      <c r="H124" s="93">
        <f t="shared" si="181"/>
        <v>654.9</v>
      </c>
      <c r="I124" s="93">
        <f t="shared" si="181"/>
        <v>0</v>
      </c>
      <c r="J124" s="93">
        <f t="shared" si="181"/>
        <v>654.9</v>
      </c>
      <c r="K124" s="93">
        <f t="shared" si="181"/>
        <v>0</v>
      </c>
      <c r="L124" s="93">
        <f t="shared" si="181"/>
        <v>654.9</v>
      </c>
      <c r="M124" s="95">
        <f t="shared" si="181"/>
        <v>0</v>
      </c>
      <c r="N124" s="94">
        <f t="shared" si="181"/>
        <v>654.9</v>
      </c>
      <c r="O124" s="94">
        <f t="shared" si="181"/>
        <v>0</v>
      </c>
      <c r="P124" s="94">
        <f t="shared" si="181"/>
        <v>654.9</v>
      </c>
      <c r="Q124" s="94">
        <f t="shared" si="181"/>
        <v>0</v>
      </c>
      <c r="R124" s="94">
        <f t="shared" si="181"/>
        <v>654.9</v>
      </c>
      <c r="S124" s="94">
        <f t="shared" si="181"/>
        <v>0</v>
      </c>
      <c r="T124" s="94">
        <f t="shared" si="181"/>
        <v>654.9</v>
      </c>
      <c r="U124" s="94">
        <f t="shared" si="182"/>
        <v>0</v>
      </c>
      <c r="V124" s="94">
        <f t="shared" si="182"/>
        <v>654.9</v>
      </c>
      <c r="AC124" t="b">
        <f t="shared" si="136"/>
        <v>1</v>
      </c>
    </row>
    <row r="125" spans="1:29" ht="33" x14ac:dyDescent="0.25">
      <c r="A125" s="25" t="s">
        <v>21</v>
      </c>
      <c r="B125" s="50" t="s">
        <v>16</v>
      </c>
      <c r="C125" s="50" t="s">
        <v>82</v>
      </c>
      <c r="D125" s="18" t="s">
        <v>84</v>
      </c>
      <c r="E125" s="19" t="s">
        <v>59</v>
      </c>
      <c r="F125" s="95">
        <f t="shared" si="181"/>
        <v>654.9</v>
      </c>
      <c r="G125" s="95">
        <f t="shared" si="181"/>
        <v>0</v>
      </c>
      <c r="H125" s="95">
        <f t="shared" si="181"/>
        <v>654.9</v>
      </c>
      <c r="I125" s="95">
        <f t="shared" si="181"/>
        <v>0</v>
      </c>
      <c r="J125" s="95">
        <f t="shared" si="181"/>
        <v>654.9</v>
      </c>
      <c r="K125" s="95">
        <f t="shared" si="181"/>
        <v>0</v>
      </c>
      <c r="L125" s="95">
        <f t="shared" si="181"/>
        <v>654.9</v>
      </c>
      <c r="M125" s="95">
        <f t="shared" si="181"/>
        <v>0</v>
      </c>
      <c r="N125" s="95">
        <f t="shared" si="181"/>
        <v>654.9</v>
      </c>
      <c r="O125" s="95">
        <f t="shared" si="181"/>
        <v>0</v>
      </c>
      <c r="P125" s="95">
        <f t="shared" si="181"/>
        <v>654.9</v>
      </c>
      <c r="Q125" s="95">
        <f t="shared" si="181"/>
        <v>0</v>
      </c>
      <c r="R125" s="130">
        <f t="shared" si="181"/>
        <v>654.9</v>
      </c>
      <c r="S125" s="95">
        <f t="shared" si="181"/>
        <v>0</v>
      </c>
      <c r="T125" s="95">
        <f t="shared" si="181"/>
        <v>654.9</v>
      </c>
      <c r="U125" s="95">
        <f t="shared" si="182"/>
        <v>0</v>
      </c>
      <c r="V125" s="95">
        <f t="shared" si="182"/>
        <v>654.9</v>
      </c>
      <c r="W125" s="128" t="e">
        <f>SUMIFS([1]Лист1!$Q$15:$Q$685,[1]Лист1!$C$15:$C$685,B125,[1]Лист1!$D$15:$D$685,C125,[1]Лист1!$E$15:$E$685,D125,[1]Лист1!$F$15:$F$685,E125)</f>
        <v>#VALUE!</v>
      </c>
      <c r="X125" s="128" t="e">
        <f>SUMIFS([1]Лист1!$R$15:$R$685,[1]Лист1!$C$15:$C$685,B125,[1]Лист1!$D$15:$D$685,C125,[1]Лист1!$E$15:$E$685,D125,[1]Лист1!$F$15:$F$685,E125)</f>
        <v>#VALUE!</v>
      </c>
      <c r="Y125" s="128" t="e">
        <f>SUMIFS([1]Лист1!$S$15:$S$685,[1]Лист1!$C$15:$C$685,B125,[1]Лист1!$D$15:$D$685,C125,[1]Лист1!$E$15:$E$685,D125,[1]Лист1!$F$15:$F$685,E125)</f>
        <v>#VALUE!</v>
      </c>
      <c r="Z125" s="133" t="e">
        <f t="shared" ref="Z125:Z126" si="183">W125-P125</f>
        <v>#VALUE!</v>
      </c>
      <c r="AA125" s="133" t="e">
        <f t="shared" ref="AA125:AA126" si="184">X125-Q125</f>
        <v>#VALUE!</v>
      </c>
      <c r="AB125" s="133" t="e">
        <f t="shared" ref="AB125:AB126" si="185">Y125-R125</f>
        <v>#VALUE!</v>
      </c>
      <c r="AC125" t="b">
        <f t="shared" si="136"/>
        <v>1</v>
      </c>
    </row>
    <row r="126" spans="1:29" ht="33" x14ac:dyDescent="0.25">
      <c r="A126" s="25" t="s">
        <v>22</v>
      </c>
      <c r="B126" s="50" t="s">
        <v>16</v>
      </c>
      <c r="C126" s="50" t="s">
        <v>82</v>
      </c>
      <c r="D126" s="18" t="s">
        <v>84</v>
      </c>
      <c r="E126" s="19" t="s">
        <v>60</v>
      </c>
      <c r="F126" s="95">
        <v>654.9</v>
      </c>
      <c r="G126" s="95">
        <v>0</v>
      </c>
      <c r="H126" s="95">
        <f>F126+G126</f>
        <v>654.9</v>
      </c>
      <c r="I126" s="95">
        <v>0</v>
      </c>
      <c r="J126" s="95">
        <f>H126+I126</f>
        <v>654.9</v>
      </c>
      <c r="K126" s="95">
        <v>0</v>
      </c>
      <c r="L126" s="95">
        <f>J126+K126</f>
        <v>654.9</v>
      </c>
      <c r="M126" s="95">
        <v>0</v>
      </c>
      <c r="N126" s="95">
        <f>L126+M126</f>
        <v>654.9</v>
      </c>
      <c r="O126" s="95">
        <v>0</v>
      </c>
      <c r="P126" s="95">
        <f>N126+O126</f>
        <v>654.9</v>
      </c>
      <c r="Q126" s="95">
        <v>0</v>
      </c>
      <c r="R126" s="130">
        <f>P126+Q126</f>
        <v>654.9</v>
      </c>
      <c r="S126" s="95">
        <v>0</v>
      </c>
      <c r="T126" s="95">
        <f>R126+S126</f>
        <v>654.9</v>
      </c>
      <c r="U126" s="95">
        <v>0</v>
      </c>
      <c r="V126" s="95">
        <f>T126+U126</f>
        <v>654.9</v>
      </c>
      <c r="W126" s="128" t="e">
        <f>SUMIFS([1]Лист1!$Q$15:$Q$685,[1]Лист1!$C$15:$C$685,B126,[1]Лист1!$D$15:$D$685,C126,[1]Лист1!$E$15:$E$685,D126,[1]Лист1!$F$15:$F$685,E126)</f>
        <v>#VALUE!</v>
      </c>
      <c r="X126" s="128" t="e">
        <f>SUMIFS([1]Лист1!$R$15:$R$685,[1]Лист1!$C$15:$C$685,B126,[1]Лист1!$D$15:$D$685,C126,[1]Лист1!$E$15:$E$685,D126,[1]Лист1!$F$15:$F$685,E126)</f>
        <v>#VALUE!</v>
      </c>
      <c r="Y126" s="128" t="e">
        <f>SUMIFS([1]Лист1!$S$15:$S$685,[1]Лист1!$C$15:$C$685,B126,[1]Лист1!$D$15:$D$685,C126,[1]Лист1!$E$15:$E$685,D126,[1]Лист1!$F$15:$F$685,E126)</f>
        <v>#VALUE!</v>
      </c>
      <c r="Z126" s="133" t="e">
        <f t="shared" si="183"/>
        <v>#VALUE!</v>
      </c>
      <c r="AA126" s="133" t="e">
        <f t="shared" si="184"/>
        <v>#VALUE!</v>
      </c>
      <c r="AB126" s="133" t="e">
        <f t="shared" si="185"/>
        <v>#VALUE!</v>
      </c>
      <c r="AC126" t="b">
        <f t="shared" si="136"/>
        <v>1</v>
      </c>
    </row>
    <row r="127" spans="1:29" ht="33" x14ac:dyDescent="0.25">
      <c r="A127" s="21" t="s">
        <v>411</v>
      </c>
      <c r="B127" s="9" t="s">
        <v>16</v>
      </c>
      <c r="C127" s="23">
        <v>14</v>
      </c>
      <c r="D127" s="10"/>
      <c r="E127" s="11"/>
      <c r="F127" s="93">
        <f t="shared" ref="F127:V127" si="186">F128</f>
        <v>21700</v>
      </c>
      <c r="G127" s="93">
        <f t="shared" si="186"/>
        <v>791.9</v>
      </c>
      <c r="H127" s="93">
        <f t="shared" si="186"/>
        <v>22491.9</v>
      </c>
      <c r="I127" s="93">
        <f t="shared" si="186"/>
        <v>0</v>
      </c>
      <c r="J127" s="93">
        <f t="shared" si="186"/>
        <v>22491.9</v>
      </c>
      <c r="K127" s="93">
        <f t="shared" si="186"/>
        <v>0</v>
      </c>
      <c r="L127" s="93">
        <f t="shared" si="186"/>
        <v>22491.9</v>
      </c>
      <c r="M127" s="95">
        <f t="shared" si="186"/>
        <v>0</v>
      </c>
      <c r="N127" s="93">
        <f t="shared" si="186"/>
        <v>22491.9</v>
      </c>
      <c r="O127" s="93">
        <f t="shared" si="186"/>
        <v>0</v>
      </c>
      <c r="P127" s="93">
        <f t="shared" si="186"/>
        <v>22491.9</v>
      </c>
      <c r="Q127" s="93">
        <f t="shared" si="186"/>
        <v>0</v>
      </c>
      <c r="R127" s="93">
        <f t="shared" si="186"/>
        <v>22491.9</v>
      </c>
      <c r="S127" s="93">
        <f t="shared" si="186"/>
        <v>0</v>
      </c>
      <c r="T127" s="93">
        <f t="shared" si="186"/>
        <v>22491.9</v>
      </c>
      <c r="U127" s="93">
        <f t="shared" si="186"/>
        <v>0</v>
      </c>
      <c r="V127" s="93">
        <f t="shared" si="186"/>
        <v>22491.9</v>
      </c>
      <c r="AC127" t="b">
        <f t="shared" si="136"/>
        <v>1</v>
      </c>
    </row>
    <row r="128" spans="1:29" ht="49.5" x14ac:dyDescent="0.25">
      <c r="A128" s="44" t="s">
        <v>77</v>
      </c>
      <c r="B128" s="45" t="s">
        <v>16</v>
      </c>
      <c r="C128" s="47">
        <v>14</v>
      </c>
      <c r="D128" s="46" t="s">
        <v>78</v>
      </c>
      <c r="E128" s="47"/>
      <c r="F128" s="97">
        <f>F129+F132+F138+F141+F135</f>
        <v>21700</v>
      </c>
      <c r="G128" s="97">
        <f t="shared" ref="G128:H128" si="187">G129+G132+G138+G141+G135</f>
        <v>791.9</v>
      </c>
      <c r="H128" s="97">
        <f t="shared" si="187"/>
        <v>22491.9</v>
      </c>
      <c r="I128" s="97">
        <f t="shared" ref="I128:J128" si="188">I129+I132+I138+I141+I135</f>
        <v>0</v>
      </c>
      <c r="J128" s="97">
        <f t="shared" si="188"/>
        <v>22491.9</v>
      </c>
      <c r="K128" s="97">
        <f t="shared" ref="K128:L128" si="189">K129+K132+K138+K141+K135</f>
        <v>0</v>
      </c>
      <c r="L128" s="97">
        <f t="shared" si="189"/>
        <v>22491.9</v>
      </c>
      <c r="M128" s="95">
        <f t="shared" ref="M128:N128" si="190">M129+M132+M138+M141+M135</f>
        <v>0</v>
      </c>
      <c r="N128" s="97">
        <f t="shared" si="190"/>
        <v>22491.9</v>
      </c>
      <c r="O128" s="97">
        <f t="shared" ref="O128:P128" si="191">O129+O132+O138+O141+O135</f>
        <v>0</v>
      </c>
      <c r="P128" s="97">
        <f t="shared" si="191"/>
        <v>22491.9</v>
      </c>
      <c r="Q128" s="97">
        <f t="shared" ref="Q128:R128" si="192">Q129+Q132+Q138+Q141+Q135</f>
        <v>0</v>
      </c>
      <c r="R128" s="97">
        <f t="shared" si="192"/>
        <v>22491.9</v>
      </c>
      <c r="S128" s="97">
        <f t="shared" ref="S128:T128" si="193">S129+S132+S138+S141+S135</f>
        <v>0</v>
      </c>
      <c r="T128" s="97">
        <f t="shared" si="193"/>
        <v>22491.9</v>
      </c>
      <c r="U128" s="97">
        <f t="shared" ref="U128:V128" si="194">U129+U132+U138+U141+U135</f>
        <v>0</v>
      </c>
      <c r="V128" s="97">
        <f t="shared" si="194"/>
        <v>22491.9</v>
      </c>
      <c r="AC128" t="b">
        <f t="shared" si="136"/>
        <v>1</v>
      </c>
    </row>
    <row r="129" spans="1:29" ht="51.75" x14ac:dyDescent="0.3">
      <c r="A129" s="41" t="s">
        <v>85</v>
      </c>
      <c r="B129" s="13" t="s">
        <v>16</v>
      </c>
      <c r="C129" s="24">
        <v>14</v>
      </c>
      <c r="D129" s="14" t="s">
        <v>86</v>
      </c>
      <c r="E129" s="24"/>
      <c r="F129" s="94">
        <f t="shared" ref="F129:U130" si="195">F130</f>
        <v>20120</v>
      </c>
      <c r="G129" s="94">
        <f t="shared" si="195"/>
        <v>791.9</v>
      </c>
      <c r="H129" s="94">
        <f t="shared" si="195"/>
        <v>20911.900000000001</v>
      </c>
      <c r="I129" s="94">
        <f t="shared" si="195"/>
        <v>0</v>
      </c>
      <c r="J129" s="94">
        <f t="shared" si="195"/>
        <v>20911.900000000001</v>
      </c>
      <c r="K129" s="94">
        <f t="shared" si="195"/>
        <v>0</v>
      </c>
      <c r="L129" s="94">
        <f t="shared" si="195"/>
        <v>20911.900000000001</v>
      </c>
      <c r="M129" s="95">
        <f t="shared" si="195"/>
        <v>0</v>
      </c>
      <c r="N129" s="94">
        <f t="shared" si="195"/>
        <v>20911.900000000001</v>
      </c>
      <c r="O129" s="94">
        <f t="shared" si="195"/>
        <v>0</v>
      </c>
      <c r="P129" s="94">
        <f t="shared" si="195"/>
        <v>20911.900000000001</v>
      </c>
      <c r="Q129" s="94">
        <f t="shared" si="195"/>
        <v>0</v>
      </c>
      <c r="R129" s="94">
        <f t="shared" si="195"/>
        <v>20911.900000000001</v>
      </c>
      <c r="S129" s="94">
        <f t="shared" si="195"/>
        <v>0</v>
      </c>
      <c r="T129" s="94">
        <f t="shared" si="195"/>
        <v>20911.900000000001</v>
      </c>
      <c r="U129" s="94">
        <f t="shared" si="195"/>
        <v>0</v>
      </c>
      <c r="V129" s="94">
        <f t="shared" ref="U129:V130" si="196">V130</f>
        <v>20911.900000000001</v>
      </c>
      <c r="AC129" t="b">
        <f t="shared" si="136"/>
        <v>1</v>
      </c>
    </row>
    <row r="130" spans="1:29" ht="33" x14ac:dyDescent="0.25">
      <c r="A130" s="25" t="s">
        <v>21</v>
      </c>
      <c r="B130" s="17" t="s">
        <v>16</v>
      </c>
      <c r="C130" s="19">
        <v>14</v>
      </c>
      <c r="D130" s="18" t="s">
        <v>86</v>
      </c>
      <c r="E130" s="19">
        <v>200</v>
      </c>
      <c r="F130" s="95">
        <f t="shared" si="195"/>
        <v>20120</v>
      </c>
      <c r="G130" s="95">
        <f t="shared" si="195"/>
        <v>791.9</v>
      </c>
      <c r="H130" s="95">
        <f t="shared" si="195"/>
        <v>20911.900000000001</v>
      </c>
      <c r="I130" s="95">
        <f t="shared" si="195"/>
        <v>0</v>
      </c>
      <c r="J130" s="95">
        <f t="shared" si="195"/>
        <v>20911.900000000001</v>
      </c>
      <c r="K130" s="95">
        <f t="shared" si="195"/>
        <v>0</v>
      </c>
      <c r="L130" s="95">
        <f t="shared" si="195"/>
        <v>20911.900000000001</v>
      </c>
      <c r="M130" s="95">
        <f t="shared" si="195"/>
        <v>0</v>
      </c>
      <c r="N130" s="95">
        <f t="shared" si="195"/>
        <v>20911.900000000001</v>
      </c>
      <c r="O130" s="95">
        <f t="shared" si="195"/>
        <v>0</v>
      </c>
      <c r="P130" s="95">
        <f t="shared" si="195"/>
        <v>20911.900000000001</v>
      </c>
      <c r="Q130" s="95">
        <f t="shared" si="195"/>
        <v>0</v>
      </c>
      <c r="R130" s="130">
        <f t="shared" si="195"/>
        <v>20911.900000000001</v>
      </c>
      <c r="S130" s="95">
        <f t="shared" si="195"/>
        <v>0</v>
      </c>
      <c r="T130" s="95">
        <f t="shared" si="195"/>
        <v>20911.900000000001</v>
      </c>
      <c r="U130" s="95">
        <f t="shared" si="196"/>
        <v>0</v>
      </c>
      <c r="V130" s="95">
        <f t="shared" si="196"/>
        <v>20911.900000000001</v>
      </c>
      <c r="W130" s="128" t="e">
        <f>SUMIFS([1]Лист1!$Q$15:$Q$685,[1]Лист1!$C$15:$C$685,B130,[1]Лист1!$D$15:$D$685,C130,[1]Лист1!$E$15:$E$685,D130,[1]Лист1!$F$15:$F$685,E130)</f>
        <v>#VALUE!</v>
      </c>
      <c r="X130" s="128" t="e">
        <f>SUMIFS([1]Лист1!$R$15:$R$685,[1]Лист1!$C$15:$C$685,B130,[1]Лист1!$D$15:$D$685,C130,[1]Лист1!$E$15:$E$685,D130,[1]Лист1!$F$15:$F$685,E130)</f>
        <v>#VALUE!</v>
      </c>
      <c r="Y130" s="128" t="e">
        <f>SUMIFS([1]Лист1!$S$15:$S$685,[1]Лист1!$C$15:$C$685,B130,[1]Лист1!$D$15:$D$685,C130,[1]Лист1!$E$15:$E$685,D130,[1]Лист1!$F$15:$F$685,E130)</f>
        <v>#VALUE!</v>
      </c>
      <c r="Z130" s="133" t="e">
        <f t="shared" ref="Z130:Z131" si="197">W130-P130</f>
        <v>#VALUE!</v>
      </c>
      <c r="AA130" s="133" t="e">
        <f t="shared" ref="AA130:AA131" si="198">X130-Q130</f>
        <v>#VALUE!</v>
      </c>
      <c r="AB130" s="133" t="e">
        <f t="shared" ref="AB130:AB131" si="199">Y130-R130</f>
        <v>#VALUE!</v>
      </c>
      <c r="AC130" t="b">
        <f t="shared" si="136"/>
        <v>1</v>
      </c>
    </row>
    <row r="131" spans="1:29" ht="33" x14ac:dyDescent="0.25">
      <c r="A131" s="25" t="s">
        <v>22</v>
      </c>
      <c r="B131" s="17" t="s">
        <v>16</v>
      </c>
      <c r="C131" s="19">
        <v>14</v>
      </c>
      <c r="D131" s="18" t="s">
        <v>86</v>
      </c>
      <c r="E131" s="19">
        <v>240</v>
      </c>
      <c r="F131" s="95">
        <v>20120</v>
      </c>
      <c r="G131" s="95">
        <v>791.9</v>
      </c>
      <c r="H131" s="95">
        <f>F131+G131</f>
        <v>20911.900000000001</v>
      </c>
      <c r="I131" s="95">
        <v>0</v>
      </c>
      <c r="J131" s="95">
        <f>H131+I131</f>
        <v>20911.900000000001</v>
      </c>
      <c r="K131" s="95">
        <v>0</v>
      </c>
      <c r="L131" s="95">
        <f>J131+K131</f>
        <v>20911.900000000001</v>
      </c>
      <c r="M131" s="95">
        <v>0</v>
      </c>
      <c r="N131" s="95">
        <f>L131+M131</f>
        <v>20911.900000000001</v>
      </c>
      <c r="O131" s="95">
        <v>0</v>
      </c>
      <c r="P131" s="95">
        <f>N131+O131</f>
        <v>20911.900000000001</v>
      </c>
      <c r="Q131" s="95">
        <v>0</v>
      </c>
      <c r="R131" s="130">
        <f>P131+Q131</f>
        <v>20911.900000000001</v>
      </c>
      <c r="S131" s="95">
        <v>0</v>
      </c>
      <c r="T131" s="95">
        <f>R131+S131</f>
        <v>20911.900000000001</v>
      </c>
      <c r="U131" s="95">
        <v>0</v>
      </c>
      <c r="V131" s="95">
        <f>T131+U131</f>
        <v>20911.900000000001</v>
      </c>
      <c r="W131" s="128" t="e">
        <f>SUMIFS([1]Лист1!$Q$15:$Q$685,[1]Лист1!$C$15:$C$685,B131,[1]Лист1!$D$15:$D$685,C131,[1]Лист1!$E$15:$E$685,D131,[1]Лист1!$F$15:$F$685,E131)</f>
        <v>#VALUE!</v>
      </c>
      <c r="X131" s="128" t="e">
        <f>SUMIFS([1]Лист1!$R$15:$R$685,[1]Лист1!$C$15:$C$685,B131,[1]Лист1!$D$15:$D$685,C131,[1]Лист1!$E$15:$E$685,D131,[1]Лист1!$F$15:$F$685,E131)</f>
        <v>#VALUE!</v>
      </c>
      <c r="Y131" s="128" t="e">
        <f>SUMIFS([1]Лист1!$S$15:$S$685,[1]Лист1!$C$15:$C$685,B131,[1]Лист1!$D$15:$D$685,C131,[1]Лист1!$E$15:$E$685,D131,[1]Лист1!$F$15:$F$685,E131)</f>
        <v>#VALUE!</v>
      </c>
      <c r="Z131" s="133" t="e">
        <f t="shared" si="197"/>
        <v>#VALUE!</v>
      </c>
      <c r="AA131" s="133" t="e">
        <f t="shared" si="198"/>
        <v>#VALUE!</v>
      </c>
      <c r="AB131" s="133" t="e">
        <f t="shared" si="199"/>
        <v>#VALUE!</v>
      </c>
      <c r="AC131" t="b">
        <f t="shared" si="136"/>
        <v>1</v>
      </c>
    </row>
    <row r="132" spans="1:29" ht="51.75" x14ac:dyDescent="0.3">
      <c r="A132" s="41" t="s">
        <v>412</v>
      </c>
      <c r="B132" s="13" t="s">
        <v>16</v>
      </c>
      <c r="C132" s="24">
        <v>14</v>
      </c>
      <c r="D132" s="14" t="s">
        <v>84</v>
      </c>
      <c r="E132" s="24"/>
      <c r="F132" s="94">
        <f t="shared" ref="F132:U133" si="200">F133</f>
        <v>118</v>
      </c>
      <c r="G132" s="94">
        <f t="shared" si="200"/>
        <v>0</v>
      </c>
      <c r="H132" s="94">
        <f t="shared" si="200"/>
        <v>118</v>
      </c>
      <c r="I132" s="94">
        <f t="shared" si="200"/>
        <v>0</v>
      </c>
      <c r="J132" s="94">
        <f t="shared" si="200"/>
        <v>118</v>
      </c>
      <c r="K132" s="94">
        <f t="shared" si="200"/>
        <v>0</v>
      </c>
      <c r="L132" s="94">
        <f t="shared" si="200"/>
        <v>118</v>
      </c>
      <c r="M132" s="95">
        <f t="shared" si="200"/>
        <v>0</v>
      </c>
      <c r="N132" s="94">
        <f t="shared" si="200"/>
        <v>118</v>
      </c>
      <c r="O132" s="94">
        <f t="shared" si="200"/>
        <v>0</v>
      </c>
      <c r="P132" s="94">
        <f t="shared" si="200"/>
        <v>118</v>
      </c>
      <c r="Q132" s="94">
        <f t="shared" si="200"/>
        <v>0</v>
      </c>
      <c r="R132" s="94">
        <f t="shared" si="200"/>
        <v>118</v>
      </c>
      <c r="S132" s="94">
        <f t="shared" si="200"/>
        <v>0</v>
      </c>
      <c r="T132" s="94">
        <f t="shared" si="200"/>
        <v>118</v>
      </c>
      <c r="U132" s="94">
        <f t="shared" si="200"/>
        <v>0</v>
      </c>
      <c r="V132" s="94">
        <f t="shared" ref="U132:V133" si="201">V133</f>
        <v>118</v>
      </c>
      <c r="AC132" t="b">
        <f t="shared" si="136"/>
        <v>1</v>
      </c>
    </row>
    <row r="133" spans="1:29" ht="33" x14ac:dyDescent="0.25">
      <c r="A133" s="25" t="s">
        <v>21</v>
      </c>
      <c r="B133" s="17" t="s">
        <v>16</v>
      </c>
      <c r="C133" s="19">
        <v>14</v>
      </c>
      <c r="D133" s="18" t="s">
        <v>84</v>
      </c>
      <c r="E133" s="19">
        <v>200</v>
      </c>
      <c r="F133" s="95">
        <f t="shared" si="200"/>
        <v>118</v>
      </c>
      <c r="G133" s="95">
        <f t="shared" si="200"/>
        <v>0</v>
      </c>
      <c r="H133" s="95">
        <f t="shared" si="200"/>
        <v>118</v>
      </c>
      <c r="I133" s="95">
        <f t="shared" si="200"/>
        <v>0</v>
      </c>
      <c r="J133" s="95">
        <f t="shared" si="200"/>
        <v>118</v>
      </c>
      <c r="K133" s="95">
        <f t="shared" si="200"/>
        <v>0</v>
      </c>
      <c r="L133" s="95">
        <f t="shared" si="200"/>
        <v>118</v>
      </c>
      <c r="M133" s="95">
        <f t="shared" si="200"/>
        <v>0</v>
      </c>
      <c r="N133" s="95">
        <f t="shared" si="200"/>
        <v>118</v>
      </c>
      <c r="O133" s="95">
        <f t="shared" si="200"/>
        <v>0</v>
      </c>
      <c r="P133" s="95">
        <f t="shared" si="200"/>
        <v>118</v>
      </c>
      <c r="Q133" s="95">
        <f t="shared" si="200"/>
        <v>0</v>
      </c>
      <c r="R133" s="130">
        <f t="shared" si="200"/>
        <v>118</v>
      </c>
      <c r="S133" s="95">
        <f t="shared" si="200"/>
        <v>0</v>
      </c>
      <c r="T133" s="95">
        <f t="shared" si="200"/>
        <v>118</v>
      </c>
      <c r="U133" s="95">
        <f t="shared" si="201"/>
        <v>0</v>
      </c>
      <c r="V133" s="95">
        <f t="shared" si="201"/>
        <v>118</v>
      </c>
      <c r="W133" s="128" t="e">
        <f>SUMIFS([1]Лист1!$Q$15:$Q$685,[1]Лист1!$C$15:$C$685,B133,[1]Лист1!$D$15:$D$685,C133,[1]Лист1!$E$15:$E$685,D133,[1]Лист1!$F$15:$F$685,E133)</f>
        <v>#VALUE!</v>
      </c>
      <c r="X133" s="128" t="e">
        <f>SUMIFS([1]Лист1!$R$15:$R$685,[1]Лист1!$C$15:$C$685,B133,[1]Лист1!$D$15:$D$685,C133,[1]Лист1!$E$15:$E$685,D133,[1]Лист1!$F$15:$F$685,E133)</f>
        <v>#VALUE!</v>
      </c>
      <c r="Y133" s="128" t="e">
        <f>SUMIFS([1]Лист1!$S$15:$S$685,[1]Лист1!$C$15:$C$685,B133,[1]Лист1!$D$15:$D$685,C133,[1]Лист1!$E$15:$E$685,D133,[1]Лист1!$F$15:$F$685,E133)</f>
        <v>#VALUE!</v>
      </c>
      <c r="Z133" s="133" t="e">
        <f t="shared" ref="Z133:Z134" si="202">W133-P133</f>
        <v>#VALUE!</v>
      </c>
      <c r="AA133" s="133" t="e">
        <f t="shared" ref="AA133:AA134" si="203">X133-Q133</f>
        <v>#VALUE!</v>
      </c>
      <c r="AB133" s="133" t="e">
        <f t="shared" ref="AB133:AB134" si="204">Y133-R133</f>
        <v>#VALUE!</v>
      </c>
      <c r="AC133" t="b">
        <f t="shared" si="136"/>
        <v>1</v>
      </c>
    </row>
    <row r="134" spans="1:29" ht="33" x14ac:dyDescent="0.25">
      <c r="A134" s="25" t="s">
        <v>22</v>
      </c>
      <c r="B134" s="17" t="s">
        <v>16</v>
      </c>
      <c r="C134" s="19">
        <v>14</v>
      </c>
      <c r="D134" s="18" t="s">
        <v>84</v>
      </c>
      <c r="E134" s="19">
        <v>240</v>
      </c>
      <c r="F134" s="95">
        <v>118</v>
      </c>
      <c r="G134" s="95">
        <v>0</v>
      </c>
      <c r="H134" s="95">
        <f>F134+G134</f>
        <v>118</v>
      </c>
      <c r="I134" s="95">
        <v>0</v>
      </c>
      <c r="J134" s="95">
        <f>H134+I134</f>
        <v>118</v>
      </c>
      <c r="K134" s="95">
        <v>0</v>
      </c>
      <c r="L134" s="95">
        <f>J134+K134</f>
        <v>118</v>
      </c>
      <c r="M134" s="95">
        <v>0</v>
      </c>
      <c r="N134" s="95">
        <f>L134+M134</f>
        <v>118</v>
      </c>
      <c r="O134" s="95">
        <v>0</v>
      </c>
      <c r="P134" s="95">
        <f>N134+O134</f>
        <v>118</v>
      </c>
      <c r="Q134" s="95">
        <v>0</v>
      </c>
      <c r="R134" s="130">
        <f>P134+Q134</f>
        <v>118</v>
      </c>
      <c r="S134" s="95">
        <v>0</v>
      </c>
      <c r="T134" s="95">
        <f>R134+S134</f>
        <v>118</v>
      </c>
      <c r="U134" s="95">
        <v>0</v>
      </c>
      <c r="V134" s="95">
        <f>T134+U134</f>
        <v>118</v>
      </c>
      <c r="W134" s="128" t="e">
        <f>SUMIFS([1]Лист1!$Q$15:$Q$685,[1]Лист1!$C$15:$C$685,B134,[1]Лист1!$D$15:$D$685,C134,[1]Лист1!$E$15:$E$685,D134,[1]Лист1!$F$15:$F$685,E134)</f>
        <v>#VALUE!</v>
      </c>
      <c r="X134" s="128" t="e">
        <f>SUMIFS([1]Лист1!$R$15:$R$685,[1]Лист1!$C$15:$C$685,B134,[1]Лист1!$D$15:$D$685,C134,[1]Лист1!$E$15:$E$685,D134,[1]Лист1!$F$15:$F$685,E134)</f>
        <v>#VALUE!</v>
      </c>
      <c r="Y134" s="128" t="e">
        <f>SUMIFS([1]Лист1!$S$15:$S$685,[1]Лист1!$C$15:$C$685,B134,[1]Лист1!$D$15:$D$685,C134,[1]Лист1!$E$15:$E$685,D134,[1]Лист1!$F$15:$F$685,E134)</f>
        <v>#VALUE!</v>
      </c>
      <c r="Z134" s="133" t="e">
        <f t="shared" si="202"/>
        <v>#VALUE!</v>
      </c>
      <c r="AA134" s="133" t="e">
        <f t="shared" si="203"/>
        <v>#VALUE!</v>
      </c>
      <c r="AB134" s="133" t="e">
        <f t="shared" si="204"/>
        <v>#VALUE!</v>
      </c>
      <c r="AC134" t="b">
        <f t="shared" si="136"/>
        <v>1</v>
      </c>
    </row>
    <row r="135" spans="1:29" ht="34.5" x14ac:dyDescent="0.3">
      <c r="A135" s="41" t="s">
        <v>466</v>
      </c>
      <c r="B135" s="13" t="s">
        <v>16</v>
      </c>
      <c r="C135" s="13" t="s">
        <v>87</v>
      </c>
      <c r="D135" s="14" t="s">
        <v>467</v>
      </c>
      <c r="E135" s="19" t="s">
        <v>58</v>
      </c>
      <c r="F135" s="87">
        <f>F136</f>
        <v>465</v>
      </c>
      <c r="G135" s="87">
        <f t="shared" ref="G135:V136" si="205">G136</f>
        <v>0</v>
      </c>
      <c r="H135" s="87">
        <f t="shared" si="205"/>
        <v>465</v>
      </c>
      <c r="I135" s="87">
        <f t="shared" si="205"/>
        <v>0</v>
      </c>
      <c r="J135" s="87">
        <f t="shared" si="205"/>
        <v>465</v>
      </c>
      <c r="K135" s="87">
        <f t="shared" si="205"/>
        <v>0</v>
      </c>
      <c r="L135" s="87">
        <f t="shared" si="205"/>
        <v>465</v>
      </c>
      <c r="M135" s="95">
        <f t="shared" si="205"/>
        <v>0</v>
      </c>
      <c r="N135" s="94">
        <f t="shared" si="205"/>
        <v>465</v>
      </c>
      <c r="O135" s="94">
        <f t="shared" si="205"/>
        <v>0</v>
      </c>
      <c r="P135" s="94">
        <f t="shared" si="205"/>
        <v>465</v>
      </c>
      <c r="Q135" s="94">
        <f t="shared" si="205"/>
        <v>0</v>
      </c>
      <c r="R135" s="94">
        <f t="shared" si="205"/>
        <v>465</v>
      </c>
      <c r="S135" s="94">
        <f t="shared" si="205"/>
        <v>0</v>
      </c>
      <c r="T135" s="94">
        <f t="shared" si="205"/>
        <v>465</v>
      </c>
      <c r="U135" s="94">
        <f t="shared" si="205"/>
        <v>0</v>
      </c>
      <c r="V135" s="94">
        <f t="shared" si="205"/>
        <v>465</v>
      </c>
      <c r="AC135" t="b">
        <f t="shared" si="136"/>
        <v>1</v>
      </c>
    </row>
    <row r="136" spans="1:29" ht="33" x14ac:dyDescent="0.25">
      <c r="A136" s="25" t="s">
        <v>21</v>
      </c>
      <c r="B136" s="17" t="s">
        <v>16</v>
      </c>
      <c r="C136" s="17" t="s">
        <v>87</v>
      </c>
      <c r="D136" s="18" t="s">
        <v>467</v>
      </c>
      <c r="E136" s="19" t="s">
        <v>59</v>
      </c>
      <c r="F136" s="85">
        <f>F137</f>
        <v>465</v>
      </c>
      <c r="G136" s="85">
        <f t="shared" si="205"/>
        <v>0</v>
      </c>
      <c r="H136" s="85">
        <f t="shared" si="205"/>
        <v>465</v>
      </c>
      <c r="I136" s="85">
        <f t="shared" si="205"/>
        <v>0</v>
      </c>
      <c r="J136" s="85">
        <f t="shared" si="205"/>
        <v>465</v>
      </c>
      <c r="K136" s="85">
        <f t="shared" si="205"/>
        <v>0</v>
      </c>
      <c r="L136" s="85">
        <f t="shared" si="205"/>
        <v>465</v>
      </c>
      <c r="M136" s="95">
        <f t="shared" si="205"/>
        <v>0</v>
      </c>
      <c r="N136" s="95">
        <f t="shared" si="205"/>
        <v>465</v>
      </c>
      <c r="O136" s="95">
        <f t="shared" si="205"/>
        <v>0</v>
      </c>
      <c r="P136" s="95">
        <f t="shared" si="205"/>
        <v>465</v>
      </c>
      <c r="Q136" s="95">
        <f t="shared" si="205"/>
        <v>0</v>
      </c>
      <c r="R136" s="130">
        <f t="shared" si="205"/>
        <v>465</v>
      </c>
      <c r="S136" s="95">
        <f t="shared" si="205"/>
        <v>0</v>
      </c>
      <c r="T136" s="95">
        <f t="shared" si="205"/>
        <v>465</v>
      </c>
      <c r="U136" s="95">
        <f t="shared" si="205"/>
        <v>0</v>
      </c>
      <c r="V136" s="95">
        <f t="shared" si="205"/>
        <v>465</v>
      </c>
      <c r="W136" s="128" t="e">
        <f>SUMIFS([1]Лист1!$Q$15:$Q$685,[1]Лист1!$C$15:$C$685,B136,[1]Лист1!$D$15:$D$685,C136,[1]Лист1!$E$15:$E$685,D136,[1]Лист1!$F$15:$F$685,E136)</f>
        <v>#VALUE!</v>
      </c>
      <c r="X136" s="128" t="e">
        <f>SUMIFS([1]Лист1!$R$15:$R$685,[1]Лист1!$C$15:$C$685,B136,[1]Лист1!$D$15:$D$685,C136,[1]Лист1!$E$15:$E$685,D136,[1]Лист1!$F$15:$F$685,E136)</f>
        <v>#VALUE!</v>
      </c>
      <c r="Y136" s="128" t="e">
        <f>SUMIFS([1]Лист1!$S$15:$S$685,[1]Лист1!$C$15:$C$685,B136,[1]Лист1!$D$15:$D$685,C136,[1]Лист1!$E$15:$E$685,D136,[1]Лист1!$F$15:$F$685,E136)</f>
        <v>#VALUE!</v>
      </c>
      <c r="Z136" s="133" t="e">
        <f t="shared" ref="Z136:Z137" si="206">W136-P136</f>
        <v>#VALUE!</v>
      </c>
      <c r="AA136" s="133" t="e">
        <f t="shared" ref="AA136:AA137" si="207">X136-Q136</f>
        <v>#VALUE!</v>
      </c>
      <c r="AB136" s="133" t="e">
        <f t="shared" ref="AB136:AB137" si="208">Y136-R136</f>
        <v>#VALUE!</v>
      </c>
      <c r="AC136" t="b">
        <f t="shared" si="136"/>
        <v>1</v>
      </c>
    </row>
    <row r="137" spans="1:29" ht="33" x14ac:dyDescent="0.25">
      <c r="A137" s="25" t="s">
        <v>22</v>
      </c>
      <c r="B137" s="17" t="s">
        <v>16</v>
      </c>
      <c r="C137" s="17" t="s">
        <v>87</v>
      </c>
      <c r="D137" s="18" t="s">
        <v>467</v>
      </c>
      <c r="E137" s="19" t="s">
        <v>60</v>
      </c>
      <c r="F137" s="85">
        <v>465</v>
      </c>
      <c r="G137" s="85">
        <v>0</v>
      </c>
      <c r="H137" s="95">
        <f>F137+G137</f>
        <v>465</v>
      </c>
      <c r="I137" s="95">
        <v>0</v>
      </c>
      <c r="J137" s="95">
        <f>H137+I137</f>
        <v>465</v>
      </c>
      <c r="K137" s="95">
        <v>0</v>
      </c>
      <c r="L137" s="95">
        <f>J137+K137</f>
        <v>465</v>
      </c>
      <c r="M137" s="95">
        <v>0</v>
      </c>
      <c r="N137" s="95">
        <f>L137+M137</f>
        <v>465</v>
      </c>
      <c r="O137" s="95">
        <v>0</v>
      </c>
      <c r="P137" s="95">
        <f>N137+O137</f>
        <v>465</v>
      </c>
      <c r="Q137" s="95">
        <v>0</v>
      </c>
      <c r="R137" s="130">
        <f>P137+Q137</f>
        <v>465</v>
      </c>
      <c r="S137" s="95">
        <v>0</v>
      </c>
      <c r="T137" s="95">
        <f>R137+S137</f>
        <v>465</v>
      </c>
      <c r="U137" s="95">
        <v>0</v>
      </c>
      <c r="V137" s="95">
        <f>T137+U137</f>
        <v>465</v>
      </c>
      <c r="W137" s="128" t="e">
        <f>SUMIFS([1]Лист1!$Q$15:$Q$685,[1]Лист1!$C$15:$C$685,B137,[1]Лист1!$D$15:$D$685,C137,[1]Лист1!$E$15:$E$685,D137,[1]Лист1!$F$15:$F$685,E137)</f>
        <v>#VALUE!</v>
      </c>
      <c r="X137" s="128" t="e">
        <f>SUMIFS([1]Лист1!$R$15:$R$685,[1]Лист1!$C$15:$C$685,B137,[1]Лист1!$D$15:$D$685,C137,[1]Лист1!$E$15:$E$685,D137,[1]Лист1!$F$15:$F$685,E137)</f>
        <v>#VALUE!</v>
      </c>
      <c r="Y137" s="128" t="e">
        <f>SUMIFS([1]Лист1!$S$15:$S$685,[1]Лист1!$C$15:$C$685,B137,[1]Лист1!$D$15:$D$685,C137,[1]Лист1!$E$15:$E$685,D137,[1]Лист1!$F$15:$F$685,E137)</f>
        <v>#VALUE!</v>
      </c>
      <c r="Z137" s="133" t="e">
        <f t="shared" si="206"/>
        <v>#VALUE!</v>
      </c>
      <c r="AA137" s="133" t="e">
        <f t="shared" si="207"/>
        <v>#VALUE!</v>
      </c>
      <c r="AB137" s="133" t="e">
        <f t="shared" si="208"/>
        <v>#VALUE!</v>
      </c>
      <c r="AC137" t="b">
        <f t="shared" si="136"/>
        <v>1</v>
      </c>
    </row>
    <row r="138" spans="1:29" ht="17.25" x14ac:dyDescent="0.3">
      <c r="A138" s="12" t="s">
        <v>88</v>
      </c>
      <c r="B138" s="13" t="s">
        <v>16</v>
      </c>
      <c r="C138" s="13" t="s">
        <v>87</v>
      </c>
      <c r="D138" s="14" t="s">
        <v>89</v>
      </c>
      <c r="E138" s="24"/>
      <c r="F138" s="94">
        <f t="shared" ref="F138:U139" si="209">F139</f>
        <v>835</v>
      </c>
      <c r="G138" s="94">
        <f t="shared" si="209"/>
        <v>0</v>
      </c>
      <c r="H138" s="94">
        <f t="shared" si="209"/>
        <v>835</v>
      </c>
      <c r="I138" s="94">
        <f t="shared" si="209"/>
        <v>0</v>
      </c>
      <c r="J138" s="94">
        <f t="shared" si="209"/>
        <v>835</v>
      </c>
      <c r="K138" s="94">
        <f t="shared" si="209"/>
        <v>0</v>
      </c>
      <c r="L138" s="94">
        <f t="shared" si="209"/>
        <v>835</v>
      </c>
      <c r="M138" s="95">
        <f t="shared" si="209"/>
        <v>0</v>
      </c>
      <c r="N138" s="94">
        <f t="shared" si="209"/>
        <v>835</v>
      </c>
      <c r="O138" s="94">
        <f t="shared" si="209"/>
        <v>0</v>
      </c>
      <c r="P138" s="94">
        <f t="shared" si="209"/>
        <v>835</v>
      </c>
      <c r="Q138" s="94">
        <f t="shared" si="209"/>
        <v>0</v>
      </c>
      <c r="R138" s="94">
        <f t="shared" si="209"/>
        <v>835</v>
      </c>
      <c r="S138" s="94">
        <f t="shared" si="209"/>
        <v>0</v>
      </c>
      <c r="T138" s="94">
        <f t="shared" si="209"/>
        <v>835</v>
      </c>
      <c r="U138" s="94">
        <f t="shared" si="209"/>
        <v>0</v>
      </c>
      <c r="V138" s="94">
        <f t="shared" ref="U138:V139" si="210">V139</f>
        <v>835</v>
      </c>
      <c r="AC138" t="b">
        <f t="shared" si="136"/>
        <v>1</v>
      </c>
    </row>
    <row r="139" spans="1:29" ht="33" x14ac:dyDescent="0.25">
      <c r="A139" s="25" t="s">
        <v>21</v>
      </c>
      <c r="B139" s="17" t="s">
        <v>16</v>
      </c>
      <c r="C139" s="17" t="s">
        <v>87</v>
      </c>
      <c r="D139" s="18" t="s">
        <v>89</v>
      </c>
      <c r="E139" s="19">
        <v>200</v>
      </c>
      <c r="F139" s="95">
        <f t="shared" si="209"/>
        <v>835</v>
      </c>
      <c r="G139" s="95">
        <f t="shared" si="209"/>
        <v>0</v>
      </c>
      <c r="H139" s="95">
        <f t="shared" si="209"/>
        <v>835</v>
      </c>
      <c r="I139" s="95">
        <f t="shared" si="209"/>
        <v>0</v>
      </c>
      <c r="J139" s="95">
        <f t="shared" si="209"/>
        <v>835</v>
      </c>
      <c r="K139" s="95">
        <f t="shared" si="209"/>
        <v>0</v>
      </c>
      <c r="L139" s="95">
        <f t="shared" si="209"/>
        <v>835</v>
      </c>
      <c r="M139" s="95">
        <f t="shared" si="209"/>
        <v>0</v>
      </c>
      <c r="N139" s="95">
        <f t="shared" si="209"/>
        <v>835</v>
      </c>
      <c r="O139" s="95">
        <f t="shared" si="209"/>
        <v>0</v>
      </c>
      <c r="P139" s="95">
        <f t="shared" si="209"/>
        <v>835</v>
      </c>
      <c r="Q139" s="95">
        <f t="shared" si="209"/>
        <v>0</v>
      </c>
      <c r="R139" s="130">
        <f t="shared" si="209"/>
        <v>835</v>
      </c>
      <c r="S139" s="95">
        <f t="shared" si="209"/>
        <v>0</v>
      </c>
      <c r="T139" s="95">
        <f t="shared" si="209"/>
        <v>835</v>
      </c>
      <c r="U139" s="95">
        <f t="shared" si="210"/>
        <v>0</v>
      </c>
      <c r="V139" s="95">
        <f t="shared" si="210"/>
        <v>835</v>
      </c>
      <c r="W139" s="128" t="e">
        <f>SUMIFS([1]Лист1!$Q$15:$Q$685,[1]Лист1!$C$15:$C$685,B139,[1]Лист1!$D$15:$D$685,C139,[1]Лист1!$E$15:$E$685,D139,[1]Лист1!$F$15:$F$685,E139)</f>
        <v>#VALUE!</v>
      </c>
      <c r="X139" s="128" t="e">
        <f>SUMIFS([1]Лист1!$R$15:$R$685,[1]Лист1!$C$15:$C$685,B139,[1]Лист1!$D$15:$D$685,C139,[1]Лист1!$E$15:$E$685,D139,[1]Лист1!$F$15:$F$685,E139)</f>
        <v>#VALUE!</v>
      </c>
      <c r="Y139" s="128" t="e">
        <f>SUMIFS([1]Лист1!$S$15:$S$685,[1]Лист1!$C$15:$C$685,B139,[1]Лист1!$D$15:$D$685,C139,[1]Лист1!$E$15:$E$685,D139,[1]Лист1!$F$15:$F$685,E139)</f>
        <v>#VALUE!</v>
      </c>
      <c r="Z139" s="133" t="e">
        <f t="shared" ref="Z139:Z140" si="211">W139-P139</f>
        <v>#VALUE!</v>
      </c>
      <c r="AA139" s="133" t="e">
        <f t="shared" ref="AA139:AA140" si="212">X139-Q139</f>
        <v>#VALUE!</v>
      </c>
      <c r="AB139" s="133" t="e">
        <f t="shared" ref="AB139:AB140" si="213">Y139-R139</f>
        <v>#VALUE!</v>
      </c>
      <c r="AC139" t="b">
        <f t="shared" si="136"/>
        <v>1</v>
      </c>
    </row>
    <row r="140" spans="1:29" ht="33" x14ac:dyDescent="0.25">
      <c r="A140" s="25" t="s">
        <v>22</v>
      </c>
      <c r="B140" s="17" t="s">
        <v>16</v>
      </c>
      <c r="C140" s="17" t="s">
        <v>87</v>
      </c>
      <c r="D140" s="18" t="s">
        <v>89</v>
      </c>
      <c r="E140" s="19">
        <v>240</v>
      </c>
      <c r="F140" s="95">
        <v>835</v>
      </c>
      <c r="G140" s="95">
        <v>0</v>
      </c>
      <c r="H140" s="95">
        <f>F140+G140</f>
        <v>835</v>
      </c>
      <c r="I140" s="95">
        <v>0</v>
      </c>
      <c r="J140" s="95">
        <f>H140+I140</f>
        <v>835</v>
      </c>
      <c r="K140" s="95">
        <v>0</v>
      </c>
      <c r="L140" s="95">
        <f>J140+K140</f>
        <v>835</v>
      </c>
      <c r="M140" s="95">
        <v>0</v>
      </c>
      <c r="N140" s="95">
        <f>L140+M140</f>
        <v>835</v>
      </c>
      <c r="O140" s="95">
        <v>0</v>
      </c>
      <c r="P140" s="95">
        <f>N140+O140</f>
        <v>835</v>
      </c>
      <c r="Q140" s="95">
        <v>0</v>
      </c>
      <c r="R140" s="130">
        <f>P140+Q140</f>
        <v>835</v>
      </c>
      <c r="S140" s="95">
        <v>0</v>
      </c>
      <c r="T140" s="95">
        <f>R140+S140</f>
        <v>835</v>
      </c>
      <c r="U140" s="95">
        <v>0</v>
      </c>
      <c r="V140" s="95">
        <f>T140+U140</f>
        <v>835</v>
      </c>
      <c r="W140" s="128" t="e">
        <f>SUMIFS([1]Лист1!$Q$15:$Q$685,[1]Лист1!$C$15:$C$685,B140,[1]Лист1!$D$15:$D$685,C140,[1]Лист1!$E$15:$E$685,D140,[1]Лист1!$F$15:$F$685,E140)</f>
        <v>#VALUE!</v>
      </c>
      <c r="X140" s="128" t="e">
        <f>SUMIFS([1]Лист1!$R$15:$R$685,[1]Лист1!$C$15:$C$685,B140,[1]Лист1!$D$15:$D$685,C140,[1]Лист1!$E$15:$E$685,D140,[1]Лист1!$F$15:$F$685,E140)</f>
        <v>#VALUE!</v>
      </c>
      <c r="Y140" s="128" t="e">
        <f>SUMIFS([1]Лист1!$S$15:$S$685,[1]Лист1!$C$15:$C$685,B140,[1]Лист1!$D$15:$D$685,C140,[1]Лист1!$E$15:$E$685,D140,[1]Лист1!$F$15:$F$685,E140)</f>
        <v>#VALUE!</v>
      </c>
      <c r="Z140" s="133" t="e">
        <f t="shared" si="211"/>
        <v>#VALUE!</v>
      </c>
      <c r="AA140" s="133" t="e">
        <f t="shared" si="212"/>
        <v>#VALUE!</v>
      </c>
      <c r="AB140" s="133" t="e">
        <f t="shared" si="213"/>
        <v>#VALUE!</v>
      </c>
      <c r="AC140" t="b">
        <f t="shared" si="136"/>
        <v>1</v>
      </c>
    </row>
    <row r="141" spans="1:29" ht="17.25" x14ac:dyDescent="0.3">
      <c r="A141" s="12" t="s">
        <v>90</v>
      </c>
      <c r="B141" s="13" t="s">
        <v>16</v>
      </c>
      <c r="C141" s="13" t="s">
        <v>87</v>
      </c>
      <c r="D141" s="14" t="s">
        <v>91</v>
      </c>
      <c r="E141" s="24"/>
      <c r="F141" s="94">
        <f t="shared" ref="F141:U142" si="214">F142</f>
        <v>162</v>
      </c>
      <c r="G141" s="94">
        <f t="shared" si="214"/>
        <v>0</v>
      </c>
      <c r="H141" s="94">
        <f t="shared" si="214"/>
        <v>162</v>
      </c>
      <c r="I141" s="94">
        <f t="shared" si="214"/>
        <v>0</v>
      </c>
      <c r="J141" s="94">
        <f t="shared" si="214"/>
        <v>162</v>
      </c>
      <c r="K141" s="94">
        <f t="shared" si="214"/>
        <v>0</v>
      </c>
      <c r="L141" s="94">
        <f t="shared" si="214"/>
        <v>162</v>
      </c>
      <c r="M141" s="95">
        <f t="shared" si="214"/>
        <v>0</v>
      </c>
      <c r="N141" s="94">
        <f t="shared" si="214"/>
        <v>162</v>
      </c>
      <c r="O141" s="94">
        <f t="shared" si="214"/>
        <v>0</v>
      </c>
      <c r="P141" s="94">
        <f t="shared" si="214"/>
        <v>162</v>
      </c>
      <c r="Q141" s="94">
        <f t="shared" si="214"/>
        <v>0</v>
      </c>
      <c r="R141" s="94">
        <f t="shared" si="214"/>
        <v>162</v>
      </c>
      <c r="S141" s="94">
        <f t="shared" si="214"/>
        <v>0</v>
      </c>
      <c r="T141" s="94">
        <f t="shared" si="214"/>
        <v>162</v>
      </c>
      <c r="U141" s="94">
        <f t="shared" si="214"/>
        <v>0</v>
      </c>
      <c r="V141" s="94">
        <f t="shared" ref="U141:V142" si="215">V142</f>
        <v>162</v>
      </c>
      <c r="AC141" t="b">
        <f t="shared" si="136"/>
        <v>1</v>
      </c>
    </row>
    <row r="142" spans="1:29" ht="33" x14ac:dyDescent="0.25">
      <c r="A142" s="25" t="s">
        <v>21</v>
      </c>
      <c r="B142" s="17" t="s">
        <v>16</v>
      </c>
      <c r="C142" s="17" t="s">
        <v>87</v>
      </c>
      <c r="D142" s="18" t="s">
        <v>91</v>
      </c>
      <c r="E142" s="19">
        <v>200</v>
      </c>
      <c r="F142" s="95">
        <f t="shared" si="214"/>
        <v>162</v>
      </c>
      <c r="G142" s="95">
        <f t="shared" si="214"/>
        <v>0</v>
      </c>
      <c r="H142" s="95">
        <f t="shared" si="214"/>
        <v>162</v>
      </c>
      <c r="I142" s="95">
        <f t="shared" si="214"/>
        <v>0</v>
      </c>
      <c r="J142" s="95">
        <f t="shared" si="214"/>
        <v>162</v>
      </c>
      <c r="K142" s="95">
        <f t="shared" si="214"/>
        <v>0</v>
      </c>
      <c r="L142" s="95">
        <f t="shared" si="214"/>
        <v>162</v>
      </c>
      <c r="M142" s="95">
        <f t="shared" si="214"/>
        <v>0</v>
      </c>
      <c r="N142" s="95">
        <f t="shared" si="214"/>
        <v>162</v>
      </c>
      <c r="O142" s="95">
        <f t="shared" si="214"/>
        <v>0</v>
      </c>
      <c r="P142" s="95">
        <f t="shared" si="214"/>
        <v>162</v>
      </c>
      <c r="Q142" s="95">
        <f t="shared" si="214"/>
        <v>0</v>
      </c>
      <c r="R142" s="130">
        <f t="shared" si="214"/>
        <v>162</v>
      </c>
      <c r="S142" s="95">
        <f t="shared" si="214"/>
        <v>0</v>
      </c>
      <c r="T142" s="95">
        <f t="shared" si="214"/>
        <v>162</v>
      </c>
      <c r="U142" s="95">
        <f t="shared" si="215"/>
        <v>0</v>
      </c>
      <c r="V142" s="95">
        <f t="shared" si="215"/>
        <v>162</v>
      </c>
      <c r="W142" s="128" t="e">
        <f>SUMIFS([1]Лист1!$Q$15:$Q$685,[1]Лист1!$C$15:$C$685,B142,[1]Лист1!$D$15:$D$685,C142,[1]Лист1!$E$15:$E$685,D142,[1]Лист1!$F$15:$F$685,E142)</f>
        <v>#VALUE!</v>
      </c>
      <c r="X142" s="128" t="e">
        <f>SUMIFS([1]Лист1!$R$15:$R$685,[1]Лист1!$C$15:$C$685,B142,[1]Лист1!$D$15:$D$685,C142,[1]Лист1!$E$15:$E$685,D142,[1]Лист1!$F$15:$F$685,E142)</f>
        <v>#VALUE!</v>
      </c>
      <c r="Y142" s="128" t="e">
        <f>SUMIFS([1]Лист1!$S$15:$S$685,[1]Лист1!$C$15:$C$685,B142,[1]Лист1!$D$15:$D$685,C142,[1]Лист1!$E$15:$E$685,D142,[1]Лист1!$F$15:$F$685,E142)</f>
        <v>#VALUE!</v>
      </c>
      <c r="Z142" s="133" t="e">
        <f t="shared" ref="Z142:Z143" si="216">W142-P142</f>
        <v>#VALUE!</v>
      </c>
      <c r="AA142" s="133" t="e">
        <f t="shared" ref="AA142:AA143" si="217">X142-Q142</f>
        <v>#VALUE!</v>
      </c>
      <c r="AB142" s="133" t="e">
        <f t="shared" ref="AB142:AB143" si="218">Y142-R142</f>
        <v>#VALUE!</v>
      </c>
      <c r="AC142" t="b">
        <f t="shared" si="136"/>
        <v>1</v>
      </c>
    </row>
    <row r="143" spans="1:29" ht="33" x14ac:dyDescent="0.25">
      <c r="A143" s="25" t="s">
        <v>22</v>
      </c>
      <c r="B143" s="17" t="s">
        <v>16</v>
      </c>
      <c r="C143" s="17" t="s">
        <v>87</v>
      </c>
      <c r="D143" s="18" t="s">
        <v>91</v>
      </c>
      <c r="E143" s="19">
        <v>240</v>
      </c>
      <c r="F143" s="95">
        <v>162</v>
      </c>
      <c r="G143" s="95">
        <v>0</v>
      </c>
      <c r="H143" s="95">
        <f>F143+G143</f>
        <v>162</v>
      </c>
      <c r="I143" s="95">
        <v>0</v>
      </c>
      <c r="J143" s="95">
        <f>H143+I143</f>
        <v>162</v>
      </c>
      <c r="K143" s="95">
        <v>0</v>
      </c>
      <c r="L143" s="95">
        <f>J143+K143</f>
        <v>162</v>
      </c>
      <c r="M143" s="95">
        <v>0</v>
      </c>
      <c r="N143" s="95">
        <f>L143+M143</f>
        <v>162</v>
      </c>
      <c r="O143" s="95">
        <v>0</v>
      </c>
      <c r="P143" s="95">
        <f>N143+O143</f>
        <v>162</v>
      </c>
      <c r="Q143" s="95">
        <v>0</v>
      </c>
      <c r="R143" s="130">
        <f>P143+Q143</f>
        <v>162</v>
      </c>
      <c r="S143" s="95">
        <v>0</v>
      </c>
      <c r="T143" s="95">
        <f>R143+S143</f>
        <v>162</v>
      </c>
      <c r="U143" s="95">
        <v>0</v>
      </c>
      <c r="V143" s="95">
        <f>T143+U143</f>
        <v>162</v>
      </c>
      <c r="W143" s="128" t="e">
        <f>SUMIFS([1]Лист1!$Q$15:$Q$685,[1]Лист1!$C$15:$C$685,B143,[1]Лист1!$D$15:$D$685,C143,[1]Лист1!$E$15:$E$685,D143,[1]Лист1!$F$15:$F$685,E143)</f>
        <v>#VALUE!</v>
      </c>
      <c r="X143" s="128" t="e">
        <f>SUMIFS([1]Лист1!$R$15:$R$685,[1]Лист1!$C$15:$C$685,B143,[1]Лист1!$D$15:$D$685,C143,[1]Лист1!$E$15:$E$685,D143,[1]Лист1!$F$15:$F$685,E143)</f>
        <v>#VALUE!</v>
      </c>
      <c r="Y143" s="128" t="e">
        <f>SUMIFS([1]Лист1!$S$15:$S$685,[1]Лист1!$C$15:$C$685,B143,[1]Лист1!$D$15:$D$685,C143,[1]Лист1!$E$15:$E$685,D143,[1]Лист1!$F$15:$F$685,E143)</f>
        <v>#VALUE!</v>
      </c>
      <c r="Z143" s="133" t="e">
        <f t="shared" si="216"/>
        <v>#VALUE!</v>
      </c>
      <c r="AA143" s="133" t="e">
        <f t="shared" si="217"/>
        <v>#VALUE!</v>
      </c>
      <c r="AB143" s="133" t="e">
        <f t="shared" si="218"/>
        <v>#VALUE!</v>
      </c>
      <c r="AC143" t="b">
        <f t="shared" si="136"/>
        <v>1</v>
      </c>
    </row>
    <row r="144" spans="1:29" ht="16.5" x14ac:dyDescent="0.25">
      <c r="A144" s="11" t="s">
        <v>413</v>
      </c>
      <c r="B144" s="9" t="s">
        <v>25</v>
      </c>
      <c r="C144" s="9" t="s">
        <v>4</v>
      </c>
      <c r="D144" s="10" t="s">
        <v>58</v>
      </c>
      <c r="E144" s="23" t="s">
        <v>58</v>
      </c>
      <c r="F144" s="93">
        <f t="shared" ref="F144:L144" si="219">F145+F187</f>
        <v>195805.8</v>
      </c>
      <c r="G144" s="93">
        <f t="shared" si="219"/>
        <v>45571.600000000006</v>
      </c>
      <c r="H144" s="93">
        <f t="shared" si="219"/>
        <v>241377.39999999997</v>
      </c>
      <c r="I144" s="93">
        <f t="shared" si="219"/>
        <v>0</v>
      </c>
      <c r="J144" s="93">
        <f t="shared" si="219"/>
        <v>241377.39999999997</v>
      </c>
      <c r="K144" s="93">
        <f t="shared" si="219"/>
        <v>-3895.3</v>
      </c>
      <c r="L144" s="93">
        <f t="shared" si="219"/>
        <v>237482.09999999998</v>
      </c>
      <c r="M144" s="95">
        <f t="shared" ref="M144:N144" si="220">M145+M187</f>
        <v>7036</v>
      </c>
      <c r="N144" s="93">
        <f t="shared" si="220"/>
        <v>244518.09999999998</v>
      </c>
      <c r="O144" s="93">
        <f t="shared" ref="O144:P144" si="221">O145+O187</f>
        <v>0</v>
      </c>
      <c r="P144" s="93">
        <f t="shared" si="221"/>
        <v>244518.09999999998</v>
      </c>
      <c r="Q144" s="93">
        <f t="shared" ref="Q144:R144" si="222">Q145+Q187</f>
        <v>107755.4</v>
      </c>
      <c r="R144" s="93">
        <f t="shared" si="222"/>
        <v>352273.50000000006</v>
      </c>
      <c r="S144" s="93">
        <f t="shared" ref="S144:T144" si="223">S145+S187</f>
        <v>16471.900000000001</v>
      </c>
      <c r="T144" s="93">
        <f t="shared" si="223"/>
        <v>368745.4</v>
      </c>
      <c r="U144" s="93">
        <f t="shared" ref="U144:V144" si="224">U145+U187</f>
        <v>0</v>
      </c>
      <c r="V144" s="93">
        <f t="shared" si="224"/>
        <v>368745.4</v>
      </c>
      <c r="AC144" t="b">
        <f t="shared" si="136"/>
        <v>1</v>
      </c>
    </row>
    <row r="145" spans="1:29" ht="16.5" x14ac:dyDescent="0.25">
      <c r="A145" s="11" t="s">
        <v>92</v>
      </c>
      <c r="B145" s="9" t="s">
        <v>25</v>
      </c>
      <c r="C145" s="9" t="s">
        <v>76</v>
      </c>
      <c r="D145" s="22" t="s">
        <v>58</v>
      </c>
      <c r="E145" s="23" t="s">
        <v>58</v>
      </c>
      <c r="F145" s="98">
        <f>F146+F177</f>
        <v>178320.8</v>
      </c>
      <c r="G145" s="98">
        <f t="shared" ref="G145:H145" si="225">G146+G177</f>
        <v>42635.8</v>
      </c>
      <c r="H145" s="98">
        <f t="shared" si="225"/>
        <v>220956.59999999998</v>
      </c>
      <c r="I145" s="98">
        <f t="shared" ref="I145:J145" si="226">I146+I177</f>
        <v>0</v>
      </c>
      <c r="J145" s="98">
        <f t="shared" si="226"/>
        <v>220956.59999999998</v>
      </c>
      <c r="K145" s="98">
        <f t="shared" ref="K145:L145" si="227">K146+K177</f>
        <v>-3895.3</v>
      </c>
      <c r="L145" s="98">
        <f t="shared" si="227"/>
        <v>217061.3</v>
      </c>
      <c r="M145" s="95">
        <f t="shared" ref="M145:N145" si="228">M146+M177</f>
        <v>0</v>
      </c>
      <c r="N145" s="93">
        <f t="shared" si="228"/>
        <v>217061.3</v>
      </c>
      <c r="O145" s="93">
        <f t="shared" ref="O145:P145" si="229">O146+O177</f>
        <v>0</v>
      </c>
      <c r="P145" s="93">
        <f t="shared" si="229"/>
        <v>217061.3</v>
      </c>
      <c r="Q145" s="93">
        <f t="shared" ref="Q145:R145" si="230">Q146+Q177</f>
        <v>107755.4</v>
      </c>
      <c r="R145" s="93">
        <f t="shared" si="230"/>
        <v>324816.70000000007</v>
      </c>
      <c r="S145" s="93">
        <f t="shared" ref="S145:T145" si="231">S146+S177</f>
        <v>12828.9</v>
      </c>
      <c r="T145" s="93">
        <f t="shared" si="231"/>
        <v>337645.60000000003</v>
      </c>
      <c r="U145" s="93">
        <f t="shared" ref="U145:V145" si="232">U146+U177</f>
        <v>0</v>
      </c>
      <c r="V145" s="93">
        <f t="shared" si="232"/>
        <v>337645.60000000003</v>
      </c>
      <c r="AC145" t="b">
        <f t="shared" si="136"/>
        <v>1</v>
      </c>
    </row>
    <row r="146" spans="1:29" ht="49.5" x14ac:dyDescent="0.25">
      <c r="A146" s="51" t="s">
        <v>93</v>
      </c>
      <c r="B146" s="45" t="s">
        <v>25</v>
      </c>
      <c r="C146" s="45" t="s">
        <v>76</v>
      </c>
      <c r="D146" s="52" t="s">
        <v>94</v>
      </c>
      <c r="E146" s="47" t="s">
        <v>58</v>
      </c>
      <c r="F146" s="97">
        <f>F147+F167+F172</f>
        <v>157227.29999999999</v>
      </c>
      <c r="G146" s="97">
        <f t="shared" ref="G146:H146" si="233">G147+G167+G172</f>
        <v>5858</v>
      </c>
      <c r="H146" s="97">
        <f t="shared" si="233"/>
        <v>163085.29999999999</v>
      </c>
      <c r="I146" s="97">
        <f t="shared" ref="I146:J146" si="234">I147+I167+I172</f>
        <v>0</v>
      </c>
      <c r="J146" s="97">
        <f t="shared" si="234"/>
        <v>163085.29999999999</v>
      </c>
      <c r="K146" s="97">
        <f t="shared" ref="K146:L146" si="235">K147+K167+K172</f>
        <v>-3895.3</v>
      </c>
      <c r="L146" s="97">
        <f t="shared" si="235"/>
        <v>159190</v>
      </c>
      <c r="M146" s="95">
        <f t="shared" ref="M146:N146" si="236">M147+M167+M172</f>
        <v>0</v>
      </c>
      <c r="N146" s="97">
        <f t="shared" si="236"/>
        <v>159190</v>
      </c>
      <c r="O146" s="97">
        <f t="shared" ref="O146:P146" si="237">O147+O167+O172</f>
        <v>0</v>
      </c>
      <c r="P146" s="97">
        <f t="shared" si="237"/>
        <v>159190</v>
      </c>
      <c r="Q146" s="97">
        <f t="shared" ref="Q146:R146" si="238">Q147+Q167+Q172</f>
        <v>107612.09999999999</v>
      </c>
      <c r="R146" s="97">
        <f t="shared" si="238"/>
        <v>266802.10000000003</v>
      </c>
      <c r="S146" s="97">
        <f t="shared" ref="S146:T146" si="239">S147+S167+S172</f>
        <v>-1578.7</v>
      </c>
      <c r="T146" s="97">
        <f t="shared" si="239"/>
        <v>265223.40000000002</v>
      </c>
      <c r="U146" s="97">
        <f t="shared" ref="U146:V146" si="240">U147+U167+U172</f>
        <v>0</v>
      </c>
      <c r="V146" s="97">
        <f t="shared" si="240"/>
        <v>265223.40000000002</v>
      </c>
      <c r="AC146" t="b">
        <f t="shared" si="136"/>
        <v>1</v>
      </c>
    </row>
    <row r="147" spans="1:29" ht="34.5" x14ac:dyDescent="0.3">
      <c r="A147" s="41" t="s">
        <v>414</v>
      </c>
      <c r="B147" s="13" t="s">
        <v>25</v>
      </c>
      <c r="C147" s="13" t="s">
        <v>76</v>
      </c>
      <c r="D147" s="34" t="s">
        <v>95</v>
      </c>
      <c r="E147" s="24" t="s">
        <v>58</v>
      </c>
      <c r="F147" s="94">
        <f t="shared" ref="F147:H147" si="241">F152+F159+F148</f>
        <v>146939.59999999998</v>
      </c>
      <c r="G147" s="94">
        <f t="shared" si="241"/>
        <v>5858</v>
      </c>
      <c r="H147" s="94">
        <f t="shared" si="241"/>
        <v>152797.59999999998</v>
      </c>
      <c r="I147" s="94">
        <f t="shared" ref="I147:J147" si="242">I152+I159+I148</f>
        <v>0</v>
      </c>
      <c r="J147" s="94">
        <f t="shared" si="242"/>
        <v>152797.59999999998</v>
      </c>
      <c r="K147" s="94">
        <f t="shared" ref="K147:L147" si="243">K152+K159+K148</f>
        <v>-3895.3</v>
      </c>
      <c r="L147" s="94">
        <f t="shared" si="243"/>
        <v>148902.29999999999</v>
      </c>
      <c r="M147" s="95">
        <f t="shared" ref="M147:N147" si="244">M152+M159+M148</f>
        <v>0</v>
      </c>
      <c r="N147" s="94">
        <f t="shared" si="244"/>
        <v>148902.29999999999</v>
      </c>
      <c r="O147" s="94">
        <f t="shared" ref="O147:P147" si="245">O152+O159+O148</f>
        <v>0</v>
      </c>
      <c r="P147" s="94">
        <f t="shared" si="245"/>
        <v>148902.29999999999</v>
      </c>
      <c r="Q147" s="94">
        <f t="shared" ref="Q147:R147" si="246">Q152+Q159+Q148</f>
        <v>106006.39999999999</v>
      </c>
      <c r="R147" s="94">
        <f t="shared" si="246"/>
        <v>254908.7</v>
      </c>
      <c r="S147" s="94">
        <f t="shared" ref="S147:T147" si="247">S152+S159+S148</f>
        <v>27</v>
      </c>
      <c r="T147" s="94">
        <f t="shared" si="247"/>
        <v>254935.7</v>
      </c>
      <c r="U147" s="94">
        <f t="shared" ref="U147:V147" si="248">U152+U159+U148</f>
        <v>0</v>
      </c>
      <c r="V147" s="94">
        <f t="shared" si="248"/>
        <v>254935.7</v>
      </c>
      <c r="AC147" t="b">
        <f t="shared" si="136"/>
        <v>1</v>
      </c>
    </row>
    <row r="148" spans="1:29" ht="16.5" x14ac:dyDescent="0.25">
      <c r="A148" s="39" t="s">
        <v>96</v>
      </c>
      <c r="B148" s="27" t="s">
        <v>25</v>
      </c>
      <c r="C148" s="27" t="s">
        <v>76</v>
      </c>
      <c r="D148" s="42" t="s">
        <v>97</v>
      </c>
      <c r="E148" s="29" t="s">
        <v>58</v>
      </c>
      <c r="F148" s="96">
        <f t="shared" ref="F148:U150" si="249">F149</f>
        <v>3794</v>
      </c>
      <c r="G148" s="96">
        <f t="shared" si="249"/>
        <v>0</v>
      </c>
      <c r="H148" s="96">
        <f t="shared" si="249"/>
        <v>3794</v>
      </c>
      <c r="I148" s="96">
        <f t="shared" si="249"/>
        <v>0</v>
      </c>
      <c r="J148" s="96">
        <f t="shared" si="249"/>
        <v>3794</v>
      </c>
      <c r="K148" s="96">
        <f t="shared" si="249"/>
        <v>0</v>
      </c>
      <c r="L148" s="96">
        <f t="shared" si="249"/>
        <v>3794</v>
      </c>
      <c r="M148" s="95">
        <f t="shared" si="249"/>
        <v>0</v>
      </c>
      <c r="N148" s="95">
        <f t="shared" si="249"/>
        <v>3794</v>
      </c>
      <c r="O148" s="95">
        <f t="shared" si="249"/>
        <v>0</v>
      </c>
      <c r="P148" s="95">
        <f t="shared" si="249"/>
        <v>3794</v>
      </c>
      <c r="Q148" s="95">
        <f t="shared" si="249"/>
        <v>0</v>
      </c>
      <c r="R148" s="95">
        <f t="shared" si="249"/>
        <v>3794</v>
      </c>
      <c r="S148" s="95">
        <f t="shared" si="249"/>
        <v>0</v>
      </c>
      <c r="T148" s="95">
        <f t="shared" si="249"/>
        <v>3794</v>
      </c>
      <c r="U148" s="95">
        <f t="shared" si="249"/>
        <v>0</v>
      </c>
      <c r="V148" s="95">
        <f t="shared" ref="U148:V150" si="250">V149</f>
        <v>3794</v>
      </c>
      <c r="AC148" t="b">
        <f t="shared" si="136"/>
        <v>1</v>
      </c>
    </row>
    <row r="149" spans="1:29" ht="16.149999999999999" customHeight="1" x14ac:dyDescent="0.25">
      <c r="A149" s="25" t="s">
        <v>98</v>
      </c>
      <c r="B149" s="17" t="s">
        <v>25</v>
      </c>
      <c r="C149" s="17" t="s">
        <v>76</v>
      </c>
      <c r="D149" s="37" t="s">
        <v>99</v>
      </c>
      <c r="E149" s="29"/>
      <c r="F149" s="96">
        <f t="shared" si="249"/>
        <v>3794</v>
      </c>
      <c r="G149" s="96">
        <f t="shared" si="249"/>
        <v>0</v>
      </c>
      <c r="H149" s="96">
        <f t="shared" si="249"/>
        <v>3794</v>
      </c>
      <c r="I149" s="96">
        <f t="shared" si="249"/>
        <v>0</v>
      </c>
      <c r="J149" s="96">
        <f t="shared" si="249"/>
        <v>3794</v>
      </c>
      <c r="K149" s="96">
        <f t="shared" si="249"/>
        <v>0</v>
      </c>
      <c r="L149" s="96">
        <f t="shared" si="249"/>
        <v>3794</v>
      </c>
      <c r="M149" s="95">
        <f t="shared" si="249"/>
        <v>0</v>
      </c>
      <c r="N149" s="95">
        <f t="shared" si="249"/>
        <v>3794</v>
      </c>
      <c r="O149" s="95">
        <f t="shared" si="249"/>
        <v>0</v>
      </c>
      <c r="P149" s="95">
        <f t="shared" si="249"/>
        <v>3794</v>
      </c>
      <c r="Q149" s="95">
        <f t="shared" si="249"/>
        <v>0</v>
      </c>
      <c r="R149" s="95">
        <f t="shared" si="249"/>
        <v>3794</v>
      </c>
      <c r="S149" s="95">
        <f t="shared" si="249"/>
        <v>0</v>
      </c>
      <c r="T149" s="95">
        <f t="shared" si="249"/>
        <v>3794</v>
      </c>
      <c r="U149" s="95">
        <f t="shared" si="250"/>
        <v>0</v>
      </c>
      <c r="V149" s="95">
        <f t="shared" si="250"/>
        <v>3794</v>
      </c>
      <c r="AC149" t="b">
        <f t="shared" si="136"/>
        <v>1</v>
      </c>
    </row>
    <row r="150" spans="1:29" ht="33" x14ac:dyDescent="0.25">
      <c r="A150" s="25" t="s">
        <v>100</v>
      </c>
      <c r="B150" s="17" t="s">
        <v>25</v>
      </c>
      <c r="C150" s="17" t="s">
        <v>76</v>
      </c>
      <c r="D150" s="37" t="s">
        <v>99</v>
      </c>
      <c r="E150" s="19" t="s">
        <v>101</v>
      </c>
      <c r="F150" s="95">
        <f t="shared" si="249"/>
        <v>3794</v>
      </c>
      <c r="G150" s="95">
        <f t="shared" si="249"/>
        <v>0</v>
      </c>
      <c r="H150" s="95">
        <f t="shared" si="249"/>
        <v>3794</v>
      </c>
      <c r="I150" s="95">
        <f t="shared" si="249"/>
        <v>0</v>
      </c>
      <c r="J150" s="95">
        <f t="shared" si="249"/>
        <v>3794</v>
      </c>
      <c r="K150" s="95">
        <f t="shared" si="249"/>
        <v>0</v>
      </c>
      <c r="L150" s="95">
        <f t="shared" si="249"/>
        <v>3794</v>
      </c>
      <c r="M150" s="95">
        <f t="shared" si="249"/>
        <v>0</v>
      </c>
      <c r="N150" s="95">
        <f t="shared" si="249"/>
        <v>3794</v>
      </c>
      <c r="O150" s="95">
        <f t="shared" si="249"/>
        <v>0</v>
      </c>
      <c r="P150" s="95">
        <f t="shared" si="249"/>
        <v>3794</v>
      </c>
      <c r="Q150" s="95">
        <f t="shared" si="249"/>
        <v>0</v>
      </c>
      <c r="R150" s="130">
        <f t="shared" si="249"/>
        <v>3794</v>
      </c>
      <c r="S150" s="95">
        <f t="shared" si="249"/>
        <v>0</v>
      </c>
      <c r="T150" s="95">
        <f t="shared" si="249"/>
        <v>3794</v>
      </c>
      <c r="U150" s="95">
        <f t="shared" si="250"/>
        <v>0</v>
      </c>
      <c r="V150" s="95">
        <f t="shared" si="250"/>
        <v>3794</v>
      </c>
      <c r="W150" s="128" t="e">
        <f>SUMIFS([1]Лист1!$Q$15:$Q$685,[1]Лист1!$C$15:$C$685,B150,[1]Лист1!$D$15:$D$685,C150,[1]Лист1!$E$15:$E$685,D150,[1]Лист1!$F$15:$F$685,E150)</f>
        <v>#VALUE!</v>
      </c>
      <c r="X150" s="128" t="e">
        <f>SUMIFS([1]Лист1!$R$15:$R$685,[1]Лист1!$C$15:$C$685,B150,[1]Лист1!$D$15:$D$685,C150,[1]Лист1!$E$15:$E$685,D150,[1]Лист1!$F$15:$F$685,E150)</f>
        <v>#VALUE!</v>
      </c>
      <c r="Y150" s="128" t="e">
        <f>SUMIFS([1]Лист1!$S$15:$S$685,[1]Лист1!$C$15:$C$685,B150,[1]Лист1!$D$15:$D$685,C150,[1]Лист1!$E$15:$E$685,D150,[1]Лист1!$F$15:$F$685,E150)</f>
        <v>#VALUE!</v>
      </c>
      <c r="Z150" s="133" t="e">
        <f t="shared" ref="Z150:Z151" si="251">W150-P150</f>
        <v>#VALUE!</v>
      </c>
      <c r="AA150" s="133" t="e">
        <f t="shared" ref="AA150:AA151" si="252">X150-Q150</f>
        <v>#VALUE!</v>
      </c>
      <c r="AB150" s="133" t="e">
        <f t="shared" ref="AB150:AB151" si="253">Y150-R150</f>
        <v>#VALUE!</v>
      </c>
      <c r="AC150" t="b">
        <f t="shared" si="136"/>
        <v>1</v>
      </c>
    </row>
    <row r="151" spans="1:29" ht="16.5" x14ac:dyDescent="0.25">
      <c r="A151" s="25" t="s">
        <v>102</v>
      </c>
      <c r="B151" s="17" t="s">
        <v>25</v>
      </c>
      <c r="C151" s="17" t="s">
        <v>76</v>
      </c>
      <c r="D151" s="37" t="s">
        <v>99</v>
      </c>
      <c r="E151" s="19" t="s">
        <v>103</v>
      </c>
      <c r="F151" s="95">
        <v>3794</v>
      </c>
      <c r="G151" s="95">
        <v>0</v>
      </c>
      <c r="H151" s="95">
        <f>F151+G151</f>
        <v>3794</v>
      </c>
      <c r="I151" s="95">
        <v>0</v>
      </c>
      <c r="J151" s="95">
        <f>H151+I151</f>
        <v>3794</v>
      </c>
      <c r="K151" s="95">
        <v>0</v>
      </c>
      <c r="L151" s="95">
        <f>J151+K151</f>
        <v>3794</v>
      </c>
      <c r="M151" s="95">
        <v>0</v>
      </c>
      <c r="N151" s="95">
        <f>L151+M151</f>
        <v>3794</v>
      </c>
      <c r="O151" s="95">
        <v>0</v>
      </c>
      <c r="P151" s="95">
        <f>N151+O151</f>
        <v>3794</v>
      </c>
      <c r="Q151" s="95">
        <v>0</v>
      </c>
      <c r="R151" s="130">
        <f>P151+Q151</f>
        <v>3794</v>
      </c>
      <c r="S151" s="95">
        <v>0</v>
      </c>
      <c r="T151" s="95">
        <f>R151+S151</f>
        <v>3794</v>
      </c>
      <c r="U151" s="95">
        <v>0</v>
      </c>
      <c r="V151" s="95">
        <f>T151+U151</f>
        <v>3794</v>
      </c>
      <c r="W151" s="128" t="e">
        <f>SUMIFS([1]Лист1!$Q$15:$Q$685,[1]Лист1!$C$15:$C$685,B151,[1]Лист1!$D$15:$D$685,C151,[1]Лист1!$E$15:$E$685,D151,[1]Лист1!$F$15:$F$685,E151)</f>
        <v>#VALUE!</v>
      </c>
      <c r="X151" s="128" t="e">
        <f>SUMIFS([1]Лист1!$R$15:$R$685,[1]Лист1!$C$15:$C$685,B151,[1]Лист1!$D$15:$D$685,C151,[1]Лист1!$E$15:$E$685,D151,[1]Лист1!$F$15:$F$685,E151)</f>
        <v>#VALUE!</v>
      </c>
      <c r="Y151" s="128" t="e">
        <f>SUMIFS([1]Лист1!$S$15:$S$685,[1]Лист1!$C$15:$C$685,B151,[1]Лист1!$D$15:$D$685,C151,[1]Лист1!$E$15:$E$685,D151,[1]Лист1!$F$15:$F$685,E151)</f>
        <v>#VALUE!</v>
      </c>
      <c r="Z151" s="133" t="e">
        <f t="shared" si="251"/>
        <v>#VALUE!</v>
      </c>
      <c r="AA151" s="133" t="e">
        <f t="shared" si="252"/>
        <v>#VALUE!</v>
      </c>
      <c r="AB151" s="133" t="e">
        <f t="shared" si="253"/>
        <v>#VALUE!</v>
      </c>
      <c r="AC151" t="b">
        <f t="shared" si="136"/>
        <v>1</v>
      </c>
    </row>
    <row r="152" spans="1:29" ht="17.25" x14ac:dyDescent="0.3">
      <c r="A152" s="30" t="s">
        <v>415</v>
      </c>
      <c r="B152" s="27" t="s">
        <v>25</v>
      </c>
      <c r="C152" s="27" t="s">
        <v>76</v>
      </c>
      <c r="D152" s="42" t="s">
        <v>104</v>
      </c>
      <c r="E152" s="24" t="s">
        <v>58</v>
      </c>
      <c r="F152" s="96">
        <f t="shared" ref="F152:H152" si="254">F156+F153</f>
        <v>42716.7</v>
      </c>
      <c r="G152" s="96">
        <f t="shared" si="254"/>
        <v>0</v>
      </c>
      <c r="H152" s="96">
        <f t="shared" si="254"/>
        <v>42716.7</v>
      </c>
      <c r="I152" s="96">
        <f t="shared" ref="I152:J152" si="255">I156+I153</f>
        <v>0</v>
      </c>
      <c r="J152" s="96">
        <f t="shared" si="255"/>
        <v>42716.7</v>
      </c>
      <c r="K152" s="96">
        <f t="shared" ref="K152:L152" si="256">K156+K153</f>
        <v>0</v>
      </c>
      <c r="L152" s="96">
        <f t="shared" si="256"/>
        <v>42716.7</v>
      </c>
      <c r="M152" s="95">
        <f t="shared" ref="M152:N152" si="257">M156+M153</f>
        <v>0</v>
      </c>
      <c r="N152" s="95">
        <f t="shared" si="257"/>
        <v>42716.7</v>
      </c>
      <c r="O152" s="95">
        <f t="shared" ref="O152:P152" si="258">O156+O153</f>
        <v>0</v>
      </c>
      <c r="P152" s="95">
        <f t="shared" si="258"/>
        <v>42716.7</v>
      </c>
      <c r="Q152" s="95">
        <f t="shared" ref="Q152:R152" si="259">Q156+Q153</f>
        <v>0</v>
      </c>
      <c r="R152" s="95">
        <f t="shared" si="259"/>
        <v>42716.7</v>
      </c>
      <c r="S152" s="95">
        <f t="shared" ref="S152:T152" si="260">S156+S153</f>
        <v>0</v>
      </c>
      <c r="T152" s="95">
        <f t="shared" si="260"/>
        <v>42716.7</v>
      </c>
      <c r="U152" s="95">
        <f t="shared" ref="U152:V152" si="261">U156+U153</f>
        <v>0</v>
      </c>
      <c r="V152" s="95">
        <f t="shared" si="261"/>
        <v>42716.7</v>
      </c>
      <c r="AC152" t="b">
        <f t="shared" si="136"/>
        <v>1</v>
      </c>
    </row>
    <row r="153" spans="1:29" ht="17.25" x14ac:dyDescent="0.3">
      <c r="A153" s="25" t="s">
        <v>105</v>
      </c>
      <c r="B153" s="17" t="s">
        <v>25</v>
      </c>
      <c r="C153" s="17" t="s">
        <v>76</v>
      </c>
      <c r="D153" s="37" t="s">
        <v>106</v>
      </c>
      <c r="E153" s="24" t="s">
        <v>58</v>
      </c>
      <c r="F153" s="95">
        <f t="shared" ref="F153:U154" si="262">F154</f>
        <v>38961</v>
      </c>
      <c r="G153" s="95">
        <f t="shared" si="262"/>
        <v>0</v>
      </c>
      <c r="H153" s="95">
        <f t="shared" si="262"/>
        <v>38961</v>
      </c>
      <c r="I153" s="95">
        <f t="shared" si="262"/>
        <v>0</v>
      </c>
      <c r="J153" s="95">
        <f t="shared" si="262"/>
        <v>38961</v>
      </c>
      <c r="K153" s="95">
        <f t="shared" si="262"/>
        <v>0</v>
      </c>
      <c r="L153" s="95">
        <f t="shared" si="262"/>
        <v>38961</v>
      </c>
      <c r="M153" s="95">
        <f t="shared" si="262"/>
        <v>0</v>
      </c>
      <c r="N153" s="95">
        <f t="shared" si="262"/>
        <v>38961</v>
      </c>
      <c r="O153" s="95">
        <f t="shared" si="262"/>
        <v>0</v>
      </c>
      <c r="P153" s="95">
        <f t="shared" si="262"/>
        <v>38961</v>
      </c>
      <c r="Q153" s="95">
        <f t="shared" si="262"/>
        <v>0</v>
      </c>
      <c r="R153" s="95">
        <f t="shared" si="262"/>
        <v>38961</v>
      </c>
      <c r="S153" s="95">
        <f t="shared" si="262"/>
        <v>0</v>
      </c>
      <c r="T153" s="95">
        <f t="shared" si="262"/>
        <v>38961</v>
      </c>
      <c r="U153" s="95">
        <f t="shared" si="262"/>
        <v>0</v>
      </c>
      <c r="V153" s="95">
        <f t="shared" ref="U153:V154" si="263">V154</f>
        <v>38961</v>
      </c>
      <c r="AC153" t="b">
        <f t="shared" si="136"/>
        <v>1</v>
      </c>
    </row>
    <row r="154" spans="1:29" ht="33" x14ac:dyDescent="0.25">
      <c r="A154" s="25" t="s">
        <v>100</v>
      </c>
      <c r="B154" s="17" t="s">
        <v>25</v>
      </c>
      <c r="C154" s="17" t="s">
        <v>76</v>
      </c>
      <c r="D154" s="37" t="s">
        <v>106</v>
      </c>
      <c r="E154" s="19" t="s">
        <v>101</v>
      </c>
      <c r="F154" s="95">
        <f t="shared" si="262"/>
        <v>38961</v>
      </c>
      <c r="G154" s="95">
        <f t="shared" si="262"/>
        <v>0</v>
      </c>
      <c r="H154" s="95">
        <f t="shared" si="262"/>
        <v>38961</v>
      </c>
      <c r="I154" s="95">
        <f t="shared" si="262"/>
        <v>0</v>
      </c>
      <c r="J154" s="95">
        <f t="shared" si="262"/>
        <v>38961</v>
      </c>
      <c r="K154" s="95">
        <f t="shared" si="262"/>
        <v>0</v>
      </c>
      <c r="L154" s="95">
        <f t="shared" si="262"/>
        <v>38961</v>
      </c>
      <c r="M154" s="95">
        <f t="shared" si="262"/>
        <v>0</v>
      </c>
      <c r="N154" s="95">
        <f t="shared" si="262"/>
        <v>38961</v>
      </c>
      <c r="O154" s="95">
        <f t="shared" si="262"/>
        <v>0</v>
      </c>
      <c r="P154" s="95">
        <f t="shared" si="262"/>
        <v>38961</v>
      </c>
      <c r="Q154" s="95">
        <f t="shared" si="262"/>
        <v>0</v>
      </c>
      <c r="R154" s="130">
        <f t="shared" si="262"/>
        <v>38961</v>
      </c>
      <c r="S154" s="95">
        <f t="shared" si="262"/>
        <v>0</v>
      </c>
      <c r="T154" s="95">
        <f t="shared" si="262"/>
        <v>38961</v>
      </c>
      <c r="U154" s="95">
        <f t="shared" si="263"/>
        <v>0</v>
      </c>
      <c r="V154" s="95">
        <f t="shared" si="263"/>
        <v>38961</v>
      </c>
      <c r="W154" s="128" t="e">
        <f>SUMIFS([1]Лист1!$Q$15:$Q$685,[1]Лист1!$C$15:$C$685,B154,[1]Лист1!$D$15:$D$685,C154,[1]Лист1!$E$15:$E$685,D154,[1]Лист1!$F$15:$F$685,E154)</f>
        <v>#VALUE!</v>
      </c>
      <c r="X154" s="128" t="e">
        <f>SUMIFS([1]Лист1!$R$15:$R$685,[1]Лист1!$C$15:$C$685,B154,[1]Лист1!$D$15:$D$685,C154,[1]Лист1!$E$15:$E$685,D154,[1]Лист1!$F$15:$F$685,E154)</f>
        <v>#VALUE!</v>
      </c>
      <c r="Y154" s="128" t="e">
        <f>SUMIFS([1]Лист1!$S$15:$S$685,[1]Лист1!$C$15:$C$685,B154,[1]Лист1!$D$15:$D$685,C154,[1]Лист1!$E$15:$E$685,D154,[1]Лист1!$F$15:$F$685,E154)</f>
        <v>#VALUE!</v>
      </c>
      <c r="Z154" s="133" t="e">
        <f t="shared" ref="Z154:Z155" si="264">W154-P154</f>
        <v>#VALUE!</v>
      </c>
      <c r="AA154" s="133" t="e">
        <f t="shared" ref="AA154:AA155" si="265">X154-Q154</f>
        <v>#VALUE!</v>
      </c>
      <c r="AB154" s="133" t="e">
        <f t="shared" ref="AB154:AB155" si="266">Y154-R154</f>
        <v>#VALUE!</v>
      </c>
      <c r="AC154" t="b">
        <f t="shared" si="136"/>
        <v>1</v>
      </c>
    </row>
    <row r="155" spans="1:29" ht="16.5" x14ac:dyDescent="0.25">
      <c r="A155" s="25" t="s">
        <v>102</v>
      </c>
      <c r="B155" s="17" t="s">
        <v>25</v>
      </c>
      <c r="C155" s="17" t="s">
        <v>76</v>
      </c>
      <c r="D155" s="37" t="s">
        <v>106</v>
      </c>
      <c r="E155" s="19" t="s">
        <v>103</v>
      </c>
      <c r="F155" s="95">
        <v>38961</v>
      </c>
      <c r="G155" s="95">
        <v>0</v>
      </c>
      <c r="H155" s="95">
        <f>F155+G155</f>
        <v>38961</v>
      </c>
      <c r="I155" s="95">
        <v>0</v>
      </c>
      <c r="J155" s="95">
        <f>H155+I155</f>
        <v>38961</v>
      </c>
      <c r="K155" s="95">
        <v>0</v>
      </c>
      <c r="L155" s="95">
        <f>J155+K155</f>
        <v>38961</v>
      </c>
      <c r="M155" s="95">
        <v>0</v>
      </c>
      <c r="N155" s="95">
        <f>L155+M155</f>
        <v>38961</v>
      </c>
      <c r="O155" s="95">
        <v>0</v>
      </c>
      <c r="P155" s="95">
        <f>N155+O155</f>
        <v>38961</v>
      </c>
      <c r="Q155" s="95">
        <v>0</v>
      </c>
      <c r="R155" s="130">
        <f>P155+Q155</f>
        <v>38961</v>
      </c>
      <c r="S155" s="95">
        <v>0</v>
      </c>
      <c r="T155" s="95">
        <f>R155+S155</f>
        <v>38961</v>
      </c>
      <c r="U155" s="95">
        <v>0</v>
      </c>
      <c r="V155" s="95">
        <f>T155+U155</f>
        <v>38961</v>
      </c>
      <c r="W155" s="128" t="e">
        <f>SUMIFS([1]Лист1!$Q$15:$Q$685,[1]Лист1!$C$15:$C$685,B155,[1]Лист1!$D$15:$D$685,C155,[1]Лист1!$E$15:$E$685,D155,[1]Лист1!$F$15:$F$685,E155)</f>
        <v>#VALUE!</v>
      </c>
      <c r="X155" s="128" t="e">
        <f>SUMIFS([1]Лист1!$R$15:$R$685,[1]Лист1!$C$15:$C$685,B155,[1]Лист1!$D$15:$D$685,C155,[1]Лист1!$E$15:$E$685,D155,[1]Лист1!$F$15:$F$685,E155)</f>
        <v>#VALUE!</v>
      </c>
      <c r="Y155" s="128" t="e">
        <f>SUMIFS([1]Лист1!$S$15:$S$685,[1]Лист1!$C$15:$C$685,B155,[1]Лист1!$D$15:$D$685,C155,[1]Лист1!$E$15:$E$685,D155,[1]Лист1!$F$15:$F$685,E155)</f>
        <v>#VALUE!</v>
      </c>
      <c r="Z155" s="133" t="e">
        <f t="shared" si="264"/>
        <v>#VALUE!</v>
      </c>
      <c r="AA155" s="133" t="e">
        <f t="shared" si="265"/>
        <v>#VALUE!</v>
      </c>
      <c r="AB155" s="133" t="e">
        <f t="shared" si="266"/>
        <v>#VALUE!</v>
      </c>
      <c r="AC155" t="b">
        <f t="shared" si="136"/>
        <v>1</v>
      </c>
    </row>
    <row r="156" spans="1:29" ht="33" x14ac:dyDescent="0.25">
      <c r="A156" s="25" t="s">
        <v>107</v>
      </c>
      <c r="B156" s="17" t="s">
        <v>25</v>
      </c>
      <c r="C156" s="17" t="s">
        <v>76</v>
      </c>
      <c r="D156" s="37" t="s">
        <v>108</v>
      </c>
      <c r="E156" s="29" t="s">
        <v>58</v>
      </c>
      <c r="F156" s="95">
        <f t="shared" ref="F156:U157" si="267">F157</f>
        <v>3755.7</v>
      </c>
      <c r="G156" s="95">
        <f t="shared" si="267"/>
        <v>0</v>
      </c>
      <c r="H156" s="95">
        <f t="shared" si="267"/>
        <v>3755.7</v>
      </c>
      <c r="I156" s="95">
        <f t="shared" si="267"/>
        <v>0</v>
      </c>
      <c r="J156" s="95">
        <f t="shared" si="267"/>
        <v>3755.7</v>
      </c>
      <c r="K156" s="95">
        <f t="shared" si="267"/>
        <v>0</v>
      </c>
      <c r="L156" s="95">
        <f t="shared" si="267"/>
        <v>3755.7</v>
      </c>
      <c r="M156" s="95">
        <f t="shared" si="267"/>
        <v>0</v>
      </c>
      <c r="N156" s="95">
        <f t="shared" si="267"/>
        <v>3755.7</v>
      </c>
      <c r="O156" s="95">
        <f t="shared" si="267"/>
        <v>0</v>
      </c>
      <c r="P156" s="95">
        <f t="shared" si="267"/>
        <v>3755.7</v>
      </c>
      <c r="Q156" s="95">
        <f t="shared" si="267"/>
        <v>0</v>
      </c>
      <c r="R156" s="95">
        <f t="shared" si="267"/>
        <v>3755.7</v>
      </c>
      <c r="S156" s="95">
        <f t="shared" si="267"/>
        <v>0</v>
      </c>
      <c r="T156" s="95">
        <f t="shared" si="267"/>
        <v>3755.7</v>
      </c>
      <c r="U156" s="95">
        <f t="shared" si="267"/>
        <v>0</v>
      </c>
      <c r="V156" s="95">
        <f t="shared" ref="U156:V157" si="268">V157</f>
        <v>3755.7</v>
      </c>
      <c r="AC156" t="b">
        <f t="shared" ref="AC156:AC219" si="269">R156=P156+Q156</f>
        <v>1</v>
      </c>
    </row>
    <row r="157" spans="1:29" ht="33" x14ac:dyDescent="0.25">
      <c r="A157" s="25" t="s">
        <v>100</v>
      </c>
      <c r="B157" s="17" t="s">
        <v>25</v>
      </c>
      <c r="C157" s="17" t="s">
        <v>76</v>
      </c>
      <c r="D157" s="37" t="s">
        <v>108</v>
      </c>
      <c r="E157" s="19" t="s">
        <v>101</v>
      </c>
      <c r="F157" s="95">
        <f t="shared" si="267"/>
        <v>3755.7</v>
      </c>
      <c r="G157" s="95">
        <f t="shared" si="267"/>
        <v>0</v>
      </c>
      <c r="H157" s="95">
        <f t="shared" si="267"/>
        <v>3755.7</v>
      </c>
      <c r="I157" s="95">
        <f t="shared" si="267"/>
        <v>0</v>
      </c>
      <c r="J157" s="95">
        <f t="shared" si="267"/>
        <v>3755.7</v>
      </c>
      <c r="K157" s="95">
        <f t="shared" si="267"/>
        <v>0</v>
      </c>
      <c r="L157" s="95">
        <f t="shared" si="267"/>
        <v>3755.7</v>
      </c>
      <c r="M157" s="95">
        <f t="shared" si="267"/>
        <v>0</v>
      </c>
      <c r="N157" s="95">
        <f t="shared" si="267"/>
        <v>3755.7</v>
      </c>
      <c r="O157" s="95">
        <f t="shared" si="267"/>
        <v>0</v>
      </c>
      <c r="P157" s="95">
        <f t="shared" si="267"/>
        <v>3755.7</v>
      </c>
      <c r="Q157" s="95">
        <f t="shared" si="267"/>
        <v>0</v>
      </c>
      <c r="R157" s="130">
        <f t="shared" si="267"/>
        <v>3755.7</v>
      </c>
      <c r="S157" s="95">
        <f t="shared" si="267"/>
        <v>0</v>
      </c>
      <c r="T157" s="95">
        <f t="shared" si="267"/>
        <v>3755.7</v>
      </c>
      <c r="U157" s="95">
        <f t="shared" si="268"/>
        <v>0</v>
      </c>
      <c r="V157" s="95">
        <f t="shared" si="268"/>
        <v>3755.7</v>
      </c>
      <c r="W157" s="128" t="e">
        <f>SUMIFS([1]Лист1!$Q$15:$Q$685,[1]Лист1!$C$15:$C$685,B157,[1]Лист1!$D$15:$D$685,C157,[1]Лист1!$E$15:$E$685,D157,[1]Лист1!$F$15:$F$685,E157)</f>
        <v>#VALUE!</v>
      </c>
      <c r="X157" s="128" t="e">
        <f>SUMIFS([1]Лист1!$R$15:$R$685,[1]Лист1!$C$15:$C$685,B157,[1]Лист1!$D$15:$D$685,C157,[1]Лист1!$E$15:$E$685,D157,[1]Лист1!$F$15:$F$685,E157)</f>
        <v>#VALUE!</v>
      </c>
      <c r="Y157" s="128" t="e">
        <f>SUMIFS([1]Лист1!$S$15:$S$685,[1]Лист1!$C$15:$C$685,B157,[1]Лист1!$D$15:$D$685,C157,[1]Лист1!$E$15:$E$685,D157,[1]Лист1!$F$15:$F$685,E157)</f>
        <v>#VALUE!</v>
      </c>
      <c r="Z157" s="133" t="e">
        <f t="shared" ref="Z157:Z158" si="270">W157-P157</f>
        <v>#VALUE!</v>
      </c>
      <c r="AA157" s="133" t="e">
        <f t="shared" ref="AA157:AA158" si="271">X157-Q157</f>
        <v>#VALUE!</v>
      </c>
      <c r="AB157" s="133" t="e">
        <f t="shared" ref="AB157:AB158" si="272">Y157-R157</f>
        <v>#VALUE!</v>
      </c>
      <c r="AC157" t="b">
        <f t="shared" si="269"/>
        <v>1</v>
      </c>
    </row>
    <row r="158" spans="1:29" ht="16.5" x14ac:dyDescent="0.25">
      <c r="A158" s="25" t="s">
        <v>102</v>
      </c>
      <c r="B158" s="17" t="s">
        <v>25</v>
      </c>
      <c r="C158" s="17" t="s">
        <v>76</v>
      </c>
      <c r="D158" s="37" t="s">
        <v>108</v>
      </c>
      <c r="E158" s="19" t="s">
        <v>103</v>
      </c>
      <c r="F158" s="95">
        <v>3755.7</v>
      </c>
      <c r="G158" s="95">
        <v>0</v>
      </c>
      <c r="H158" s="95">
        <f>F158+G158</f>
        <v>3755.7</v>
      </c>
      <c r="I158" s="95">
        <v>0</v>
      </c>
      <c r="J158" s="95">
        <f>H158+I158</f>
        <v>3755.7</v>
      </c>
      <c r="K158" s="95">
        <v>0</v>
      </c>
      <c r="L158" s="95">
        <f>J158+K158</f>
        <v>3755.7</v>
      </c>
      <c r="M158" s="95">
        <v>0</v>
      </c>
      <c r="N158" s="95">
        <f>L158+M158</f>
        <v>3755.7</v>
      </c>
      <c r="O158" s="95">
        <v>0</v>
      </c>
      <c r="P158" s="95">
        <f>N158+O158</f>
        <v>3755.7</v>
      </c>
      <c r="Q158" s="95">
        <v>0</v>
      </c>
      <c r="R158" s="130">
        <f>P158+Q158</f>
        <v>3755.7</v>
      </c>
      <c r="S158" s="95">
        <v>0</v>
      </c>
      <c r="T158" s="95">
        <f>R158+S158</f>
        <v>3755.7</v>
      </c>
      <c r="U158" s="95">
        <v>0</v>
      </c>
      <c r="V158" s="95">
        <f>T158+U158</f>
        <v>3755.7</v>
      </c>
      <c r="W158" s="128" t="e">
        <f>SUMIFS([1]Лист1!$Q$15:$Q$685,[1]Лист1!$C$15:$C$685,B158,[1]Лист1!$D$15:$D$685,C158,[1]Лист1!$E$15:$E$685,D158,[1]Лист1!$F$15:$F$685,E158)</f>
        <v>#VALUE!</v>
      </c>
      <c r="X158" s="128" t="e">
        <f>SUMIFS([1]Лист1!$R$15:$R$685,[1]Лист1!$C$15:$C$685,B158,[1]Лист1!$D$15:$D$685,C158,[1]Лист1!$E$15:$E$685,D158,[1]Лист1!$F$15:$F$685,E158)</f>
        <v>#VALUE!</v>
      </c>
      <c r="Y158" s="128" t="e">
        <f>SUMIFS([1]Лист1!$S$15:$S$685,[1]Лист1!$C$15:$C$685,B158,[1]Лист1!$D$15:$D$685,C158,[1]Лист1!$E$15:$E$685,D158,[1]Лист1!$F$15:$F$685,E158)</f>
        <v>#VALUE!</v>
      </c>
      <c r="Z158" s="133" t="e">
        <f t="shared" si="270"/>
        <v>#VALUE!</v>
      </c>
      <c r="AA158" s="133" t="e">
        <f t="shared" si="271"/>
        <v>#VALUE!</v>
      </c>
      <c r="AB158" s="133" t="e">
        <f t="shared" si="272"/>
        <v>#VALUE!</v>
      </c>
      <c r="AC158" t="b">
        <f t="shared" si="269"/>
        <v>1</v>
      </c>
    </row>
    <row r="159" spans="1:29" ht="16.5" x14ac:dyDescent="0.25">
      <c r="A159" s="30" t="s">
        <v>109</v>
      </c>
      <c r="B159" s="27" t="s">
        <v>25</v>
      </c>
      <c r="C159" s="27" t="s">
        <v>76</v>
      </c>
      <c r="D159" s="42" t="s">
        <v>110</v>
      </c>
      <c r="E159" s="29" t="s">
        <v>58</v>
      </c>
      <c r="F159" s="96">
        <f t="shared" ref="F159:H159" si="273">F163+F160</f>
        <v>100428.9</v>
      </c>
      <c r="G159" s="96">
        <f t="shared" si="273"/>
        <v>5858</v>
      </c>
      <c r="H159" s="96">
        <f t="shared" si="273"/>
        <v>106286.9</v>
      </c>
      <c r="I159" s="96">
        <f t="shared" ref="I159:J159" si="274">I163+I160</f>
        <v>0</v>
      </c>
      <c r="J159" s="96">
        <f t="shared" si="274"/>
        <v>106286.9</v>
      </c>
      <c r="K159" s="96">
        <f t="shared" ref="K159:L159" si="275">K163+K160</f>
        <v>-3895.3</v>
      </c>
      <c r="L159" s="96">
        <f t="shared" si="275"/>
        <v>102391.6</v>
      </c>
      <c r="M159" s="95">
        <f t="shared" ref="M159:N159" si="276">M163+M160</f>
        <v>0</v>
      </c>
      <c r="N159" s="96">
        <f t="shared" si="276"/>
        <v>102391.6</v>
      </c>
      <c r="O159" s="96">
        <f t="shared" ref="O159:P159" si="277">O163+O160</f>
        <v>0</v>
      </c>
      <c r="P159" s="96">
        <f t="shared" si="277"/>
        <v>102391.6</v>
      </c>
      <c r="Q159" s="96">
        <f t="shared" ref="Q159:R159" si="278">Q163+Q160</f>
        <v>106006.39999999999</v>
      </c>
      <c r="R159" s="96">
        <f t="shared" si="278"/>
        <v>208398</v>
      </c>
      <c r="S159" s="96">
        <f t="shared" ref="S159:T159" si="279">S163+S160</f>
        <v>27</v>
      </c>
      <c r="T159" s="96">
        <f t="shared" si="279"/>
        <v>208425</v>
      </c>
      <c r="U159" s="96">
        <f t="shared" ref="U159:V159" si="280">U163+U160</f>
        <v>0</v>
      </c>
      <c r="V159" s="96">
        <f t="shared" si="280"/>
        <v>208425</v>
      </c>
      <c r="AC159" t="b">
        <f t="shared" si="269"/>
        <v>1</v>
      </c>
    </row>
    <row r="160" spans="1:29" ht="18.600000000000001" customHeight="1" x14ac:dyDescent="0.25">
      <c r="A160" s="25" t="s">
        <v>98</v>
      </c>
      <c r="B160" s="17" t="s">
        <v>25</v>
      </c>
      <c r="C160" s="17" t="s">
        <v>76</v>
      </c>
      <c r="D160" s="37" t="s">
        <v>111</v>
      </c>
      <c r="E160" s="29"/>
      <c r="F160" s="95">
        <f t="shared" ref="F160:U161" si="281">F161</f>
        <v>59279.9</v>
      </c>
      <c r="G160" s="95">
        <f t="shared" si="281"/>
        <v>5858</v>
      </c>
      <c r="H160" s="95">
        <f t="shared" si="281"/>
        <v>65137.9</v>
      </c>
      <c r="I160" s="95">
        <f t="shared" si="281"/>
        <v>0</v>
      </c>
      <c r="J160" s="95">
        <f t="shared" si="281"/>
        <v>65137.9</v>
      </c>
      <c r="K160" s="95">
        <f t="shared" si="281"/>
        <v>0</v>
      </c>
      <c r="L160" s="95">
        <f t="shared" si="281"/>
        <v>65137.9</v>
      </c>
      <c r="M160" s="95">
        <f t="shared" si="281"/>
        <v>0</v>
      </c>
      <c r="N160" s="95">
        <f t="shared" si="281"/>
        <v>65137.9</v>
      </c>
      <c r="O160" s="95">
        <f t="shared" si="281"/>
        <v>0</v>
      </c>
      <c r="P160" s="95">
        <f t="shared" si="281"/>
        <v>65137.9</v>
      </c>
      <c r="Q160" s="95">
        <f t="shared" si="281"/>
        <v>3958.4</v>
      </c>
      <c r="R160" s="95">
        <f t="shared" si="281"/>
        <v>69096.3</v>
      </c>
      <c r="S160" s="95">
        <f t="shared" si="281"/>
        <v>27</v>
      </c>
      <c r="T160" s="95">
        <f t="shared" si="281"/>
        <v>69123.3</v>
      </c>
      <c r="U160" s="95">
        <f t="shared" si="281"/>
        <v>0</v>
      </c>
      <c r="V160" s="95">
        <f t="shared" ref="U160:V161" si="282">V161</f>
        <v>69123.3</v>
      </c>
      <c r="AC160" t="b">
        <f t="shared" si="269"/>
        <v>1</v>
      </c>
    </row>
    <row r="161" spans="1:29" ht="33" x14ac:dyDescent="0.25">
      <c r="A161" s="25" t="s">
        <v>100</v>
      </c>
      <c r="B161" s="17" t="s">
        <v>25</v>
      </c>
      <c r="C161" s="17" t="s">
        <v>76</v>
      </c>
      <c r="D161" s="37" t="s">
        <v>111</v>
      </c>
      <c r="E161" s="19" t="s">
        <v>101</v>
      </c>
      <c r="F161" s="95">
        <f t="shared" si="281"/>
        <v>59279.9</v>
      </c>
      <c r="G161" s="95">
        <f t="shared" si="281"/>
        <v>5858</v>
      </c>
      <c r="H161" s="95">
        <f t="shared" si="281"/>
        <v>65137.9</v>
      </c>
      <c r="I161" s="95">
        <f t="shared" si="281"/>
        <v>0</v>
      </c>
      <c r="J161" s="95">
        <f t="shared" si="281"/>
        <v>65137.9</v>
      </c>
      <c r="K161" s="95">
        <f t="shared" si="281"/>
        <v>0</v>
      </c>
      <c r="L161" s="95">
        <f t="shared" si="281"/>
        <v>65137.9</v>
      </c>
      <c r="M161" s="95">
        <f t="shared" si="281"/>
        <v>0</v>
      </c>
      <c r="N161" s="95">
        <f t="shared" si="281"/>
        <v>65137.9</v>
      </c>
      <c r="O161" s="95">
        <f t="shared" si="281"/>
        <v>0</v>
      </c>
      <c r="P161" s="95">
        <f t="shared" si="281"/>
        <v>65137.9</v>
      </c>
      <c r="Q161" s="95">
        <f t="shared" si="281"/>
        <v>3958.4</v>
      </c>
      <c r="R161" s="130">
        <f t="shared" si="281"/>
        <v>69096.3</v>
      </c>
      <c r="S161" s="95">
        <f t="shared" si="281"/>
        <v>27</v>
      </c>
      <c r="T161" s="95">
        <f t="shared" si="281"/>
        <v>69123.3</v>
      </c>
      <c r="U161" s="95">
        <f t="shared" si="282"/>
        <v>0</v>
      </c>
      <c r="V161" s="95">
        <f t="shared" si="282"/>
        <v>69123.3</v>
      </c>
      <c r="W161" s="128" t="e">
        <f>SUMIFS([1]Лист1!$Q$15:$Q$685,[1]Лист1!$C$15:$C$685,B161,[1]Лист1!$D$15:$D$685,C161,[1]Лист1!$E$15:$E$685,D161,[1]Лист1!$F$15:$F$685,E161)</f>
        <v>#VALUE!</v>
      </c>
      <c r="X161" s="128" t="e">
        <f>SUMIFS([1]Лист1!$R$15:$R$685,[1]Лист1!$C$15:$C$685,B161,[1]Лист1!$D$15:$D$685,C161,[1]Лист1!$E$15:$E$685,D161,[1]Лист1!$F$15:$F$685,E161)</f>
        <v>#VALUE!</v>
      </c>
      <c r="Y161" s="128" t="e">
        <f>SUMIFS([1]Лист1!$S$15:$S$685,[1]Лист1!$C$15:$C$685,B161,[1]Лист1!$D$15:$D$685,C161,[1]Лист1!$E$15:$E$685,D161,[1]Лист1!$F$15:$F$685,E161)</f>
        <v>#VALUE!</v>
      </c>
      <c r="Z161" s="133" t="e">
        <f t="shared" ref="Z161:Z162" si="283">W161-P161</f>
        <v>#VALUE!</v>
      </c>
      <c r="AA161" s="133" t="e">
        <f t="shared" ref="AA161:AA162" si="284">X161-Q161</f>
        <v>#VALUE!</v>
      </c>
      <c r="AB161" s="133" t="e">
        <f t="shared" ref="AB161:AB162" si="285">Y161-R161</f>
        <v>#VALUE!</v>
      </c>
      <c r="AC161" t="b">
        <f t="shared" si="269"/>
        <v>1</v>
      </c>
    </row>
    <row r="162" spans="1:29" ht="16.5" x14ac:dyDescent="0.25">
      <c r="A162" s="25" t="s">
        <v>102</v>
      </c>
      <c r="B162" s="17" t="s">
        <v>25</v>
      </c>
      <c r="C162" s="17" t="s">
        <v>76</v>
      </c>
      <c r="D162" s="37" t="s">
        <v>111</v>
      </c>
      <c r="E162" s="19" t="s">
        <v>103</v>
      </c>
      <c r="F162" s="95">
        <v>59279.9</v>
      </c>
      <c r="G162" s="95">
        <v>5858</v>
      </c>
      <c r="H162" s="95">
        <f>F162+G162</f>
        <v>65137.9</v>
      </c>
      <c r="I162" s="95">
        <v>0</v>
      </c>
      <c r="J162" s="95">
        <f>H162+I162</f>
        <v>65137.9</v>
      </c>
      <c r="K162" s="95">
        <v>0</v>
      </c>
      <c r="L162" s="95">
        <f>J162+K162</f>
        <v>65137.9</v>
      </c>
      <c r="M162" s="95">
        <v>0</v>
      </c>
      <c r="N162" s="95">
        <f>L162+M162</f>
        <v>65137.9</v>
      </c>
      <c r="O162" s="95">
        <v>0</v>
      </c>
      <c r="P162" s="95">
        <f>N162+O162</f>
        <v>65137.9</v>
      </c>
      <c r="Q162" s="95">
        <v>3958.4</v>
      </c>
      <c r="R162" s="130">
        <f>P162+Q162</f>
        <v>69096.3</v>
      </c>
      <c r="S162" s="95">
        <v>27</v>
      </c>
      <c r="T162" s="95">
        <f>R162+S162</f>
        <v>69123.3</v>
      </c>
      <c r="U162" s="95">
        <v>0</v>
      </c>
      <c r="V162" s="95">
        <f>T162+U162</f>
        <v>69123.3</v>
      </c>
      <c r="W162" s="128" t="e">
        <f>SUMIFS([1]Лист1!$Q$15:$Q$685,[1]Лист1!$C$15:$C$685,B162,[1]Лист1!$D$15:$D$685,C162,[1]Лист1!$E$15:$E$685,D162,[1]Лист1!$F$15:$F$685,E162)</f>
        <v>#VALUE!</v>
      </c>
      <c r="X162" s="128" t="e">
        <f>SUMIFS([1]Лист1!$R$15:$R$685,[1]Лист1!$C$15:$C$685,B162,[1]Лист1!$D$15:$D$685,C162,[1]Лист1!$E$15:$E$685,D162,[1]Лист1!$F$15:$F$685,E162)</f>
        <v>#VALUE!</v>
      </c>
      <c r="Y162" s="128" t="e">
        <f>SUMIFS([1]Лист1!$S$15:$S$685,[1]Лист1!$C$15:$C$685,B162,[1]Лист1!$D$15:$D$685,C162,[1]Лист1!$E$15:$E$685,D162,[1]Лист1!$F$15:$F$685,E162)</f>
        <v>#VALUE!</v>
      </c>
      <c r="Z162" s="133" t="e">
        <f t="shared" si="283"/>
        <v>#VALUE!</v>
      </c>
      <c r="AA162" s="133" t="e">
        <f t="shared" si="284"/>
        <v>#VALUE!</v>
      </c>
      <c r="AB162" s="133" t="e">
        <f t="shared" si="285"/>
        <v>#VALUE!</v>
      </c>
      <c r="AC162" t="b">
        <f t="shared" si="269"/>
        <v>1</v>
      </c>
    </row>
    <row r="163" spans="1:29" ht="18.600000000000001" customHeight="1" x14ac:dyDescent="0.25">
      <c r="A163" s="25" t="s">
        <v>112</v>
      </c>
      <c r="B163" s="17" t="s">
        <v>25</v>
      </c>
      <c r="C163" s="17" t="s">
        <v>76</v>
      </c>
      <c r="D163" s="37" t="s">
        <v>113</v>
      </c>
      <c r="E163" s="19"/>
      <c r="F163" s="95">
        <f t="shared" ref="F163:U165" si="286">F164</f>
        <v>41149</v>
      </c>
      <c r="G163" s="95">
        <f t="shared" si="286"/>
        <v>0</v>
      </c>
      <c r="H163" s="95">
        <f t="shared" si="286"/>
        <v>41149</v>
      </c>
      <c r="I163" s="95">
        <f t="shared" si="286"/>
        <v>0</v>
      </c>
      <c r="J163" s="95">
        <f t="shared" si="286"/>
        <v>41149</v>
      </c>
      <c r="K163" s="95">
        <f t="shared" si="286"/>
        <v>-3895.3</v>
      </c>
      <c r="L163" s="95">
        <f t="shared" si="286"/>
        <v>37253.699999999997</v>
      </c>
      <c r="M163" s="95">
        <f t="shared" si="286"/>
        <v>0</v>
      </c>
      <c r="N163" s="95">
        <f t="shared" si="286"/>
        <v>37253.699999999997</v>
      </c>
      <c r="O163" s="95">
        <f t="shared" si="286"/>
        <v>0</v>
      </c>
      <c r="P163" s="95">
        <f t="shared" si="286"/>
        <v>37253.699999999997</v>
      </c>
      <c r="Q163" s="95">
        <f t="shared" si="286"/>
        <v>102048</v>
      </c>
      <c r="R163" s="95">
        <f t="shared" si="286"/>
        <v>139301.70000000001</v>
      </c>
      <c r="S163" s="95">
        <f t="shared" si="286"/>
        <v>0</v>
      </c>
      <c r="T163" s="95">
        <f t="shared" si="286"/>
        <v>139301.70000000001</v>
      </c>
      <c r="U163" s="95">
        <f t="shared" si="286"/>
        <v>0</v>
      </c>
      <c r="V163" s="95">
        <f t="shared" ref="U163:V165" si="287">V164</f>
        <v>139301.70000000001</v>
      </c>
      <c r="AC163" t="b">
        <f t="shared" si="269"/>
        <v>1</v>
      </c>
    </row>
    <row r="164" spans="1:29" ht="16.5" x14ac:dyDescent="0.25">
      <c r="A164" s="25" t="s">
        <v>114</v>
      </c>
      <c r="B164" s="17" t="s">
        <v>25</v>
      </c>
      <c r="C164" s="17" t="s">
        <v>76</v>
      </c>
      <c r="D164" s="37" t="s">
        <v>115</v>
      </c>
      <c r="E164" s="19"/>
      <c r="F164" s="95">
        <f t="shared" si="286"/>
        <v>41149</v>
      </c>
      <c r="G164" s="95">
        <f t="shared" si="286"/>
        <v>0</v>
      </c>
      <c r="H164" s="95">
        <f t="shared" si="286"/>
        <v>41149</v>
      </c>
      <c r="I164" s="95">
        <f t="shared" si="286"/>
        <v>0</v>
      </c>
      <c r="J164" s="95">
        <f t="shared" si="286"/>
        <v>41149</v>
      </c>
      <c r="K164" s="95">
        <f t="shared" si="286"/>
        <v>-3895.3</v>
      </c>
      <c r="L164" s="95">
        <f t="shared" si="286"/>
        <v>37253.699999999997</v>
      </c>
      <c r="M164" s="95">
        <f t="shared" si="286"/>
        <v>0</v>
      </c>
      <c r="N164" s="95">
        <f t="shared" si="286"/>
        <v>37253.699999999997</v>
      </c>
      <c r="O164" s="95">
        <f t="shared" si="286"/>
        <v>0</v>
      </c>
      <c r="P164" s="95">
        <f t="shared" si="286"/>
        <v>37253.699999999997</v>
      </c>
      <c r="Q164" s="95">
        <f t="shared" si="286"/>
        <v>102048</v>
      </c>
      <c r="R164" s="95">
        <f t="shared" si="286"/>
        <v>139301.70000000001</v>
      </c>
      <c r="S164" s="95">
        <f t="shared" si="286"/>
        <v>0</v>
      </c>
      <c r="T164" s="95">
        <f t="shared" si="286"/>
        <v>139301.70000000001</v>
      </c>
      <c r="U164" s="95">
        <f t="shared" si="287"/>
        <v>0</v>
      </c>
      <c r="V164" s="95">
        <f t="shared" si="287"/>
        <v>139301.70000000001</v>
      </c>
      <c r="AC164" t="b">
        <f t="shared" si="269"/>
        <v>1</v>
      </c>
    </row>
    <row r="165" spans="1:29" ht="33" x14ac:dyDescent="0.25">
      <c r="A165" s="25" t="s">
        <v>100</v>
      </c>
      <c r="B165" s="17" t="s">
        <v>25</v>
      </c>
      <c r="C165" s="17" t="s">
        <v>76</v>
      </c>
      <c r="D165" s="37" t="s">
        <v>115</v>
      </c>
      <c r="E165" s="19" t="s">
        <v>101</v>
      </c>
      <c r="F165" s="95">
        <f t="shared" si="286"/>
        <v>41149</v>
      </c>
      <c r="G165" s="95">
        <f t="shared" si="286"/>
        <v>0</v>
      </c>
      <c r="H165" s="95">
        <f t="shared" si="286"/>
        <v>41149</v>
      </c>
      <c r="I165" s="95">
        <f t="shared" si="286"/>
        <v>0</v>
      </c>
      <c r="J165" s="95">
        <f t="shared" si="286"/>
        <v>41149</v>
      </c>
      <c r="K165" s="95">
        <f t="shared" si="286"/>
        <v>-3895.3</v>
      </c>
      <c r="L165" s="95">
        <f t="shared" si="286"/>
        <v>37253.699999999997</v>
      </c>
      <c r="M165" s="95">
        <f t="shared" si="286"/>
        <v>0</v>
      </c>
      <c r="N165" s="95">
        <f t="shared" si="286"/>
        <v>37253.699999999997</v>
      </c>
      <c r="O165" s="95">
        <f t="shared" si="286"/>
        <v>0</v>
      </c>
      <c r="P165" s="95">
        <f t="shared" si="286"/>
        <v>37253.699999999997</v>
      </c>
      <c r="Q165" s="95">
        <f t="shared" si="286"/>
        <v>102048</v>
      </c>
      <c r="R165" s="130">
        <f t="shared" si="286"/>
        <v>139301.70000000001</v>
      </c>
      <c r="S165" s="95">
        <f t="shared" si="286"/>
        <v>0</v>
      </c>
      <c r="T165" s="95">
        <f t="shared" si="286"/>
        <v>139301.70000000001</v>
      </c>
      <c r="U165" s="95">
        <f t="shared" si="287"/>
        <v>0</v>
      </c>
      <c r="V165" s="95">
        <f t="shared" si="287"/>
        <v>139301.70000000001</v>
      </c>
      <c r="W165" s="128" t="e">
        <f>SUMIFS([1]Лист1!$Q$15:$Q$685,[1]Лист1!$C$15:$C$685,B165,[1]Лист1!$D$15:$D$685,C165,[1]Лист1!$E$15:$E$685,D165,[1]Лист1!$F$15:$F$685,E165)</f>
        <v>#VALUE!</v>
      </c>
      <c r="X165" s="128" t="e">
        <f>SUMIFS([1]Лист1!$R$15:$R$685,[1]Лист1!$C$15:$C$685,B165,[1]Лист1!$D$15:$D$685,C165,[1]Лист1!$E$15:$E$685,D165,[1]Лист1!$F$15:$F$685,E165)</f>
        <v>#VALUE!</v>
      </c>
      <c r="Y165" s="128" t="e">
        <f>SUMIFS([1]Лист1!$S$15:$S$685,[1]Лист1!$C$15:$C$685,B165,[1]Лист1!$D$15:$D$685,C165,[1]Лист1!$E$15:$E$685,D165,[1]Лист1!$F$15:$F$685,E165)</f>
        <v>#VALUE!</v>
      </c>
      <c r="Z165" s="133" t="e">
        <f t="shared" ref="Z165:Z166" si="288">W165-P165</f>
        <v>#VALUE!</v>
      </c>
      <c r="AA165" s="133" t="e">
        <f t="shared" ref="AA165:AA166" si="289">X165-Q165</f>
        <v>#VALUE!</v>
      </c>
      <c r="AB165" s="133" t="e">
        <f t="shared" ref="AB165:AB166" si="290">Y165-R165</f>
        <v>#VALUE!</v>
      </c>
      <c r="AC165" t="b">
        <f t="shared" si="269"/>
        <v>1</v>
      </c>
    </row>
    <row r="166" spans="1:29" ht="16.5" x14ac:dyDescent="0.25">
      <c r="A166" s="25" t="s">
        <v>102</v>
      </c>
      <c r="B166" s="17" t="s">
        <v>25</v>
      </c>
      <c r="C166" s="17" t="s">
        <v>76</v>
      </c>
      <c r="D166" s="37" t="s">
        <v>115</v>
      </c>
      <c r="E166" s="19" t="s">
        <v>103</v>
      </c>
      <c r="F166" s="95">
        <v>41149</v>
      </c>
      <c r="G166" s="95">
        <v>0</v>
      </c>
      <c r="H166" s="95">
        <f>F166+G166</f>
        <v>41149</v>
      </c>
      <c r="I166" s="95">
        <v>0</v>
      </c>
      <c r="J166" s="95">
        <f>H166+I166</f>
        <v>41149</v>
      </c>
      <c r="K166" s="95">
        <v>-3895.3</v>
      </c>
      <c r="L166" s="95">
        <f>J166+K166</f>
        <v>37253.699999999997</v>
      </c>
      <c r="M166" s="95">
        <v>0</v>
      </c>
      <c r="N166" s="95">
        <f>L166+M166</f>
        <v>37253.699999999997</v>
      </c>
      <c r="O166" s="95">
        <v>0</v>
      </c>
      <c r="P166" s="95">
        <f>N166+O166</f>
        <v>37253.699999999997</v>
      </c>
      <c r="Q166" s="95">
        <v>102048</v>
      </c>
      <c r="R166" s="130">
        <f>P166+Q166</f>
        <v>139301.70000000001</v>
      </c>
      <c r="S166" s="95">
        <v>0</v>
      </c>
      <c r="T166" s="95">
        <f>R166+S166</f>
        <v>139301.70000000001</v>
      </c>
      <c r="U166" s="95">
        <v>0</v>
      </c>
      <c r="V166" s="95">
        <f>T166+U166</f>
        <v>139301.70000000001</v>
      </c>
      <c r="W166" s="128" t="e">
        <f>SUMIFS([1]Лист1!$Q$15:$Q$685,[1]Лист1!$C$15:$C$685,B166,[1]Лист1!$D$15:$D$685,C166,[1]Лист1!$E$15:$E$685,D166,[1]Лист1!$F$15:$F$685,E166)</f>
        <v>#VALUE!</v>
      </c>
      <c r="X166" s="128" t="e">
        <f>SUMIFS([1]Лист1!$R$15:$R$685,[1]Лист1!$C$15:$C$685,B166,[1]Лист1!$D$15:$D$685,C166,[1]Лист1!$E$15:$E$685,D166,[1]Лист1!$F$15:$F$685,E166)</f>
        <v>#VALUE!</v>
      </c>
      <c r="Y166" s="128" t="e">
        <f>SUMIFS([1]Лист1!$S$15:$S$685,[1]Лист1!$C$15:$C$685,B166,[1]Лист1!$D$15:$D$685,C166,[1]Лист1!$E$15:$E$685,D166,[1]Лист1!$F$15:$F$685,E166)</f>
        <v>#VALUE!</v>
      </c>
      <c r="Z166" s="133" t="e">
        <f t="shared" si="288"/>
        <v>#VALUE!</v>
      </c>
      <c r="AA166" s="133" t="e">
        <f t="shared" si="289"/>
        <v>#VALUE!</v>
      </c>
      <c r="AB166" s="133" t="e">
        <f t="shared" si="290"/>
        <v>#VALUE!</v>
      </c>
      <c r="AC166" t="b">
        <f t="shared" si="269"/>
        <v>1</v>
      </c>
    </row>
    <row r="167" spans="1:29" ht="34.5" x14ac:dyDescent="0.3">
      <c r="A167" s="41" t="s">
        <v>116</v>
      </c>
      <c r="B167" s="13" t="s">
        <v>25</v>
      </c>
      <c r="C167" s="13" t="s">
        <v>76</v>
      </c>
      <c r="D167" s="34" t="s">
        <v>117</v>
      </c>
      <c r="E167" s="53" t="s">
        <v>58</v>
      </c>
      <c r="F167" s="94">
        <f>F168</f>
        <v>3550.5</v>
      </c>
      <c r="G167" s="94">
        <f t="shared" ref="G167:V170" si="291">G168</f>
        <v>0</v>
      </c>
      <c r="H167" s="94">
        <f t="shared" si="291"/>
        <v>3550.5</v>
      </c>
      <c r="I167" s="94">
        <f t="shared" si="291"/>
        <v>0</v>
      </c>
      <c r="J167" s="94">
        <f t="shared" si="291"/>
        <v>3550.5</v>
      </c>
      <c r="K167" s="94">
        <f t="shared" si="291"/>
        <v>0</v>
      </c>
      <c r="L167" s="94">
        <f t="shared" si="291"/>
        <v>3550.5</v>
      </c>
      <c r="M167" s="95">
        <f t="shared" si="291"/>
        <v>0</v>
      </c>
      <c r="N167" s="94">
        <f t="shared" si="291"/>
        <v>3550.5</v>
      </c>
      <c r="O167" s="94">
        <f t="shared" si="291"/>
        <v>0</v>
      </c>
      <c r="P167" s="94">
        <f t="shared" si="291"/>
        <v>3550.5</v>
      </c>
      <c r="Q167" s="94">
        <f t="shared" si="291"/>
        <v>1605.7</v>
      </c>
      <c r="R167" s="94">
        <f t="shared" si="291"/>
        <v>5156.2</v>
      </c>
      <c r="S167" s="94">
        <f t="shared" si="291"/>
        <v>-1605.7</v>
      </c>
      <c r="T167" s="94">
        <f t="shared" si="291"/>
        <v>3550.5</v>
      </c>
      <c r="U167" s="94">
        <f t="shared" si="291"/>
        <v>0</v>
      </c>
      <c r="V167" s="94">
        <f t="shared" si="291"/>
        <v>3550.5</v>
      </c>
      <c r="AC167" t="b">
        <f t="shared" si="269"/>
        <v>1</v>
      </c>
    </row>
    <row r="168" spans="1:29" ht="16.5" x14ac:dyDescent="0.25">
      <c r="A168" s="30" t="s">
        <v>118</v>
      </c>
      <c r="B168" s="27" t="s">
        <v>25</v>
      </c>
      <c r="C168" s="27" t="s">
        <v>76</v>
      </c>
      <c r="D168" s="42" t="s">
        <v>119</v>
      </c>
      <c r="E168" s="29" t="s">
        <v>58</v>
      </c>
      <c r="F168" s="96">
        <f t="shared" ref="F168:U170" si="292">F169</f>
        <v>3550.5</v>
      </c>
      <c r="G168" s="96">
        <f t="shared" si="292"/>
        <v>0</v>
      </c>
      <c r="H168" s="96">
        <f t="shared" si="292"/>
        <v>3550.5</v>
      </c>
      <c r="I168" s="96">
        <f t="shared" si="292"/>
        <v>0</v>
      </c>
      <c r="J168" s="96">
        <f t="shared" si="292"/>
        <v>3550.5</v>
      </c>
      <c r="K168" s="96">
        <f t="shared" si="292"/>
        <v>0</v>
      </c>
      <c r="L168" s="96">
        <f t="shared" si="292"/>
        <v>3550.5</v>
      </c>
      <c r="M168" s="95">
        <f t="shared" si="292"/>
        <v>0</v>
      </c>
      <c r="N168" s="96">
        <f t="shared" si="292"/>
        <v>3550.5</v>
      </c>
      <c r="O168" s="96">
        <f t="shared" si="292"/>
        <v>0</v>
      </c>
      <c r="P168" s="96">
        <f t="shared" si="292"/>
        <v>3550.5</v>
      </c>
      <c r="Q168" s="96">
        <f t="shared" si="292"/>
        <v>1605.7</v>
      </c>
      <c r="R168" s="96">
        <f t="shared" si="292"/>
        <v>5156.2</v>
      </c>
      <c r="S168" s="96">
        <f t="shared" si="292"/>
        <v>-1605.7</v>
      </c>
      <c r="T168" s="96">
        <f t="shared" si="292"/>
        <v>3550.5</v>
      </c>
      <c r="U168" s="96">
        <f t="shared" si="292"/>
        <v>0</v>
      </c>
      <c r="V168" s="96">
        <f t="shared" si="291"/>
        <v>3550.5</v>
      </c>
      <c r="AC168" t="b">
        <f t="shared" si="269"/>
        <v>1</v>
      </c>
    </row>
    <row r="169" spans="1:29" ht="33" x14ac:dyDescent="0.25">
      <c r="A169" s="25" t="s">
        <v>120</v>
      </c>
      <c r="B169" s="17" t="s">
        <v>25</v>
      </c>
      <c r="C169" s="17" t="s">
        <v>76</v>
      </c>
      <c r="D169" s="37" t="s">
        <v>121</v>
      </c>
      <c r="E169" s="29"/>
      <c r="F169" s="95">
        <f t="shared" si="292"/>
        <v>3550.5</v>
      </c>
      <c r="G169" s="95">
        <f t="shared" si="292"/>
        <v>0</v>
      </c>
      <c r="H169" s="95">
        <f t="shared" si="292"/>
        <v>3550.5</v>
      </c>
      <c r="I169" s="95">
        <f t="shared" si="292"/>
        <v>0</v>
      </c>
      <c r="J169" s="95">
        <f t="shared" si="292"/>
        <v>3550.5</v>
      </c>
      <c r="K169" s="95">
        <f t="shared" si="292"/>
        <v>0</v>
      </c>
      <c r="L169" s="95">
        <f t="shared" si="292"/>
        <v>3550.5</v>
      </c>
      <c r="M169" s="95">
        <f t="shared" si="292"/>
        <v>0</v>
      </c>
      <c r="N169" s="95">
        <f t="shared" si="292"/>
        <v>3550.5</v>
      </c>
      <c r="O169" s="95">
        <f t="shared" si="292"/>
        <v>0</v>
      </c>
      <c r="P169" s="95">
        <f t="shared" si="292"/>
        <v>3550.5</v>
      </c>
      <c r="Q169" s="95">
        <f t="shared" si="292"/>
        <v>1605.7</v>
      </c>
      <c r="R169" s="95">
        <f t="shared" si="292"/>
        <v>5156.2</v>
      </c>
      <c r="S169" s="95">
        <f t="shared" si="292"/>
        <v>-1605.7</v>
      </c>
      <c r="T169" s="95">
        <f t="shared" si="292"/>
        <v>3550.5</v>
      </c>
      <c r="U169" s="95">
        <f t="shared" si="291"/>
        <v>0</v>
      </c>
      <c r="V169" s="95">
        <f t="shared" si="291"/>
        <v>3550.5</v>
      </c>
      <c r="AC169" t="b">
        <f t="shared" si="269"/>
        <v>1</v>
      </c>
    </row>
    <row r="170" spans="1:29" ht="33" x14ac:dyDescent="0.25">
      <c r="A170" s="25" t="s">
        <v>21</v>
      </c>
      <c r="B170" s="17" t="s">
        <v>25</v>
      </c>
      <c r="C170" s="17" t="s">
        <v>76</v>
      </c>
      <c r="D170" s="37" t="s">
        <v>121</v>
      </c>
      <c r="E170" s="19">
        <v>200</v>
      </c>
      <c r="F170" s="95">
        <f t="shared" si="292"/>
        <v>3550.5</v>
      </c>
      <c r="G170" s="95">
        <f t="shared" si="292"/>
        <v>0</v>
      </c>
      <c r="H170" s="95">
        <f t="shared" si="292"/>
        <v>3550.5</v>
      </c>
      <c r="I170" s="95">
        <f t="shared" si="292"/>
        <v>0</v>
      </c>
      <c r="J170" s="95">
        <f t="shared" si="292"/>
        <v>3550.5</v>
      </c>
      <c r="K170" s="95">
        <f t="shared" si="292"/>
        <v>0</v>
      </c>
      <c r="L170" s="95">
        <f t="shared" si="292"/>
        <v>3550.5</v>
      </c>
      <c r="M170" s="95">
        <f t="shared" si="292"/>
        <v>0</v>
      </c>
      <c r="N170" s="95">
        <f t="shared" si="292"/>
        <v>3550.5</v>
      </c>
      <c r="O170" s="95">
        <f t="shared" si="292"/>
        <v>0</v>
      </c>
      <c r="P170" s="95">
        <f t="shared" si="292"/>
        <v>3550.5</v>
      </c>
      <c r="Q170" s="95">
        <f t="shared" si="292"/>
        <v>1605.7</v>
      </c>
      <c r="R170" s="130">
        <f t="shared" si="292"/>
        <v>5156.2</v>
      </c>
      <c r="S170" s="95">
        <f t="shared" si="292"/>
        <v>-1605.7</v>
      </c>
      <c r="T170" s="95">
        <f t="shared" si="292"/>
        <v>3550.5</v>
      </c>
      <c r="U170" s="95">
        <f t="shared" si="291"/>
        <v>0</v>
      </c>
      <c r="V170" s="95">
        <f t="shared" si="291"/>
        <v>3550.5</v>
      </c>
      <c r="W170" s="128" t="e">
        <f>SUMIFS([1]Лист1!$Q$15:$Q$685,[1]Лист1!$C$15:$C$685,B170,[1]Лист1!$D$15:$D$685,C170,[1]Лист1!$E$15:$E$685,D170,[1]Лист1!$F$15:$F$685,E170)</f>
        <v>#VALUE!</v>
      </c>
      <c r="X170" s="128" t="e">
        <f>SUMIFS([1]Лист1!$R$15:$R$685,[1]Лист1!$C$15:$C$685,B170,[1]Лист1!$D$15:$D$685,C170,[1]Лист1!$E$15:$E$685,D170,[1]Лист1!$F$15:$F$685,E170)</f>
        <v>#VALUE!</v>
      </c>
      <c r="Y170" s="128" t="e">
        <f>SUMIFS([1]Лист1!$S$15:$S$685,[1]Лист1!$C$15:$C$685,B170,[1]Лист1!$D$15:$D$685,C170,[1]Лист1!$E$15:$E$685,D170,[1]Лист1!$F$15:$F$685,E170)</f>
        <v>#VALUE!</v>
      </c>
      <c r="Z170" s="133" t="e">
        <f t="shared" ref="Z170:Z171" si="293">W170-P170</f>
        <v>#VALUE!</v>
      </c>
      <c r="AA170" s="133" t="e">
        <f t="shared" ref="AA170:AA171" si="294">X170-Q170</f>
        <v>#VALUE!</v>
      </c>
      <c r="AB170" s="133" t="e">
        <f t="shared" ref="AB170:AB171" si="295">Y170-R170</f>
        <v>#VALUE!</v>
      </c>
      <c r="AC170" t="b">
        <f t="shared" si="269"/>
        <v>1</v>
      </c>
    </row>
    <row r="171" spans="1:29" ht="33" x14ac:dyDescent="0.25">
      <c r="A171" s="25" t="s">
        <v>22</v>
      </c>
      <c r="B171" s="17" t="s">
        <v>25</v>
      </c>
      <c r="C171" s="17" t="s">
        <v>76</v>
      </c>
      <c r="D171" s="37" t="s">
        <v>121</v>
      </c>
      <c r="E171" s="19">
        <v>240</v>
      </c>
      <c r="F171" s="95">
        <v>3550.5</v>
      </c>
      <c r="G171" s="95">
        <v>0</v>
      </c>
      <c r="H171" s="95">
        <f>F171+G171</f>
        <v>3550.5</v>
      </c>
      <c r="I171" s="95">
        <v>0</v>
      </c>
      <c r="J171" s="95">
        <f>H171+I171</f>
        <v>3550.5</v>
      </c>
      <c r="K171" s="95">
        <v>0</v>
      </c>
      <c r="L171" s="95">
        <f>J171+K171</f>
        <v>3550.5</v>
      </c>
      <c r="M171" s="95">
        <v>0</v>
      </c>
      <c r="N171" s="95">
        <f>L171+M171</f>
        <v>3550.5</v>
      </c>
      <c r="O171" s="95">
        <v>0</v>
      </c>
      <c r="P171" s="95">
        <f>N171+O171</f>
        <v>3550.5</v>
      </c>
      <c r="Q171" s="95">
        <v>1605.7</v>
      </c>
      <c r="R171" s="130">
        <f>P171+Q171</f>
        <v>5156.2</v>
      </c>
      <c r="S171" s="95">
        <v>-1605.7</v>
      </c>
      <c r="T171" s="95">
        <f>R171+S171</f>
        <v>3550.5</v>
      </c>
      <c r="U171" s="95">
        <v>0</v>
      </c>
      <c r="V171" s="95">
        <f>T171+U171</f>
        <v>3550.5</v>
      </c>
      <c r="W171" s="128" t="e">
        <f>SUMIFS([1]Лист1!$Q$15:$Q$685,[1]Лист1!$C$15:$C$685,B171,[1]Лист1!$D$15:$D$685,C171,[1]Лист1!$E$15:$E$685,D171,[1]Лист1!$F$15:$F$685,E171)</f>
        <v>#VALUE!</v>
      </c>
      <c r="X171" s="128" t="e">
        <f>SUMIFS([1]Лист1!$R$15:$R$685,[1]Лист1!$C$15:$C$685,B171,[1]Лист1!$D$15:$D$685,C171,[1]Лист1!$E$15:$E$685,D171,[1]Лист1!$F$15:$F$685,E171)</f>
        <v>#VALUE!</v>
      </c>
      <c r="Y171" s="128" t="e">
        <f>SUMIFS([1]Лист1!$S$15:$S$685,[1]Лист1!$C$15:$C$685,B171,[1]Лист1!$D$15:$D$685,C171,[1]Лист1!$E$15:$E$685,D171,[1]Лист1!$F$15:$F$685,E171)</f>
        <v>#VALUE!</v>
      </c>
      <c r="Z171" s="133" t="e">
        <f t="shared" si="293"/>
        <v>#VALUE!</v>
      </c>
      <c r="AA171" s="133" t="e">
        <f t="shared" si="294"/>
        <v>#VALUE!</v>
      </c>
      <c r="AB171" s="133" t="e">
        <f t="shared" si="295"/>
        <v>#VALUE!</v>
      </c>
      <c r="AC171" t="b">
        <f t="shared" si="269"/>
        <v>1</v>
      </c>
    </row>
    <row r="172" spans="1:29" ht="51.75" x14ac:dyDescent="0.3">
      <c r="A172" s="41" t="s">
        <v>122</v>
      </c>
      <c r="B172" s="13" t="s">
        <v>25</v>
      </c>
      <c r="C172" s="13" t="s">
        <v>76</v>
      </c>
      <c r="D172" s="34" t="s">
        <v>123</v>
      </c>
      <c r="E172" s="24" t="s">
        <v>58</v>
      </c>
      <c r="F172" s="94">
        <f>F173</f>
        <v>6737.2</v>
      </c>
      <c r="G172" s="94">
        <f t="shared" ref="G172:V175" si="296">G173</f>
        <v>0</v>
      </c>
      <c r="H172" s="94">
        <f t="shared" si="296"/>
        <v>6737.2</v>
      </c>
      <c r="I172" s="94">
        <f t="shared" si="296"/>
        <v>0</v>
      </c>
      <c r="J172" s="94">
        <f t="shared" si="296"/>
        <v>6737.2</v>
      </c>
      <c r="K172" s="94">
        <f t="shared" si="296"/>
        <v>0</v>
      </c>
      <c r="L172" s="94">
        <f t="shared" si="296"/>
        <v>6737.2</v>
      </c>
      <c r="M172" s="95">
        <f t="shared" si="296"/>
        <v>0</v>
      </c>
      <c r="N172" s="94">
        <f t="shared" si="296"/>
        <v>6737.2</v>
      </c>
      <c r="O172" s="94">
        <f t="shared" si="296"/>
        <v>0</v>
      </c>
      <c r="P172" s="94">
        <f t="shared" si="296"/>
        <v>6737.2</v>
      </c>
      <c r="Q172" s="94">
        <f t="shared" si="296"/>
        <v>0</v>
      </c>
      <c r="R172" s="94">
        <f t="shared" si="296"/>
        <v>6737.2</v>
      </c>
      <c r="S172" s="94">
        <f t="shared" si="296"/>
        <v>0</v>
      </c>
      <c r="T172" s="94">
        <f t="shared" si="296"/>
        <v>6737.2</v>
      </c>
      <c r="U172" s="94">
        <f t="shared" si="296"/>
        <v>0</v>
      </c>
      <c r="V172" s="94">
        <f t="shared" si="296"/>
        <v>6737.2</v>
      </c>
      <c r="AC172" t="b">
        <f t="shared" si="269"/>
        <v>1</v>
      </c>
    </row>
    <row r="173" spans="1:29" ht="16.5" x14ac:dyDescent="0.25">
      <c r="A173" s="30" t="s">
        <v>124</v>
      </c>
      <c r="B173" s="27" t="s">
        <v>25</v>
      </c>
      <c r="C173" s="27" t="s">
        <v>76</v>
      </c>
      <c r="D173" s="42" t="s">
        <v>125</v>
      </c>
      <c r="E173" s="29" t="s">
        <v>58</v>
      </c>
      <c r="F173" s="96">
        <f t="shared" ref="F173:U175" si="297">F174</f>
        <v>6737.2</v>
      </c>
      <c r="G173" s="96">
        <f t="shared" si="297"/>
        <v>0</v>
      </c>
      <c r="H173" s="96">
        <f t="shared" si="297"/>
        <v>6737.2</v>
      </c>
      <c r="I173" s="96">
        <f t="shared" si="297"/>
        <v>0</v>
      </c>
      <c r="J173" s="96">
        <f t="shared" si="297"/>
        <v>6737.2</v>
      </c>
      <c r="K173" s="96">
        <f t="shared" si="297"/>
        <v>0</v>
      </c>
      <c r="L173" s="96">
        <f t="shared" si="297"/>
        <v>6737.2</v>
      </c>
      <c r="M173" s="95">
        <f t="shared" si="297"/>
        <v>0</v>
      </c>
      <c r="N173" s="96">
        <f t="shared" si="297"/>
        <v>6737.2</v>
      </c>
      <c r="O173" s="96">
        <f t="shared" si="297"/>
        <v>0</v>
      </c>
      <c r="P173" s="96">
        <f t="shared" si="297"/>
        <v>6737.2</v>
      </c>
      <c r="Q173" s="96">
        <f t="shared" si="297"/>
        <v>0</v>
      </c>
      <c r="R173" s="96">
        <f t="shared" si="297"/>
        <v>6737.2</v>
      </c>
      <c r="S173" s="96">
        <f t="shared" si="297"/>
        <v>0</v>
      </c>
      <c r="T173" s="96">
        <f t="shared" si="297"/>
        <v>6737.2</v>
      </c>
      <c r="U173" s="96">
        <f t="shared" si="297"/>
        <v>0</v>
      </c>
      <c r="V173" s="96">
        <f t="shared" si="296"/>
        <v>6737.2</v>
      </c>
      <c r="AC173" t="b">
        <f t="shared" si="269"/>
        <v>1</v>
      </c>
    </row>
    <row r="174" spans="1:29" ht="33" x14ac:dyDescent="0.25">
      <c r="A174" s="25" t="s">
        <v>416</v>
      </c>
      <c r="B174" s="17" t="s">
        <v>25</v>
      </c>
      <c r="C174" s="17" t="s">
        <v>76</v>
      </c>
      <c r="D174" s="37" t="s">
        <v>126</v>
      </c>
      <c r="E174" s="19" t="s">
        <v>58</v>
      </c>
      <c r="F174" s="95">
        <f t="shared" si="297"/>
        <v>6737.2</v>
      </c>
      <c r="G174" s="95">
        <f t="shared" si="297"/>
        <v>0</v>
      </c>
      <c r="H174" s="95">
        <f t="shared" si="297"/>
        <v>6737.2</v>
      </c>
      <c r="I174" s="95">
        <f t="shared" si="297"/>
        <v>0</v>
      </c>
      <c r="J174" s="95">
        <f t="shared" si="297"/>
        <v>6737.2</v>
      </c>
      <c r="K174" s="95">
        <f t="shared" si="297"/>
        <v>0</v>
      </c>
      <c r="L174" s="95">
        <f t="shared" si="297"/>
        <v>6737.2</v>
      </c>
      <c r="M174" s="95">
        <f t="shared" si="297"/>
        <v>0</v>
      </c>
      <c r="N174" s="95">
        <f t="shared" si="297"/>
        <v>6737.2</v>
      </c>
      <c r="O174" s="95">
        <f t="shared" si="297"/>
        <v>0</v>
      </c>
      <c r="P174" s="95">
        <f t="shared" si="297"/>
        <v>6737.2</v>
      </c>
      <c r="Q174" s="95">
        <f t="shared" si="297"/>
        <v>0</v>
      </c>
      <c r="R174" s="95">
        <f t="shared" si="297"/>
        <v>6737.2</v>
      </c>
      <c r="S174" s="95">
        <f t="shared" si="297"/>
        <v>0</v>
      </c>
      <c r="T174" s="95">
        <f t="shared" si="297"/>
        <v>6737.2</v>
      </c>
      <c r="U174" s="95">
        <f t="shared" si="296"/>
        <v>0</v>
      </c>
      <c r="V174" s="95">
        <f t="shared" si="296"/>
        <v>6737.2</v>
      </c>
      <c r="AC174" t="b">
        <f t="shared" si="269"/>
        <v>1</v>
      </c>
    </row>
    <row r="175" spans="1:29" ht="33" x14ac:dyDescent="0.25">
      <c r="A175" s="25" t="s">
        <v>21</v>
      </c>
      <c r="B175" s="17" t="s">
        <v>25</v>
      </c>
      <c r="C175" s="17" t="s">
        <v>76</v>
      </c>
      <c r="D175" s="37" t="s">
        <v>126</v>
      </c>
      <c r="E175" s="50" t="s">
        <v>59</v>
      </c>
      <c r="F175" s="95">
        <f t="shared" si="297"/>
        <v>6737.2</v>
      </c>
      <c r="G175" s="95">
        <f t="shared" si="297"/>
        <v>0</v>
      </c>
      <c r="H175" s="95">
        <f t="shared" si="297"/>
        <v>6737.2</v>
      </c>
      <c r="I175" s="95">
        <f t="shared" si="297"/>
        <v>0</v>
      </c>
      <c r="J175" s="95">
        <f t="shared" si="297"/>
        <v>6737.2</v>
      </c>
      <c r="K175" s="95">
        <f t="shared" si="297"/>
        <v>0</v>
      </c>
      <c r="L175" s="95">
        <f t="shared" si="297"/>
        <v>6737.2</v>
      </c>
      <c r="M175" s="95">
        <f t="shared" si="297"/>
        <v>0</v>
      </c>
      <c r="N175" s="95">
        <f t="shared" si="297"/>
        <v>6737.2</v>
      </c>
      <c r="O175" s="95">
        <f t="shared" si="297"/>
        <v>0</v>
      </c>
      <c r="P175" s="95">
        <f t="shared" si="297"/>
        <v>6737.2</v>
      </c>
      <c r="Q175" s="95">
        <f t="shared" si="297"/>
        <v>0</v>
      </c>
      <c r="R175" s="130">
        <f t="shared" si="297"/>
        <v>6737.2</v>
      </c>
      <c r="S175" s="95">
        <f t="shared" si="297"/>
        <v>0</v>
      </c>
      <c r="T175" s="95">
        <f t="shared" si="297"/>
        <v>6737.2</v>
      </c>
      <c r="U175" s="95">
        <f t="shared" si="296"/>
        <v>0</v>
      </c>
      <c r="V175" s="95">
        <f t="shared" si="296"/>
        <v>6737.2</v>
      </c>
      <c r="W175" s="128" t="e">
        <f>SUMIFS([1]Лист1!$Q$15:$Q$685,[1]Лист1!$C$15:$C$685,B175,[1]Лист1!$D$15:$D$685,C175,[1]Лист1!$E$15:$E$685,D175,[1]Лист1!$F$15:$F$685,E175)</f>
        <v>#VALUE!</v>
      </c>
      <c r="X175" s="128" t="e">
        <f>SUMIFS([1]Лист1!$R$15:$R$685,[1]Лист1!$C$15:$C$685,B175,[1]Лист1!$D$15:$D$685,C175,[1]Лист1!$E$15:$E$685,D175,[1]Лист1!$F$15:$F$685,E175)</f>
        <v>#VALUE!</v>
      </c>
      <c r="Y175" s="128" t="e">
        <f>SUMIFS([1]Лист1!$S$15:$S$685,[1]Лист1!$C$15:$C$685,B175,[1]Лист1!$D$15:$D$685,C175,[1]Лист1!$E$15:$E$685,D175,[1]Лист1!$F$15:$F$685,E175)</f>
        <v>#VALUE!</v>
      </c>
      <c r="Z175" s="133" t="e">
        <f t="shared" ref="Z175:Z176" si="298">W175-P175</f>
        <v>#VALUE!</v>
      </c>
      <c r="AA175" s="133" t="e">
        <f t="shared" ref="AA175:AA176" si="299">X175-Q175</f>
        <v>#VALUE!</v>
      </c>
      <c r="AB175" s="133" t="e">
        <f t="shared" ref="AB175:AB176" si="300">Y175-R175</f>
        <v>#VALUE!</v>
      </c>
      <c r="AC175" t="b">
        <f t="shared" si="269"/>
        <v>1</v>
      </c>
    </row>
    <row r="176" spans="1:29" ht="33" x14ac:dyDescent="0.25">
      <c r="A176" s="25" t="s">
        <v>22</v>
      </c>
      <c r="B176" s="17" t="s">
        <v>25</v>
      </c>
      <c r="C176" s="17" t="s">
        <v>76</v>
      </c>
      <c r="D176" s="37" t="s">
        <v>126</v>
      </c>
      <c r="E176" s="19" t="s">
        <v>60</v>
      </c>
      <c r="F176" s="95">
        <v>6737.2</v>
      </c>
      <c r="G176" s="95">
        <v>0</v>
      </c>
      <c r="H176" s="95">
        <f>F176+G176</f>
        <v>6737.2</v>
      </c>
      <c r="I176" s="95">
        <v>0</v>
      </c>
      <c r="J176" s="95">
        <f>H176+I176</f>
        <v>6737.2</v>
      </c>
      <c r="K176" s="95">
        <v>0</v>
      </c>
      <c r="L176" s="95">
        <f>J176+K176</f>
        <v>6737.2</v>
      </c>
      <c r="M176" s="95">
        <v>0</v>
      </c>
      <c r="N176" s="95">
        <f>L176+M176</f>
        <v>6737.2</v>
      </c>
      <c r="O176" s="95">
        <v>0</v>
      </c>
      <c r="P176" s="95">
        <f>N176+O176</f>
        <v>6737.2</v>
      </c>
      <c r="Q176" s="95">
        <v>0</v>
      </c>
      <c r="R176" s="130">
        <f>P176+Q176</f>
        <v>6737.2</v>
      </c>
      <c r="S176" s="95">
        <v>0</v>
      </c>
      <c r="T176" s="95">
        <f>R176+S176</f>
        <v>6737.2</v>
      </c>
      <c r="U176" s="95">
        <v>0</v>
      </c>
      <c r="V176" s="95">
        <f>T176+U176</f>
        <v>6737.2</v>
      </c>
      <c r="W176" s="128" t="e">
        <f>SUMIFS([1]Лист1!$Q$15:$Q$685,[1]Лист1!$C$15:$C$685,B176,[1]Лист1!$D$15:$D$685,C176,[1]Лист1!$E$15:$E$685,D176,[1]Лист1!$F$15:$F$685,E176)</f>
        <v>#VALUE!</v>
      </c>
      <c r="X176" s="128" t="e">
        <f>SUMIFS([1]Лист1!$R$15:$R$685,[1]Лист1!$C$15:$C$685,B176,[1]Лист1!$D$15:$D$685,C176,[1]Лист1!$E$15:$E$685,D176,[1]Лист1!$F$15:$F$685,E176)</f>
        <v>#VALUE!</v>
      </c>
      <c r="Y176" s="128" t="e">
        <f>SUMIFS([1]Лист1!$S$15:$S$685,[1]Лист1!$C$15:$C$685,B176,[1]Лист1!$D$15:$D$685,C176,[1]Лист1!$E$15:$E$685,D176,[1]Лист1!$F$15:$F$685,E176)</f>
        <v>#VALUE!</v>
      </c>
      <c r="Z176" s="133" t="e">
        <f t="shared" si="298"/>
        <v>#VALUE!</v>
      </c>
      <c r="AA176" s="133" t="e">
        <f t="shared" si="299"/>
        <v>#VALUE!</v>
      </c>
      <c r="AB176" s="133" t="e">
        <f t="shared" si="300"/>
        <v>#VALUE!</v>
      </c>
      <c r="AC176" t="b">
        <f t="shared" si="269"/>
        <v>1</v>
      </c>
    </row>
    <row r="177" spans="1:29" ht="16.5" x14ac:dyDescent="0.25">
      <c r="A177" s="11" t="s">
        <v>7</v>
      </c>
      <c r="B177" s="9" t="s">
        <v>25</v>
      </c>
      <c r="C177" s="9" t="s">
        <v>76</v>
      </c>
      <c r="D177" s="10" t="s">
        <v>8</v>
      </c>
      <c r="E177" s="11"/>
      <c r="F177" s="93">
        <f t="shared" ref="F177:U178" si="301">F178</f>
        <v>21093.5</v>
      </c>
      <c r="G177" s="93">
        <f t="shared" si="301"/>
        <v>36777.800000000003</v>
      </c>
      <c r="H177" s="93">
        <f t="shared" si="301"/>
        <v>57871.3</v>
      </c>
      <c r="I177" s="93">
        <f t="shared" si="301"/>
        <v>0</v>
      </c>
      <c r="J177" s="93">
        <f t="shared" si="301"/>
        <v>57871.3</v>
      </c>
      <c r="K177" s="93">
        <f t="shared" si="301"/>
        <v>0</v>
      </c>
      <c r="L177" s="93">
        <f t="shared" si="301"/>
        <v>57871.3</v>
      </c>
      <c r="M177" s="95">
        <f t="shared" si="301"/>
        <v>0</v>
      </c>
      <c r="N177" s="93">
        <f t="shared" si="301"/>
        <v>57871.3</v>
      </c>
      <c r="O177" s="93">
        <f t="shared" si="301"/>
        <v>0</v>
      </c>
      <c r="P177" s="93">
        <f t="shared" si="301"/>
        <v>57871.3</v>
      </c>
      <c r="Q177" s="93">
        <f t="shared" si="301"/>
        <v>143.30000000000001</v>
      </c>
      <c r="R177" s="93">
        <f t="shared" si="301"/>
        <v>58014.600000000006</v>
      </c>
      <c r="S177" s="93">
        <f t="shared" si="301"/>
        <v>14407.6</v>
      </c>
      <c r="T177" s="93">
        <f t="shared" si="301"/>
        <v>72422.200000000012</v>
      </c>
      <c r="U177" s="93">
        <f t="shared" si="301"/>
        <v>0</v>
      </c>
      <c r="V177" s="93">
        <f t="shared" ref="U177:V178" si="302">V178</f>
        <v>72422.200000000012</v>
      </c>
      <c r="AC177" t="b">
        <f t="shared" si="269"/>
        <v>1</v>
      </c>
    </row>
    <row r="178" spans="1:29" ht="17.25" x14ac:dyDescent="0.3">
      <c r="A178" s="21" t="s">
        <v>127</v>
      </c>
      <c r="B178" s="13" t="s">
        <v>25</v>
      </c>
      <c r="C178" s="13" t="s">
        <v>76</v>
      </c>
      <c r="D178" s="10" t="s">
        <v>128</v>
      </c>
      <c r="E178" s="24" t="s">
        <v>58</v>
      </c>
      <c r="F178" s="93">
        <f t="shared" si="301"/>
        <v>21093.5</v>
      </c>
      <c r="G178" s="93">
        <f t="shared" si="301"/>
        <v>36777.800000000003</v>
      </c>
      <c r="H178" s="93">
        <f t="shared" si="301"/>
        <v>57871.3</v>
      </c>
      <c r="I178" s="93">
        <f t="shared" si="301"/>
        <v>0</v>
      </c>
      <c r="J178" s="93">
        <f t="shared" si="301"/>
        <v>57871.3</v>
      </c>
      <c r="K178" s="93">
        <f t="shared" si="301"/>
        <v>0</v>
      </c>
      <c r="L178" s="93">
        <f t="shared" si="301"/>
        <v>57871.3</v>
      </c>
      <c r="M178" s="95">
        <f t="shared" si="301"/>
        <v>0</v>
      </c>
      <c r="N178" s="93">
        <f t="shared" si="301"/>
        <v>57871.3</v>
      </c>
      <c r="O178" s="93">
        <f t="shared" si="301"/>
        <v>0</v>
      </c>
      <c r="P178" s="93">
        <f t="shared" si="301"/>
        <v>57871.3</v>
      </c>
      <c r="Q178" s="93">
        <f t="shared" si="301"/>
        <v>143.30000000000001</v>
      </c>
      <c r="R178" s="93">
        <f t="shared" si="301"/>
        <v>58014.600000000006</v>
      </c>
      <c r="S178" s="93">
        <f t="shared" si="301"/>
        <v>14407.6</v>
      </c>
      <c r="T178" s="93">
        <f t="shared" si="301"/>
        <v>72422.200000000012</v>
      </c>
      <c r="U178" s="93">
        <f t="shared" si="302"/>
        <v>0</v>
      </c>
      <c r="V178" s="93">
        <f t="shared" si="302"/>
        <v>72422.200000000012</v>
      </c>
      <c r="AC178" t="b">
        <f t="shared" si="269"/>
        <v>1</v>
      </c>
    </row>
    <row r="179" spans="1:29" ht="17.25" x14ac:dyDescent="0.3">
      <c r="A179" s="41" t="s">
        <v>129</v>
      </c>
      <c r="B179" s="27" t="s">
        <v>25</v>
      </c>
      <c r="C179" s="27" t="s">
        <v>76</v>
      </c>
      <c r="D179" s="34" t="s">
        <v>130</v>
      </c>
      <c r="E179" s="29" t="s">
        <v>58</v>
      </c>
      <c r="F179" s="94">
        <f>F184+F180</f>
        <v>21093.5</v>
      </c>
      <c r="G179" s="94">
        <f t="shared" ref="G179:H179" si="303">G184+G180</f>
        <v>36777.800000000003</v>
      </c>
      <c r="H179" s="94">
        <f t="shared" si="303"/>
        <v>57871.3</v>
      </c>
      <c r="I179" s="94">
        <f t="shared" ref="I179:J179" si="304">I184+I180</f>
        <v>0</v>
      </c>
      <c r="J179" s="94">
        <f t="shared" si="304"/>
        <v>57871.3</v>
      </c>
      <c r="K179" s="94">
        <f t="shared" ref="K179:L179" si="305">K184+K180</f>
        <v>0</v>
      </c>
      <c r="L179" s="94">
        <f t="shared" si="305"/>
        <v>57871.3</v>
      </c>
      <c r="M179" s="95">
        <f t="shared" ref="M179:N179" si="306">M184+M180</f>
        <v>0</v>
      </c>
      <c r="N179" s="94">
        <f t="shared" si="306"/>
        <v>57871.3</v>
      </c>
      <c r="O179" s="94">
        <f t="shared" ref="O179:P179" si="307">O184+O180</f>
        <v>0</v>
      </c>
      <c r="P179" s="94">
        <f t="shared" si="307"/>
        <v>57871.3</v>
      </c>
      <c r="Q179" s="94">
        <f t="shared" ref="Q179:R179" si="308">Q184+Q180</f>
        <v>143.30000000000001</v>
      </c>
      <c r="R179" s="94">
        <f t="shared" si="308"/>
        <v>58014.600000000006</v>
      </c>
      <c r="S179" s="94">
        <f t="shared" ref="S179:T179" si="309">S184+S180</f>
        <v>14407.6</v>
      </c>
      <c r="T179" s="94">
        <f t="shared" si="309"/>
        <v>72422.200000000012</v>
      </c>
      <c r="U179" s="94">
        <f t="shared" ref="U179:V179" si="310">U184+U180</f>
        <v>0</v>
      </c>
      <c r="V179" s="94">
        <f t="shared" si="310"/>
        <v>72422.200000000012</v>
      </c>
      <c r="AC179" t="b">
        <f t="shared" si="269"/>
        <v>1</v>
      </c>
    </row>
    <row r="180" spans="1:29" ht="16.5" x14ac:dyDescent="0.25">
      <c r="A180" s="108" t="s">
        <v>112</v>
      </c>
      <c r="B180" s="17" t="s">
        <v>25</v>
      </c>
      <c r="C180" s="17" t="s">
        <v>76</v>
      </c>
      <c r="D180" s="7" t="s">
        <v>460</v>
      </c>
      <c r="E180" s="106" t="s">
        <v>58</v>
      </c>
      <c r="F180" s="95">
        <f>F181</f>
        <v>19000</v>
      </c>
      <c r="G180" s="95">
        <f t="shared" ref="G180:V182" si="311">G181</f>
        <v>0</v>
      </c>
      <c r="H180" s="95">
        <f t="shared" si="311"/>
        <v>19000</v>
      </c>
      <c r="I180" s="95">
        <f t="shared" si="311"/>
        <v>0</v>
      </c>
      <c r="J180" s="95">
        <f t="shared" si="311"/>
        <v>19000</v>
      </c>
      <c r="K180" s="95">
        <f t="shared" si="311"/>
        <v>0</v>
      </c>
      <c r="L180" s="95">
        <f t="shared" si="311"/>
        <v>19000</v>
      </c>
      <c r="M180" s="95">
        <f t="shared" si="311"/>
        <v>0</v>
      </c>
      <c r="N180" s="95">
        <f t="shared" si="311"/>
        <v>19000</v>
      </c>
      <c r="O180" s="95">
        <f t="shared" si="311"/>
        <v>0</v>
      </c>
      <c r="P180" s="95">
        <f t="shared" si="311"/>
        <v>19000</v>
      </c>
      <c r="Q180" s="95">
        <f t="shared" si="311"/>
        <v>0</v>
      </c>
      <c r="R180" s="95">
        <f t="shared" si="311"/>
        <v>19000</v>
      </c>
      <c r="S180" s="95">
        <f t="shared" si="311"/>
        <v>14407.6</v>
      </c>
      <c r="T180" s="95">
        <f t="shared" si="311"/>
        <v>33407.599999999999</v>
      </c>
      <c r="U180" s="95">
        <f t="shared" si="311"/>
        <v>0</v>
      </c>
      <c r="V180" s="95">
        <f t="shared" si="311"/>
        <v>33407.599999999999</v>
      </c>
      <c r="AC180" t="b">
        <f t="shared" si="269"/>
        <v>1</v>
      </c>
    </row>
    <row r="181" spans="1:29" ht="16.5" x14ac:dyDescent="0.25">
      <c r="A181" s="105" t="s">
        <v>459</v>
      </c>
      <c r="B181" s="17" t="s">
        <v>25</v>
      </c>
      <c r="C181" s="17" t="s">
        <v>76</v>
      </c>
      <c r="D181" s="7" t="s">
        <v>461</v>
      </c>
      <c r="E181" s="106"/>
      <c r="F181" s="95">
        <f>F182</f>
        <v>19000</v>
      </c>
      <c r="G181" s="95">
        <f t="shared" si="311"/>
        <v>0</v>
      </c>
      <c r="H181" s="95">
        <f t="shared" si="311"/>
        <v>19000</v>
      </c>
      <c r="I181" s="95">
        <f t="shared" si="311"/>
        <v>0</v>
      </c>
      <c r="J181" s="95">
        <f t="shared" si="311"/>
        <v>19000</v>
      </c>
      <c r="K181" s="95">
        <f t="shared" si="311"/>
        <v>0</v>
      </c>
      <c r="L181" s="95">
        <f t="shared" si="311"/>
        <v>19000</v>
      </c>
      <c r="M181" s="95">
        <f t="shared" si="311"/>
        <v>0</v>
      </c>
      <c r="N181" s="95">
        <f t="shared" si="311"/>
        <v>19000</v>
      </c>
      <c r="O181" s="95">
        <f t="shared" si="311"/>
        <v>0</v>
      </c>
      <c r="P181" s="95">
        <f t="shared" si="311"/>
        <v>19000</v>
      </c>
      <c r="Q181" s="95">
        <f t="shared" si="311"/>
        <v>0</v>
      </c>
      <c r="R181" s="95">
        <f t="shared" si="311"/>
        <v>19000</v>
      </c>
      <c r="S181" s="95">
        <f t="shared" si="311"/>
        <v>14407.6</v>
      </c>
      <c r="T181" s="95">
        <f t="shared" si="311"/>
        <v>33407.599999999999</v>
      </c>
      <c r="U181" s="95">
        <f t="shared" si="311"/>
        <v>0</v>
      </c>
      <c r="V181" s="95">
        <f t="shared" si="311"/>
        <v>33407.599999999999</v>
      </c>
      <c r="AC181" t="b">
        <f t="shared" si="269"/>
        <v>1</v>
      </c>
    </row>
    <row r="182" spans="1:29" ht="33" x14ac:dyDescent="0.25">
      <c r="A182" s="25" t="s">
        <v>100</v>
      </c>
      <c r="B182" s="17" t="s">
        <v>25</v>
      </c>
      <c r="C182" s="17" t="s">
        <v>76</v>
      </c>
      <c r="D182" s="7" t="s">
        <v>461</v>
      </c>
      <c r="E182" s="19" t="s">
        <v>101</v>
      </c>
      <c r="F182" s="95">
        <f>F183</f>
        <v>19000</v>
      </c>
      <c r="G182" s="95">
        <f t="shared" si="311"/>
        <v>0</v>
      </c>
      <c r="H182" s="95">
        <f t="shared" si="311"/>
        <v>19000</v>
      </c>
      <c r="I182" s="95">
        <f t="shared" si="311"/>
        <v>0</v>
      </c>
      <c r="J182" s="95">
        <f t="shared" si="311"/>
        <v>19000</v>
      </c>
      <c r="K182" s="95">
        <f t="shared" si="311"/>
        <v>0</v>
      </c>
      <c r="L182" s="95">
        <f t="shared" si="311"/>
        <v>19000</v>
      </c>
      <c r="M182" s="95">
        <f t="shared" si="311"/>
        <v>0</v>
      </c>
      <c r="N182" s="95">
        <f t="shared" si="311"/>
        <v>19000</v>
      </c>
      <c r="O182" s="95">
        <f t="shared" si="311"/>
        <v>0</v>
      </c>
      <c r="P182" s="95">
        <f t="shared" si="311"/>
        <v>19000</v>
      </c>
      <c r="Q182" s="95">
        <f t="shared" si="311"/>
        <v>0</v>
      </c>
      <c r="R182" s="130">
        <f t="shared" si="311"/>
        <v>19000</v>
      </c>
      <c r="S182" s="95">
        <f t="shared" si="311"/>
        <v>14407.6</v>
      </c>
      <c r="T182" s="95">
        <f t="shared" si="311"/>
        <v>33407.599999999999</v>
      </c>
      <c r="U182" s="95">
        <f t="shared" si="311"/>
        <v>0</v>
      </c>
      <c r="V182" s="95">
        <f t="shared" si="311"/>
        <v>33407.599999999999</v>
      </c>
      <c r="W182" s="128" t="e">
        <f>SUMIFS([1]Лист1!$Q$15:$Q$685,[1]Лист1!$C$15:$C$685,B182,[1]Лист1!$D$15:$D$685,C182,[1]Лист1!$E$15:$E$685,D182,[1]Лист1!$F$15:$F$685,E182)</f>
        <v>#VALUE!</v>
      </c>
      <c r="X182" s="128" t="e">
        <f>SUMIFS([1]Лист1!$R$15:$R$685,[1]Лист1!$C$15:$C$685,B182,[1]Лист1!$D$15:$D$685,C182,[1]Лист1!$E$15:$E$685,D182,[1]Лист1!$F$15:$F$685,E182)</f>
        <v>#VALUE!</v>
      </c>
      <c r="Y182" s="128" t="e">
        <f>SUMIFS([1]Лист1!$S$15:$S$685,[1]Лист1!$C$15:$C$685,B182,[1]Лист1!$D$15:$D$685,C182,[1]Лист1!$E$15:$E$685,D182,[1]Лист1!$F$15:$F$685,E182)</f>
        <v>#VALUE!</v>
      </c>
      <c r="Z182" s="133" t="e">
        <f t="shared" ref="Z182:Z183" si="312">W182-P182</f>
        <v>#VALUE!</v>
      </c>
      <c r="AA182" s="133" t="e">
        <f t="shared" ref="AA182:AA183" si="313">X182-Q182</f>
        <v>#VALUE!</v>
      </c>
      <c r="AB182" s="133" t="e">
        <f t="shared" ref="AB182:AB183" si="314">Y182-R182</f>
        <v>#VALUE!</v>
      </c>
      <c r="AC182" t="b">
        <f t="shared" si="269"/>
        <v>1</v>
      </c>
    </row>
    <row r="183" spans="1:29" ht="16.5" x14ac:dyDescent="0.25">
      <c r="A183" s="25" t="s">
        <v>102</v>
      </c>
      <c r="B183" s="17" t="s">
        <v>25</v>
      </c>
      <c r="C183" s="17" t="s">
        <v>76</v>
      </c>
      <c r="D183" s="7" t="s">
        <v>461</v>
      </c>
      <c r="E183" s="19" t="s">
        <v>103</v>
      </c>
      <c r="F183" s="95">
        <v>19000</v>
      </c>
      <c r="G183" s="95">
        <v>0</v>
      </c>
      <c r="H183" s="95">
        <f>F183+G183</f>
        <v>19000</v>
      </c>
      <c r="I183" s="95">
        <v>0</v>
      </c>
      <c r="J183" s="95">
        <f>H183+I183</f>
        <v>19000</v>
      </c>
      <c r="K183" s="95">
        <v>0</v>
      </c>
      <c r="L183" s="95">
        <f>J183+K183</f>
        <v>19000</v>
      </c>
      <c r="M183" s="95">
        <v>0</v>
      </c>
      <c r="N183" s="95">
        <f>L183+M183</f>
        <v>19000</v>
      </c>
      <c r="O183" s="95">
        <v>0</v>
      </c>
      <c r="P183" s="95">
        <f>N183+O183</f>
        <v>19000</v>
      </c>
      <c r="Q183" s="95">
        <v>0</v>
      </c>
      <c r="R183" s="130">
        <f>P183+Q183</f>
        <v>19000</v>
      </c>
      <c r="S183" s="95">
        <v>14407.6</v>
      </c>
      <c r="T183" s="95">
        <f>R183+S183</f>
        <v>33407.599999999999</v>
      </c>
      <c r="U183" s="95">
        <v>0</v>
      </c>
      <c r="V183" s="95">
        <f>T183+U183</f>
        <v>33407.599999999999</v>
      </c>
      <c r="W183" s="128" t="e">
        <f>SUMIFS([1]Лист1!$Q$15:$Q$685,[1]Лист1!$C$15:$C$685,B183,[1]Лист1!$D$15:$D$685,C183,[1]Лист1!$E$15:$E$685,D183,[1]Лист1!$F$15:$F$685,E183)</f>
        <v>#VALUE!</v>
      </c>
      <c r="X183" s="128" t="e">
        <f>SUMIFS([1]Лист1!$R$15:$R$685,[1]Лист1!$C$15:$C$685,B183,[1]Лист1!$D$15:$D$685,C183,[1]Лист1!$E$15:$E$685,D183,[1]Лист1!$F$15:$F$685,E183)</f>
        <v>#VALUE!</v>
      </c>
      <c r="Y183" s="128" t="e">
        <f>SUMIFS([1]Лист1!$S$15:$S$685,[1]Лист1!$C$15:$C$685,B183,[1]Лист1!$D$15:$D$685,C183,[1]Лист1!$E$15:$E$685,D183,[1]Лист1!$F$15:$F$685,E183)</f>
        <v>#VALUE!</v>
      </c>
      <c r="Z183" s="133" t="e">
        <f t="shared" si="312"/>
        <v>#VALUE!</v>
      </c>
      <c r="AA183" s="133" t="e">
        <f t="shared" si="313"/>
        <v>#VALUE!</v>
      </c>
      <c r="AB183" s="133" t="e">
        <f t="shared" si="314"/>
        <v>#VALUE!</v>
      </c>
      <c r="AC183" t="b">
        <f t="shared" si="269"/>
        <v>1</v>
      </c>
    </row>
    <row r="184" spans="1:29" ht="16.5" x14ac:dyDescent="0.25">
      <c r="A184" s="25" t="s">
        <v>446</v>
      </c>
      <c r="B184" s="17" t="s">
        <v>25</v>
      </c>
      <c r="C184" s="17" t="s">
        <v>76</v>
      </c>
      <c r="D184" s="18" t="s">
        <v>447</v>
      </c>
      <c r="E184" s="19"/>
      <c r="F184" s="95">
        <f t="shared" ref="F184:U185" si="315">F185</f>
        <v>2093.5</v>
      </c>
      <c r="G184" s="95">
        <f t="shared" si="315"/>
        <v>36777.800000000003</v>
      </c>
      <c r="H184" s="95">
        <f t="shared" si="315"/>
        <v>38871.300000000003</v>
      </c>
      <c r="I184" s="95">
        <f t="shared" si="315"/>
        <v>0</v>
      </c>
      <c r="J184" s="95">
        <f t="shared" si="315"/>
        <v>38871.300000000003</v>
      </c>
      <c r="K184" s="95">
        <f t="shared" si="315"/>
        <v>0</v>
      </c>
      <c r="L184" s="95">
        <f t="shared" si="315"/>
        <v>38871.300000000003</v>
      </c>
      <c r="M184" s="95">
        <f t="shared" si="315"/>
        <v>0</v>
      </c>
      <c r="N184" s="95">
        <f t="shared" si="315"/>
        <v>38871.300000000003</v>
      </c>
      <c r="O184" s="95">
        <f t="shared" si="315"/>
        <v>0</v>
      </c>
      <c r="P184" s="95">
        <f t="shared" si="315"/>
        <v>38871.300000000003</v>
      </c>
      <c r="Q184" s="95">
        <f t="shared" si="315"/>
        <v>143.30000000000001</v>
      </c>
      <c r="R184" s="95">
        <f t="shared" si="315"/>
        <v>39014.600000000006</v>
      </c>
      <c r="S184" s="95">
        <f t="shared" si="315"/>
        <v>0</v>
      </c>
      <c r="T184" s="95">
        <f t="shared" si="315"/>
        <v>39014.600000000006</v>
      </c>
      <c r="U184" s="95">
        <f t="shared" si="315"/>
        <v>0</v>
      </c>
      <c r="V184" s="95">
        <f t="shared" ref="U184:V185" si="316">V185</f>
        <v>39014.600000000006</v>
      </c>
      <c r="AC184" t="b">
        <f t="shared" si="269"/>
        <v>1</v>
      </c>
    </row>
    <row r="185" spans="1:29" ht="33" x14ac:dyDescent="0.25">
      <c r="A185" s="25" t="s">
        <v>21</v>
      </c>
      <c r="B185" s="17" t="s">
        <v>25</v>
      </c>
      <c r="C185" s="17" t="s">
        <v>76</v>
      </c>
      <c r="D185" s="18" t="s">
        <v>447</v>
      </c>
      <c r="E185" s="19" t="s">
        <v>59</v>
      </c>
      <c r="F185" s="95">
        <f t="shared" si="315"/>
        <v>2093.5</v>
      </c>
      <c r="G185" s="95">
        <f t="shared" si="315"/>
        <v>36777.800000000003</v>
      </c>
      <c r="H185" s="95">
        <f t="shared" si="315"/>
        <v>38871.300000000003</v>
      </c>
      <c r="I185" s="95">
        <f t="shared" si="315"/>
        <v>0</v>
      </c>
      <c r="J185" s="95">
        <f t="shared" si="315"/>
        <v>38871.300000000003</v>
      </c>
      <c r="K185" s="95">
        <f t="shared" si="315"/>
        <v>0</v>
      </c>
      <c r="L185" s="95">
        <f t="shared" si="315"/>
        <v>38871.300000000003</v>
      </c>
      <c r="M185" s="95">
        <f t="shared" si="315"/>
        <v>0</v>
      </c>
      <c r="N185" s="95">
        <f t="shared" si="315"/>
        <v>38871.300000000003</v>
      </c>
      <c r="O185" s="95">
        <f t="shared" si="315"/>
        <v>0</v>
      </c>
      <c r="P185" s="95">
        <f t="shared" si="315"/>
        <v>38871.300000000003</v>
      </c>
      <c r="Q185" s="95">
        <f t="shared" si="315"/>
        <v>143.30000000000001</v>
      </c>
      <c r="R185" s="130">
        <f t="shared" si="315"/>
        <v>39014.600000000006</v>
      </c>
      <c r="S185" s="95">
        <f t="shared" si="315"/>
        <v>0</v>
      </c>
      <c r="T185" s="95">
        <f t="shared" si="315"/>
        <v>39014.600000000006</v>
      </c>
      <c r="U185" s="95">
        <f t="shared" si="316"/>
        <v>0</v>
      </c>
      <c r="V185" s="95">
        <f t="shared" si="316"/>
        <v>39014.600000000006</v>
      </c>
      <c r="W185" s="128" t="e">
        <f>SUMIFS([1]Лист1!$Q$15:$Q$685,[1]Лист1!$C$15:$C$685,B185,[1]Лист1!$D$15:$D$685,C185,[1]Лист1!$E$15:$E$685,D185,[1]Лист1!$F$15:$F$685,E185)</f>
        <v>#VALUE!</v>
      </c>
      <c r="X185" s="128" t="e">
        <f>SUMIFS([1]Лист1!$R$15:$R$685,[1]Лист1!$C$15:$C$685,B185,[1]Лист1!$D$15:$D$685,C185,[1]Лист1!$E$15:$E$685,D185,[1]Лист1!$F$15:$F$685,E185)</f>
        <v>#VALUE!</v>
      </c>
      <c r="Y185" s="128" t="e">
        <f>SUMIFS([1]Лист1!$S$15:$S$685,[1]Лист1!$C$15:$C$685,B185,[1]Лист1!$D$15:$D$685,C185,[1]Лист1!$E$15:$E$685,D185,[1]Лист1!$F$15:$F$685,E185)</f>
        <v>#VALUE!</v>
      </c>
      <c r="Z185" s="133" t="e">
        <f t="shared" ref="Z185:Z186" si="317">W185-P185</f>
        <v>#VALUE!</v>
      </c>
      <c r="AA185" s="133" t="e">
        <f t="shared" ref="AA185:AA186" si="318">X185-Q185</f>
        <v>#VALUE!</v>
      </c>
      <c r="AB185" s="133" t="e">
        <f t="shared" ref="AB185:AB186" si="319">Y185-R185</f>
        <v>#VALUE!</v>
      </c>
      <c r="AC185" t="b">
        <f t="shared" si="269"/>
        <v>1</v>
      </c>
    </row>
    <row r="186" spans="1:29" ht="33" x14ac:dyDescent="0.25">
      <c r="A186" s="25" t="s">
        <v>22</v>
      </c>
      <c r="B186" s="17" t="s">
        <v>25</v>
      </c>
      <c r="C186" s="17" t="s">
        <v>76</v>
      </c>
      <c r="D186" s="18" t="s">
        <v>447</v>
      </c>
      <c r="E186" s="19" t="s">
        <v>60</v>
      </c>
      <c r="F186" s="95">
        <v>2093.5</v>
      </c>
      <c r="G186" s="95">
        <v>36777.800000000003</v>
      </c>
      <c r="H186" s="95">
        <f>F186+G186</f>
        <v>38871.300000000003</v>
      </c>
      <c r="I186" s="95">
        <v>0</v>
      </c>
      <c r="J186" s="95">
        <f>H186+I186</f>
        <v>38871.300000000003</v>
      </c>
      <c r="K186" s="95">
        <v>0</v>
      </c>
      <c r="L186" s="95">
        <f>J186+K186</f>
        <v>38871.300000000003</v>
      </c>
      <c r="M186" s="95">
        <v>0</v>
      </c>
      <c r="N186" s="95">
        <f>L186+M186</f>
        <v>38871.300000000003</v>
      </c>
      <c r="O186" s="95">
        <v>0</v>
      </c>
      <c r="P186" s="95">
        <f>N186+O186</f>
        <v>38871.300000000003</v>
      </c>
      <c r="Q186" s="95">
        <v>143.30000000000001</v>
      </c>
      <c r="R186" s="130">
        <f>P186+Q186</f>
        <v>39014.600000000006</v>
      </c>
      <c r="S186" s="95">
        <v>0</v>
      </c>
      <c r="T186" s="95">
        <f>R186+S186</f>
        <v>39014.600000000006</v>
      </c>
      <c r="U186" s="95">
        <v>0</v>
      </c>
      <c r="V186" s="95">
        <f>T186+U186</f>
        <v>39014.600000000006</v>
      </c>
      <c r="W186" s="128" t="e">
        <f>SUMIFS([1]Лист1!$Q$15:$Q$685,[1]Лист1!$C$15:$C$685,B186,[1]Лист1!$D$15:$D$685,C186,[1]Лист1!$E$15:$E$685,D186,[1]Лист1!$F$15:$F$685,E186)</f>
        <v>#VALUE!</v>
      </c>
      <c r="X186" s="128" t="e">
        <f>SUMIFS([1]Лист1!$R$15:$R$685,[1]Лист1!$C$15:$C$685,B186,[1]Лист1!$D$15:$D$685,C186,[1]Лист1!$E$15:$E$685,D186,[1]Лист1!$F$15:$F$685,E186)</f>
        <v>#VALUE!</v>
      </c>
      <c r="Y186" s="128" t="e">
        <f>SUMIFS([1]Лист1!$S$15:$S$685,[1]Лист1!$C$15:$C$685,B186,[1]Лист1!$D$15:$D$685,C186,[1]Лист1!$E$15:$E$685,D186,[1]Лист1!$F$15:$F$685,E186)</f>
        <v>#VALUE!</v>
      </c>
      <c r="Z186" s="133" t="e">
        <f t="shared" si="317"/>
        <v>#VALUE!</v>
      </c>
      <c r="AA186" s="133" t="e">
        <f t="shared" si="318"/>
        <v>#VALUE!</v>
      </c>
      <c r="AB186" s="133" t="e">
        <f t="shared" si="319"/>
        <v>#VALUE!</v>
      </c>
      <c r="AC186" t="b">
        <f t="shared" si="269"/>
        <v>1</v>
      </c>
    </row>
    <row r="187" spans="1:29" ht="16.5" x14ac:dyDescent="0.25">
      <c r="A187" s="21" t="s">
        <v>131</v>
      </c>
      <c r="B187" s="9" t="s">
        <v>25</v>
      </c>
      <c r="C187" s="9" t="s">
        <v>132</v>
      </c>
      <c r="D187" s="10"/>
      <c r="E187" s="23"/>
      <c r="F187" s="93">
        <f>F188</f>
        <v>17485</v>
      </c>
      <c r="G187" s="93">
        <f t="shared" ref="G187:V187" si="320">G188</f>
        <v>2935.8</v>
      </c>
      <c r="H187" s="93">
        <f t="shared" si="320"/>
        <v>20420.8</v>
      </c>
      <c r="I187" s="93">
        <f t="shared" si="320"/>
        <v>0</v>
      </c>
      <c r="J187" s="93">
        <f t="shared" si="320"/>
        <v>20420.8</v>
      </c>
      <c r="K187" s="93">
        <f t="shared" si="320"/>
        <v>0</v>
      </c>
      <c r="L187" s="93">
        <f t="shared" si="320"/>
        <v>20420.8</v>
      </c>
      <c r="M187" s="95">
        <f t="shared" si="320"/>
        <v>7036</v>
      </c>
      <c r="N187" s="93">
        <f t="shared" si="320"/>
        <v>27456.799999999999</v>
      </c>
      <c r="O187" s="93">
        <f t="shared" si="320"/>
        <v>0</v>
      </c>
      <c r="P187" s="93">
        <f t="shared" si="320"/>
        <v>27456.799999999999</v>
      </c>
      <c r="Q187" s="93">
        <f t="shared" si="320"/>
        <v>0</v>
      </c>
      <c r="R187" s="93">
        <f t="shared" si="320"/>
        <v>27456.799999999999</v>
      </c>
      <c r="S187" s="93">
        <f t="shared" si="320"/>
        <v>3643</v>
      </c>
      <c r="T187" s="93">
        <f t="shared" si="320"/>
        <v>31099.8</v>
      </c>
      <c r="U187" s="93">
        <f t="shared" si="320"/>
        <v>0</v>
      </c>
      <c r="V187" s="93">
        <f t="shared" si="320"/>
        <v>31099.8</v>
      </c>
      <c r="AC187" t="b">
        <f t="shared" si="269"/>
        <v>1</v>
      </c>
    </row>
    <row r="188" spans="1:29" ht="16.5" x14ac:dyDescent="0.25">
      <c r="A188" s="11" t="s">
        <v>7</v>
      </c>
      <c r="B188" s="9" t="s">
        <v>25</v>
      </c>
      <c r="C188" s="9" t="s">
        <v>132</v>
      </c>
      <c r="D188" s="10" t="s">
        <v>8</v>
      </c>
      <c r="E188" s="11"/>
      <c r="F188" s="93">
        <f t="shared" ref="F188:V188" si="321">F189</f>
        <v>17485</v>
      </c>
      <c r="G188" s="93">
        <f t="shared" si="321"/>
        <v>2935.8</v>
      </c>
      <c r="H188" s="93">
        <f t="shared" si="321"/>
        <v>20420.8</v>
      </c>
      <c r="I188" s="93">
        <f t="shared" si="321"/>
        <v>0</v>
      </c>
      <c r="J188" s="93">
        <f t="shared" si="321"/>
        <v>20420.8</v>
      </c>
      <c r="K188" s="93">
        <f t="shared" si="321"/>
        <v>0</v>
      </c>
      <c r="L188" s="93">
        <f t="shared" si="321"/>
        <v>20420.8</v>
      </c>
      <c r="M188" s="95">
        <f t="shared" si="321"/>
        <v>7036</v>
      </c>
      <c r="N188" s="93">
        <f t="shared" si="321"/>
        <v>27456.799999999999</v>
      </c>
      <c r="O188" s="93">
        <f t="shared" si="321"/>
        <v>0</v>
      </c>
      <c r="P188" s="93">
        <f t="shared" si="321"/>
        <v>27456.799999999999</v>
      </c>
      <c r="Q188" s="93">
        <f t="shared" si="321"/>
        <v>0</v>
      </c>
      <c r="R188" s="93">
        <f t="shared" si="321"/>
        <v>27456.799999999999</v>
      </c>
      <c r="S188" s="93">
        <f t="shared" si="321"/>
        <v>3643</v>
      </c>
      <c r="T188" s="93">
        <f t="shared" si="321"/>
        <v>31099.8</v>
      </c>
      <c r="U188" s="93">
        <f t="shared" si="321"/>
        <v>0</v>
      </c>
      <c r="V188" s="93">
        <f t="shared" si="321"/>
        <v>31099.8</v>
      </c>
      <c r="AC188" t="b">
        <f t="shared" si="269"/>
        <v>1</v>
      </c>
    </row>
    <row r="189" spans="1:29" ht="33.75" x14ac:dyDescent="0.3">
      <c r="A189" s="21" t="s">
        <v>443</v>
      </c>
      <c r="B189" s="13" t="s">
        <v>25</v>
      </c>
      <c r="C189" s="13" t="s">
        <v>132</v>
      </c>
      <c r="D189" s="34" t="s">
        <v>133</v>
      </c>
      <c r="E189" s="64"/>
      <c r="F189" s="94">
        <f>F197+F193+F190</f>
        <v>17485</v>
      </c>
      <c r="G189" s="94">
        <f t="shared" ref="G189:H189" si="322">G197+G193+G190</f>
        <v>2935.8</v>
      </c>
      <c r="H189" s="94">
        <f t="shared" si="322"/>
        <v>20420.8</v>
      </c>
      <c r="I189" s="94">
        <f t="shared" ref="I189:J189" si="323">I197+I193+I190</f>
        <v>0</v>
      </c>
      <c r="J189" s="94">
        <f t="shared" si="323"/>
        <v>20420.8</v>
      </c>
      <c r="K189" s="94">
        <f t="shared" ref="K189:L189" si="324">K197+K193+K190</f>
        <v>0</v>
      </c>
      <c r="L189" s="94">
        <f t="shared" si="324"/>
        <v>20420.8</v>
      </c>
      <c r="M189" s="95">
        <f t="shared" ref="M189:N189" si="325">M197+M193+M190</f>
        <v>7036</v>
      </c>
      <c r="N189" s="94">
        <f t="shared" si="325"/>
        <v>27456.799999999999</v>
      </c>
      <c r="O189" s="94">
        <f t="shared" ref="O189:P189" si="326">O197+O193+O190</f>
        <v>0</v>
      </c>
      <c r="P189" s="94">
        <f t="shared" si="326"/>
        <v>27456.799999999999</v>
      </c>
      <c r="Q189" s="94">
        <f t="shared" ref="Q189:R189" si="327">Q197+Q193+Q190</f>
        <v>0</v>
      </c>
      <c r="R189" s="94">
        <f t="shared" si="327"/>
        <v>27456.799999999999</v>
      </c>
      <c r="S189" s="94">
        <f t="shared" ref="S189:T189" si="328">S197+S193+S190</f>
        <v>3643</v>
      </c>
      <c r="T189" s="94">
        <f t="shared" si="328"/>
        <v>31099.8</v>
      </c>
      <c r="U189" s="94">
        <f t="shared" ref="U189:V189" si="329">U197+U193+U190</f>
        <v>0</v>
      </c>
      <c r="V189" s="94">
        <f t="shared" si="329"/>
        <v>31099.8</v>
      </c>
      <c r="AC189" t="b">
        <f t="shared" si="269"/>
        <v>1</v>
      </c>
    </row>
    <row r="190" spans="1:29" ht="33" x14ac:dyDescent="0.25">
      <c r="A190" s="30" t="s">
        <v>492</v>
      </c>
      <c r="B190" s="27" t="s">
        <v>25</v>
      </c>
      <c r="C190" s="27" t="s">
        <v>132</v>
      </c>
      <c r="D190" s="28" t="s">
        <v>491</v>
      </c>
      <c r="E190" s="19" t="s">
        <v>58</v>
      </c>
      <c r="F190" s="111">
        <f>F191</f>
        <v>0</v>
      </c>
      <c r="G190" s="111">
        <f t="shared" ref="G190:V191" si="330">G191</f>
        <v>349.5</v>
      </c>
      <c r="H190" s="111">
        <f t="shared" si="330"/>
        <v>349.5</v>
      </c>
      <c r="I190" s="111">
        <f t="shared" si="330"/>
        <v>0</v>
      </c>
      <c r="J190" s="111">
        <f t="shared" si="330"/>
        <v>349.5</v>
      </c>
      <c r="K190" s="111">
        <f t="shared" si="330"/>
        <v>0</v>
      </c>
      <c r="L190" s="111">
        <f t="shared" si="330"/>
        <v>349.5</v>
      </c>
      <c r="M190" s="95">
        <f t="shared" si="330"/>
        <v>7036</v>
      </c>
      <c r="N190" s="96">
        <f t="shared" si="330"/>
        <v>7385.5</v>
      </c>
      <c r="O190" s="96">
        <f t="shared" si="330"/>
        <v>0</v>
      </c>
      <c r="P190" s="96">
        <f t="shared" si="330"/>
        <v>7385.5</v>
      </c>
      <c r="Q190" s="96">
        <f t="shared" si="330"/>
        <v>0</v>
      </c>
      <c r="R190" s="96">
        <f t="shared" si="330"/>
        <v>7385.5</v>
      </c>
      <c r="S190" s="96">
        <f t="shared" si="330"/>
        <v>0</v>
      </c>
      <c r="T190" s="96">
        <f t="shared" si="330"/>
        <v>7385.5</v>
      </c>
      <c r="U190" s="96">
        <f t="shared" si="330"/>
        <v>0</v>
      </c>
      <c r="V190" s="96">
        <f t="shared" si="330"/>
        <v>7385.5</v>
      </c>
      <c r="AC190" t="b">
        <f t="shared" si="269"/>
        <v>1</v>
      </c>
    </row>
    <row r="191" spans="1:29" ht="33" x14ac:dyDescent="0.25">
      <c r="A191" s="25" t="s">
        <v>21</v>
      </c>
      <c r="B191" s="17" t="s">
        <v>25</v>
      </c>
      <c r="C191" s="17" t="s">
        <v>132</v>
      </c>
      <c r="D191" s="18" t="s">
        <v>491</v>
      </c>
      <c r="E191" s="19" t="s">
        <v>59</v>
      </c>
      <c r="F191" s="112">
        <f>F192</f>
        <v>0</v>
      </c>
      <c r="G191" s="112">
        <f t="shared" si="330"/>
        <v>349.5</v>
      </c>
      <c r="H191" s="112">
        <f t="shared" si="330"/>
        <v>349.5</v>
      </c>
      <c r="I191" s="112">
        <f t="shared" si="330"/>
        <v>0</v>
      </c>
      <c r="J191" s="112">
        <f t="shared" si="330"/>
        <v>349.5</v>
      </c>
      <c r="K191" s="112">
        <f t="shared" si="330"/>
        <v>0</v>
      </c>
      <c r="L191" s="112">
        <f t="shared" si="330"/>
        <v>349.5</v>
      </c>
      <c r="M191" s="95">
        <f t="shared" si="330"/>
        <v>7036</v>
      </c>
      <c r="N191" s="95">
        <f t="shared" si="330"/>
        <v>7385.5</v>
      </c>
      <c r="O191" s="95">
        <f t="shared" si="330"/>
        <v>0</v>
      </c>
      <c r="P191" s="95">
        <f t="shared" si="330"/>
        <v>7385.5</v>
      </c>
      <c r="Q191" s="95">
        <f t="shared" si="330"/>
        <v>0</v>
      </c>
      <c r="R191" s="130">
        <f t="shared" si="330"/>
        <v>7385.5</v>
      </c>
      <c r="S191" s="95">
        <f t="shared" si="330"/>
        <v>0</v>
      </c>
      <c r="T191" s="95">
        <f t="shared" si="330"/>
        <v>7385.5</v>
      </c>
      <c r="U191" s="95">
        <f t="shared" si="330"/>
        <v>0</v>
      </c>
      <c r="V191" s="95">
        <f t="shared" si="330"/>
        <v>7385.5</v>
      </c>
      <c r="W191" s="128" t="e">
        <f>SUMIFS([1]Лист1!$Q$15:$Q$685,[1]Лист1!$C$15:$C$685,B191,[1]Лист1!$D$15:$D$685,C191,[1]Лист1!$E$15:$E$685,D191,[1]Лист1!$F$15:$F$685,E191)</f>
        <v>#VALUE!</v>
      </c>
      <c r="X191" s="128" t="e">
        <f>SUMIFS([1]Лист1!$R$15:$R$685,[1]Лист1!$C$15:$C$685,B191,[1]Лист1!$D$15:$D$685,C191,[1]Лист1!$E$15:$E$685,D191,[1]Лист1!$F$15:$F$685,E191)</f>
        <v>#VALUE!</v>
      </c>
      <c r="Y191" s="128" t="e">
        <f>SUMIFS([1]Лист1!$S$15:$S$685,[1]Лист1!$C$15:$C$685,B191,[1]Лист1!$D$15:$D$685,C191,[1]Лист1!$E$15:$E$685,D191,[1]Лист1!$F$15:$F$685,E191)</f>
        <v>#VALUE!</v>
      </c>
      <c r="Z191" s="133" t="e">
        <f t="shared" ref="Z191:Z192" si="331">W191-P191</f>
        <v>#VALUE!</v>
      </c>
      <c r="AA191" s="133" t="e">
        <f t="shared" ref="AA191:AA192" si="332">X191-Q191</f>
        <v>#VALUE!</v>
      </c>
      <c r="AB191" s="133" t="e">
        <f t="shared" ref="AB191:AB192" si="333">Y191-R191</f>
        <v>#VALUE!</v>
      </c>
      <c r="AC191" t="b">
        <f t="shared" si="269"/>
        <v>1</v>
      </c>
    </row>
    <row r="192" spans="1:29" ht="33" x14ac:dyDescent="0.25">
      <c r="A192" s="25" t="s">
        <v>22</v>
      </c>
      <c r="B192" s="17" t="s">
        <v>25</v>
      </c>
      <c r="C192" s="17" t="s">
        <v>132</v>
      </c>
      <c r="D192" s="18" t="s">
        <v>491</v>
      </c>
      <c r="E192" s="19" t="s">
        <v>60</v>
      </c>
      <c r="F192" s="112">
        <v>0</v>
      </c>
      <c r="G192" s="112">
        <v>349.5</v>
      </c>
      <c r="H192" s="112">
        <f>F192+G192</f>
        <v>349.5</v>
      </c>
      <c r="I192" s="95">
        <v>0</v>
      </c>
      <c r="J192" s="112">
        <f>H192+I192</f>
        <v>349.5</v>
      </c>
      <c r="K192" s="95">
        <v>0</v>
      </c>
      <c r="L192" s="112">
        <f>J192+K192</f>
        <v>349.5</v>
      </c>
      <c r="M192" s="95">
        <v>7036</v>
      </c>
      <c r="N192" s="95">
        <f>L192+M192</f>
        <v>7385.5</v>
      </c>
      <c r="O192" s="95">
        <v>0</v>
      </c>
      <c r="P192" s="95">
        <f>N192+O192</f>
        <v>7385.5</v>
      </c>
      <c r="Q192" s="95">
        <v>0</v>
      </c>
      <c r="R192" s="130">
        <f>P192+Q192</f>
        <v>7385.5</v>
      </c>
      <c r="S192" s="95">
        <v>0</v>
      </c>
      <c r="T192" s="95">
        <f>R192+S192</f>
        <v>7385.5</v>
      </c>
      <c r="U192" s="95">
        <v>0</v>
      </c>
      <c r="V192" s="95">
        <f>T192+U192</f>
        <v>7385.5</v>
      </c>
      <c r="W192" s="128" t="e">
        <f>SUMIFS([1]Лист1!$Q$15:$Q$685,[1]Лист1!$C$15:$C$685,B192,[1]Лист1!$D$15:$D$685,C192,[1]Лист1!$E$15:$E$685,D192,[1]Лист1!$F$15:$F$685,E192)</f>
        <v>#VALUE!</v>
      </c>
      <c r="X192" s="128" t="e">
        <f>SUMIFS([1]Лист1!$R$15:$R$685,[1]Лист1!$C$15:$C$685,B192,[1]Лист1!$D$15:$D$685,C192,[1]Лист1!$E$15:$E$685,D192,[1]Лист1!$F$15:$F$685,E192)</f>
        <v>#VALUE!</v>
      </c>
      <c r="Y192" s="128" t="e">
        <f>SUMIFS([1]Лист1!$S$15:$S$685,[1]Лист1!$C$15:$C$685,B192,[1]Лист1!$D$15:$D$685,C192,[1]Лист1!$E$15:$E$685,D192,[1]Лист1!$F$15:$F$685,E192)</f>
        <v>#VALUE!</v>
      </c>
      <c r="Z192" s="133" t="e">
        <f t="shared" si="331"/>
        <v>#VALUE!</v>
      </c>
      <c r="AA192" s="133" t="e">
        <f t="shared" si="332"/>
        <v>#VALUE!</v>
      </c>
      <c r="AB192" s="133" t="e">
        <f t="shared" si="333"/>
        <v>#VALUE!</v>
      </c>
      <c r="AC192" t="b">
        <f t="shared" si="269"/>
        <v>1</v>
      </c>
    </row>
    <row r="193" spans="1:29" ht="17.25" x14ac:dyDescent="0.3">
      <c r="A193" s="55" t="s">
        <v>134</v>
      </c>
      <c r="B193" s="56" t="s">
        <v>25</v>
      </c>
      <c r="C193" s="56" t="s">
        <v>132</v>
      </c>
      <c r="D193" s="42" t="s">
        <v>135</v>
      </c>
      <c r="E193" s="57" t="s">
        <v>58</v>
      </c>
      <c r="F193" s="95">
        <f t="shared" ref="F193:U195" si="334">F194</f>
        <v>200</v>
      </c>
      <c r="G193" s="95">
        <f t="shared" si="334"/>
        <v>2586.3000000000002</v>
      </c>
      <c r="H193" s="95">
        <f t="shared" si="334"/>
        <v>2786.3</v>
      </c>
      <c r="I193" s="95">
        <f t="shared" si="334"/>
        <v>0</v>
      </c>
      <c r="J193" s="95">
        <f t="shared" si="334"/>
        <v>2786.3</v>
      </c>
      <c r="K193" s="95">
        <f t="shared" si="334"/>
        <v>0</v>
      </c>
      <c r="L193" s="95">
        <f t="shared" si="334"/>
        <v>2786.3</v>
      </c>
      <c r="M193" s="95">
        <f t="shared" si="334"/>
        <v>0</v>
      </c>
      <c r="N193" s="96">
        <f t="shared" si="334"/>
        <v>2786.3</v>
      </c>
      <c r="O193" s="96">
        <f t="shared" si="334"/>
        <v>0</v>
      </c>
      <c r="P193" s="96">
        <f t="shared" si="334"/>
        <v>2786.3</v>
      </c>
      <c r="Q193" s="96">
        <f t="shared" si="334"/>
        <v>0</v>
      </c>
      <c r="R193" s="96">
        <f t="shared" si="334"/>
        <v>2786.3</v>
      </c>
      <c r="S193" s="96">
        <f t="shared" si="334"/>
        <v>0</v>
      </c>
      <c r="T193" s="96">
        <f t="shared" si="334"/>
        <v>2786.3</v>
      </c>
      <c r="U193" s="96">
        <f t="shared" si="334"/>
        <v>0</v>
      </c>
      <c r="V193" s="96">
        <f t="shared" ref="U193:V195" si="335">V194</f>
        <v>2786.3</v>
      </c>
      <c r="AC193" t="b">
        <f t="shared" si="269"/>
        <v>1</v>
      </c>
    </row>
    <row r="194" spans="1:29" ht="33.75" x14ac:dyDescent="0.3">
      <c r="A194" s="25" t="s">
        <v>436</v>
      </c>
      <c r="B194" s="58" t="s">
        <v>25</v>
      </c>
      <c r="C194" s="58" t="s">
        <v>132</v>
      </c>
      <c r="D194" s="37" t="s">
        <v>437</v>
      </c>
      <c r="E194" s="57" t="s">
        <v>58</v>
      </c>
      <c r="F194" s="95">
        <f t="shared" si="334"/>
        <v>200</v>
      </c>
      <c r="G194" s="95">
        <f t="shared" si="334"/>
        <v>2586.3000000000002</v>
      </c>
      <c r="H194" s="95">
        <f t="shared" si="334"/>
        <v>2786.3</v>
      </c>
      <c r="I194" s="95">
        <f t="shared" si="334"/>
        <v>0</v>
      </c>
      <c r="J194" s="95">
        <f t="shared" si="334"/>
        <v>2786.3</v>
      </c>
      <c r="K194" s="95">
        <f t="shared" si="334"/>
        <v>0</v>
      </c>
      <c r="L194" s="95">
        <f t="shared" si="334"/>
        <v>2786.3</v>
      </c>
      <c r="M194" s="95">
        <f t="shared" si="334"/>
        <v>0</v>
      </c>
      <c r="N194" s="95">
        <f t="shared" si="334"/>
        <v>2786.3</v>
      </c>
      <c r="O194" s="95">
        <f t="shared" si="334"/>
        <v>0</v>
      </c>
      <c r="P194" s="95">
        <f t="shared" si="334"/>
        <v>2786.3</v>
      </c>
      <c r="Q194" s="95">
        <f t="shared" si="334"/>
        <v>0</v>
      </c>
      <c r="R194" s="95">
        <f t="shared" si="334"/>
        <v>2786.3</v>
      </c>
      <c r="S194" s="95">
        <f t="shared" si="334"/>
        <v>0</v>
      </c>
      <c r="T194" s="95">
        <f t="shared" si="334"/>
        <v>2786.3</v>
      </c>
      <c r="U194" s="95">
        <f t="shared" si="335"/>
        <v>0</v>
      </c>
      <c r="V194" s="95">
        <f t="shared" si="335"/>
        <v>2786.3</v>
      </c>
      <c r="AC194" t="b">
        <f t="shared" si="269"/>
        <v>1</v>
      </c>
    </row>
    <row r="195" spans="1:29" ht="33" x14ac:dyDescent="0.25">
      <c r="A195" s="59" t="s">
        <v>21</v>
      </c>
      <c r="B195" s="58" t="s">
        <v>25</v>
      </c>
      <c r="C195" s="58" t="s">
        <v>132</v>
      </c>
      <c r="D195" s="37" t="s">
        <v>437</v>
      </c>
      <c r="E195" s="60" t="s">
        <v>59</v>
      </c>
      <c r="F195" s="95">
        <f t="shared" si="334"/>
        <v>200</v>
      </c>
      <c r="G195" s="95">
        <f t="shared" si="334"/>
        <v>2586.3000000000002</v>
      </c>
      <c r="H195" s="95">
        <f t="shared" si="334"/>
        <v>2786.3</v>
      </c>
      <c r="I195" s="95">
        <f t="shared" si="334"/>
        <v>0</v>
      </c>
      <c r="J195" s="95">
        <f t="shared" si="334"/>
        <v>2786.3</v>
      </c>
      <c r="K195" s="95">
        <f t="shared" si="334"/>
        <v>0</v>
      </c>
      <c r="L195" s="95">
        <f t="shared" si="334"/>
        <v>2786.3</v>
      </c>
      <c r="M195" s="95">
        <f t="shared" si="334"/>
        <v>0</v>
      </c>
      <c r="N195" s="95">
        <f t="shared" si="334"/>
        <v>2786.3</v>
      </c>
      <c r="O195" s="95">
        <f t="shared" si="334"/>
        <v>0</v>
      </c>
      <c r="P195" s="95">
        <f t="shared" si="334"/>
        <v>2786.3</v>
      </c>
      <c r="Q195" s="95">
        <f t="shared" si="334"/>
        <v>0</v>
      </c>
      <c r="R195" s="130">
        <f t="shared" si="334"/>
        <v>2786.3</v>
      </c>
      <c r="S195" s="95">
        <f t="shared" si="334"/>
        <v>0</v>
      </c>
      <c r="T195" s="95">
        <f t="shared" si="334"/>
        <v>2786.3</v>
      </c>
      <c r="U195" s="95">
        <f t="shared" si="335"/>
        <v>0</v>
      </c>
      <c r="V195" s="95">
        <f t="shared" si="335"/>
        <v>2786.3</v>
      </c>
      <c r="W195" s="128" t="e">
        <f>SUMIFS([1]Лист1!$Q$15:$Q$685,[1]Лист1!$C$15:$C$685,B195,[1]Лист1!$D$15:$D$685,C195,[1]Лист1!$E$15:$E$685,D195,[1]Лист1!$F$15:$F$685,E195)</f>
        <v>#VALUE!</v>
      </c>
      <c r="X195" s="128" t="e">
        <f>SUMIFS([1]Лист1!$R$15:$R$685,[1]Лист1!$C$15:$C$685,B195,[1]Лист1!$D$15:$D$685,C195,[1]Лист1!$E$15:$E$685,D195,[1]Лист1!$F$15:$F$685,E195)</f>
        <v>#VALUE!</v>
      </c>
      <c r="Y195" s="128" t="e">
        <f>SUMIFS([1]Лист1!$S$15:$S$685,[1]Лист1!$C$15:$C$685,B195,[1]Лист1!$D$15:$D$685,C195,[1]Лист1!$E$15:$E$685,D195,[1]Лист1!$F$15:$F$685,E195)</f>
        <v>#VALUE!</v>
      </c>
      <c r="Z195" s="133" t="e">
        <f t="shared" ref="Z195:Z196" si="336">W195-P195</f>
        <v>#VALUE!</v>
      </c>
      <c r="AA195" s="133" t="e">
        <f t="shared" ref="AA195:AA196" si="337">X195-Q195</f>
        <v>#VALUE!</v>
      </c>
      <c r="AB195" s="133" t="e">
        <f t="shared" ref="AB195:AB196" si="338">Y195-R195</f>
        <v>#VALUE!</v>
      </c>
      <c r="AC195" t="b">
        <f t="shared" si="269"/>
        <v>1</v>
      </c>
    </row>
    <row r="196" spans="1:29" ht="33" x14ac:dyDescent="0.25">
      <c r="A196" s="59" t="s">
        <v>22</v>
      </c>
      <c r="B196" s="58" t="s">
        <v>25</v>
      </c>
      <c r="C196" s="58" t="s">
        <v>132</v>
      </c>
      <c r="D196" s="37" t="s">
        <v>437</v>
      </c>
      <c r="E196" s="60" t="s">
        <v>60</v>
      </c>
      <c r="F196" s="95">
        <v>200</v>
      </c>
      <c r="G196" s="95">
        <v>2586.3000000000002</v>
      </c>
      <c r="H196" s="95">
        <f>F196+G196</f>
        <v>2786.3</v>
      </c>
      <c r="I196" s="95">
        <v>0</v>
      </c>
      <c r="J196" s="95">
        <f>H196+I196</f>
        <v>2786.3</v>
      </c>
      <c r="K196" s="95">
        <v>0</v>
      </c>
      <c r="L196" s="95">
        <f>J196+K196</f>
        <v>2786.3</v>
      </c>
      <c r="M196" s="95">
        <v>0</v>
      </c>
      <c r="N196" s="95">
        <f>L196+M196</f>
        <v>2786.3</v>
      </c>
      <c r="O196" s="95">
        <v>0</v>
      </c>
      <c r="P196" s="95">
        <f>N196+O196</f>
        <v>2786.3</v>
      </c>
      <c r="Q196" s="95">
        <v>0</v>
      </c>
      <c r="R196" s="130">
        <f>P196+Q196</f>
        <v>2786.3</v>
      </c>
      <c r="S196" s="95">
        <v>0</v>
      </c>
      <c r="T196" s="95">
        <f>R196+S196</f>
        <v>2786.3</v>
      </c>
      <c r="U196" s="95">
        <v>0</v>
      </c>
      <c r="V196" s="95">
        <f>T196+U196</f>
        <v>2786.3</v>
      </c>
      <c r="W196" s="128" t="e">
        <f>SUMIFS([1]Лист1!$Q$15:$Q$685,[1]Лист1!$C$15:$C$685,B196,[1]Лист1!$D$15:$D$685,C196,[1]Лист1!$E$15:$E$685,D196,[1]Лист1!$F$15:$F$685,E196)</f>
        <v>#VALUE!</v>
      </c>
      <c r="X196" s="128" t="e">
        <f>SUMIFS([1]Лист1!$R$15:$R$685,[1]Лист1!$C$15:$C$685,B196,[1]Лист1!$D$15:$D$685,C196,[1]Лист1!$E$15:$E$685,D196,[1]Лист1!$F$15:$F$685,E196)</f>
        <v>#VALUE!</v>
      </c>
      <c r="Y196" s="128" t="e">
        <f>SUMIFS([1]Лист1!$S$15:$S$685,[1]Лист1!$C$15:$C$685,B196,[1]Лист1!$D$15:$D$685,C196,[1]Лист1!$E$15:$E$685,D196,[1]Лист1!$F$15:$F$685,E196)</f>
        <v>#VALUE!</v>
      </c>
      <c r="Z196" s="133" t="e">
        <f t="shared" si="336"/>
        <v>#VALUE!</v>
      </c>
      <c r="AA196" s="133" t="e">
        <f t="shared" si="337"/>
        <v>#VALUE!</v>
      </c>
      <c r="AB196" s="133" t="e">
        <f t="shared" si="338"/>
        <v>#VALUE!</v>
      </c>
      <c r="AC196" t="b">
        <f t="shared" si="269"/>
        <v>1</v>
      </c>
    </row>
    <row r="197" spans="1:29" ht="33.75" x14ac:dyDescent="0.3">
      <c r="A197" s="30" t="s">
        <v>136</v>
      </c>
      <c r="B197" s="27" t="s">
        <v>25</v>
      </c>
      <c r="C197" s="27" t="s">
        <v>132</v>
      </c>
      <c r="D197" s="42" t="s">
        <v>137</v>
      </c>
      <c r="E197" s="24" t="s">
        <v>58</v>
      </c>
      <c r="F197" s="96">
        <f t="shared" ref="F197:H197" si="339">F198+F200+F202</f>
        <v>17285</v>
      </c>
      <c r="G197" s="96">
        <f t="shared" si="339"/>
        <v>0</v>
      </c>
      <c r="H197" s="96">
        <f t="shared" si="339"/>
        <v>17285</v>
      </c>
      <c r="I197" s="96">
        <f t="shared" ref="I197:J197" si="340">I198+I200+I202</f>
        <v>0</v>
      </c>
      <c r="J197" s="96">
        <f t="shared" si="340"/>
        <v>17285</v>
      </c>
      <c r="K197" s="96">
        <f t="shared" ref="K197:L197" si="341">K198+K200+K202</f>
        <v>0</v>
      </c>
      <c r="L197" s="96">
        <f t="shared" si="341"/>
        <v>17285</v>
      </c>
      <c r="M197" s="95">
        <f t="shared" ref="M197:N197" si="342">M198+M200+M202</f>
        <v>0</v>
      </c>
      <c r="N197" s="96">
        <f t="shared" si="342"/>
        <v>17285</v>
      </c>
      <c r="O197" s="96">
        <f t="shared" ref="O197:P197" si="343">O198+O200+O202</f>
        <v>0</v>
      </c>
      <c r="P197" s="96">
        <f t="shared" si="343"/>
        <v>17285</v>
      </c>
      <c r="Q197" s="96">
        <f t="shared" ref="Q197:R197" si="344">Q198+Q200+Q202</f>
        <v>0</v>
      </c>
      <c r="R197" s="96">
        <f t="shared" si="344"/>
        <v>17285</v>
      </c>
      <c r="S197" s="96">
        <f t="shared" ref="S197:T197" si="345">S198+S200+S202</f>
        <v>3643</v>
      </c>
      <c r="T197" s="96">
        <f t="shared" si="345"/>
        <v>20928</v>
      </c>
      <c r="U197" s="96">
        <f t="shared" ref="U197:V197" si="346">U198+U200+U202</f>
        <v>0</v>
      </c>
      <c r="V197" s="96">
        <f t="shared" si="346"/>
        <v>20928</v>
      </c>
      <c r="AC197" t="b">
        <f t="shared" si="269"/>
        <v>1</v>
      </c>
    </row>
    <row r="198" spans="1:29" ht="66" x14ac:dyDescent="0.25">
      <c r="A198" s="20" t="s">
        <v>13</v>
      </c>
      <c r="B198" s="27" t="s">
        <v>25</v>
      </c>
      <c r="C198" s="27" t="s">
        <v>132</v>
      </c>
      <c r="D198" s="37" t="s">
        <v>137</v>
      </c>
      <c r="E198" s="17" t="s">
        <v>67</v>
      </c>
      <c r="F198" s="95">
        <f t="shared" ref="F198:V198" si="347">F199</f>
        <v>15856</v>
      </c>
      <c r="G198" s="95">
        <f t="shared" si="347"/>
        <v>0</v>
      </c>
      <c r="H198" s="95">
        <f t="shared" si="347"/>
        <v>15856</v>
      </c>
      <c r="I198" s="95">
        <f t="shared" si="347"/>
        <v>0</v>
      </c>
      <c r="J198" s="95">
        <f t="shared" si="347"/>
        <v>15856</v>
      </c>
      <c r="K198" s="95">
        <f t="shared" si="347"/>
        <v>0</v>
      </c>
      <c r="L198" s="95">
        <f t="shared" si="347"/>
        <v>15856</v>
      </c>
      <c r="M198" s="95">
        <f t="shared" si="347"/>
        <v>775</v>
      </c>
      <c r="N198" s="95">
        <f t="shared" si="347"/>
        <v>16631</v>
      </c>
      <c r="O198" s="95">
        <f t="shared" si="347"/>
        <v>0</v>
      </c>
      <c r="P198" s="95">
        <f t="shared" si="347"/>
        <v>16631</v>
      </c>
      <c r="Q198" s="95">
        <f t="shared" si="347"/>
        <v>0</v>
      </c>
      <c r="R198" s="130">
        <f t="shared" si="347"/>
        <v>16631</v>
      </c>
      <c r="S198" s="95">
        <f t="shared" si="347"/>
        <v>3643</v>
      </c>
      <c r="T198" s="95">
        <f t="shared" si="347"/>
        <v>20274</v>
      </c>
      <c r="U198" s="95">
        <f t="shared" si="347"/>
        <v>0</v>
      </c>
      <c r="V198" s="95">
        <f t="shared" si="347"/>
        <v>20274</v>
      </c>
      <c r="W198" s="128" t="e">
        <f>SUMIFS([1]Лист1!$Q$15:$Q$685,[1]Лист1!$C$15:$C$685,B198,[1]Лист1!$D$15:$D$685,C198,[1]Лист1!$E$15:$E$685,D198,[1]Лист1!$F$15:$F$685,E198)</f>
        <v>#VALUE!</v>
      </c>
      <c r="X198" s="128" t="e">
        <f>SUMIFS([1]Лист1!$R$15:$R$685,[1]Лист1!$C$15:$C$685,B198,[1]Лист1!$D$15:$D$685,C198,[1]Лист1!$E$15:$E$685,D198,[1]Лист1!$F$15:$F$685,E198)</f>
        <v>#VALUE!</v>
      </c>
      <c r="Y198" s="128" t="e">
        <f>SUMIFS([1]Лист1!$S$15:$S$685,[1]Лист1!$C$15:$C$685,B198,[1]Лист1!$D$15:$D$685,C198,[1]Лист1!$E$15:$E$685,D198,[1]Лист1!$F$15:$F$685,E198)</f>
        <v>#VALUE!</v>
      </c>
      <c r="Z198" s="133" t="e">
        <f t="shared" ref="Z198:Z203" si="348">W198-P198</f>
        <v>#VALUE!</v>
      </c>
      <c r="AA198" s="133" t="e">
        <f t="shared" ref="AA198:AA203" si="349">X198-Q198</f>
        <v>#VALUE!</v>
      </c>
      <c r="AB198" s="133" t="e">
        <f t="shared" ref="AB198:AB203" si="350">Y198-R198</f>
        <v>#VALUE!</v>
      </c>
      <c r="AC198" t="b">
        <f t="shared" si="269"/>
        <v>1</v>
      </c>
    </row>
    <row r="199" spans="1:29" ht="16.5" x14ac:dyDescent="0.25">
      <c r="A199" s="25" t="s">
        <v>409</v>
      </c>
      <c r="B199" s="17" t="s">
        <v>25</v>
      </c>
      <c r="C199" s="17" t="s">
        <v>132</v>
      </c>
      <c r="D199" s="37" t="s">
        <v>137</v>
      </c>
      <c r="E199" s="17" t="s">
        <v>68</v>
      </c>
      <c r="F199" s="95">
        <v>15856</v>
      </c>
      <c r="G199" s="95">
        <v>0</v>
      </c>
      <c r="H199" s="95">
        <f>F199+G199</f>
        <v>15856</v>
      </c>
      <c r="I199" s="95">
        <v>0</v>
      </c>
      <c r="J199" s="95">
        <f>H199+I199</f>
        <v>15856</v>
      </c>
      <c r="K199" s="95">
        <v>0</v>
      </c>
      <c r="L199" s="95">
        <f>J199+K199</f>
        <v>15856</v>
      </c>
      <c r="M199" s="95">
        <v>775</v>
      </c>
      <c r="N199" s="95">
        <f>L199+M199</f>
        <v>16631</v>
      </c>
      <c r="O199" s="95">
        <v>0</v>
      </c>
      <c r="P199" s="95">
        <f>N199+O199</f>
        <v>16631</v>
      </c>
      <c r="Q199" s="95">
        <v>0</v>
      </c>
      <c r="R199" s="130">
        <f>P199+Q199</f>
        <v>16631</v>
      </c>
      <c r="S199" s="95">
        <v>3643</v>
      </c>
      <c r="T199" s="95">
        <f>R199+S199</f>
        <v>20274</v>
      </c>
      <c r="U199" s="95">
        <v>0</v>
      </c>
      <c r="V199" s="95">
        <f>T199+U199</f>
        <v>20274</v>
      </c>
      <c r="W199" s="128" t="e">
        <f>SUMIFS([1]Лист1!$Q$15:$Q$685,[1]Лист1!$C$15:$C$685,B199,[1]Лист1!$D$15:$D$685,C199,[1]Лист1!$E$15:$E$685,D199,[1]Лист1!$F$15:$F$685,E199)</f>
        <v>#VALUE!</v>
      </c>
      <c r="X199" s="128" t="e">
        <f>SUMIFS([1]Лист1!$R$15:$R$685,[1]Лист1!$C$15:$C$685,B199,[1]Лист1!$D$15:$D$685,C199,[1]Лист1!$E$15:$E$685,D199,[1]Лист1!$F$15:$F$685,E199)</f>
        <v>#VALUE!</v>
      </c>
      <c r="Y199" s="128" t="e">
        <f>SUMIFS([1]Лист1!$S$15:$S$685,[1]Лист1!$C$15:$C$685,B199,[1]Лист1!$D$15:$D$685,C199,[1]Лист1!$E$15:$E$685,D199,[1]Лист1!$F$15:$F$685,E199)</f>
        <v>#VALUE!</v>
      </c>
      <c r="Z199" s="133" t="e">
        <f t="shared" si="348"/>
        <v>#VALUE!</v>
      </c>
      <c r="AA199" s="133" t="e">
        <f t="shared" si="349"/>
        <v>#VALUE!</v>
      </c>
      <c r="AB199" s="133" t="e">
        <f t="shared" si="350"/>
        <v>#VALUE!</v>
      </c>
      <c r="AC199" t="b">
        <f t="shared" si="269"/>
        <v>1</v>
      </c>
    </row>
    <row r="200" spans="1:29" ht="33" x14ac:dyDescent="0.25">
      <c r="A200" s="25" t="s">
        <v>21</v>
      </c>
      <c r="B200" s="17" t="s">
        <v>25</v>
      </c>
      <c r="C200" s="17" t="s">
        <v>132</v>
      </c>
      <c r="D200" s="37" t="s">
        <v>137</v>
      </c>
      <c r="E200" s="19" t="s">
        <v>59</v>
      </c>
      <c r="F200" s="95">
        <f t="shared" ref="F200:V200" si="351">F201</f>
        <v>1301</v>
      </c>
      <c r="G200" s="95">
        <f t="shared" si="351"/>
        <v>0</v>
      </c>
      <c r="H200" s="95">
        <f t="shared" si="351"/>
        <v>1301</v>
      </c>
      <c r="I200" s="95">
        <f t="shared" si="351"/>
        <v>0</v>
      </c>
      <c r="J200" s="95">
        <f t="shared" si="351"/>
        <v>1301</v>
      </c>
      <c r="K200" s="95">
        <f t="shared" si="351"/>
        <v>0</v>
      </c>
      <c r="L200" s="95">
        <f t="shared" si="351"/>
        <v>1301</v>
      </c>
      <c r="M200" s="95">
        <f t="shared" si="351"/>
        <v>-775</v>
      </c>
      <c r="N200" s="95">
        <f t="shared" si="351"/>
        <v>526</v>
      </c>
      <c r="O200" s="95">
        <f t="shared" si="351"/>
        <v>0</v>
      </c>
      <c r="P200" s="95">
        <f t="shared" si="351"/>
        <v>526</v>
      </c>
      <c r="Q200" s="95">
        <f t="shared" si="351"/>
        <v>0</v>
      </c>
      <c r="R200" s="130">
        <f t="shared" si="351"/>
        <v>526</v>
      </c>
      <c r="S200" s="95">
        <f t="shared" si="351"/>
        <v>0</v>
      </c>
      <c r="T200" s="95">
        <f t="shared" si="351"/>
        <v>526</v>
      </c>
      <c r="U200" s="95">
        <f t="shared" si="351"/>
        <v>0</v>
      </c>
      <c r="V200" s="95">
        <f t="shared" si="351"/>
        <v>526</v>
      </c>
      <c r="W200" s="128" t="e">
        <f>SUMIFS([1]Лист1!$Q$15:$Q$685,[1]Лист1!$C$15:$C$685,B200,[1]Лист1!$D$15:$D$685,C200,[1]Лист1!$E$15:$E$685,D200,[1]Лист1!$F$15:$F$685,E200)</f>
        <v>#VALUE!</v>
      </c>
      <c r="X200" s="128" t="e">
        <f>SUMIFS([1]Лист1!$R$15:$R$685,[1]Лист1!$C$15:$C$685,B200,[1]Лист1!$D$15:$D$685,C200,[1]Лист1!$E$15:$E$685,D200,[1]Лист1!$F$15:$F$685,E200)</f>
        <v>#VALUE!</v>
      </c>
      <c r="Y200" s="128" t="e">
        <f>SUMIFS([1]Лист1!$S$15:$S$685,[1]Лист1!$C$15:$C$685,B200,[1]Лист1!$D$15:$D$685,C200,[1]Лист1!$E$15:$E$685,D200,[1]Лист1!$F$15:$F$685,E200)</f>
        <v>#VALUE!</v>
      </c>
      <c r="Z200" s="133" t="e">
        <f t="shared" si="348"/>
        <v>#VALUE!</v>
      </c>
      <c r="AA200" s="133" t="e">
        <f t="shared" si="349"/>
        <v>#VALUE!</v>
      </c>
      <c r="AB200" s="133" t="e">
        <f t="shared" si="350"/>
        <v>#VALUE!</v>
      </c>
      <c r="AC200" t="b">
        <f t="shared" si="269"/>
        <v>1</v>
      </c>
    </row>
    <row r="201" spans="1:29" ht="33" x14ac:dyDescent="0.25">
      <c r="A201" s="25" t="s">
        <v>22</v>
      </c>
      <c r="B201" s="17" t="s">
        <v>25</v>
      </c>
      <c r="C201" s="17" t="s">
        <v>132</v>
      </c>
      <c r="D201" s="37" t="s">
        <v>137</v>
      </c>
      <c r="E201" s="19" t="s">
        <v>60</v>
      </c>
      <c r="F201" s="95">
        <v>1301</v>
      </c>
      <c r="G201" s="95">
        <v>0</v>
      </c>
      <c r="H201" s="95">
        <f>F201+G201</f>
        <v>1301</v>
      </c>
      <c r="I201" s="95">
        <v>0</v>
      </c>
      <c r="J201" s="95">
        <f>H201+I201</f>
        <v>1301</v>
      </c>
      <c r="K201" s="95">
        <v>0</v>
      </c>
      <c r="L201" s="95">
        <f>J201+K201</f>
        <v>1301</v>
      </c>
      <c r="M201" s="95">
        <v>-775</v>
      </c>
      <c r="N201" s="95">
        <f>L201+M201</f>
        <v>526</v>
      </c>
      <c r="O201" s="95">
        <v>0</v>
      </c>
      <c r="P201" s="95">
        <f>N201+O201</f>
        <v>526</v>
      </c>
      <c r="Q201" s="95">
        <v>0</v>
      </c>
      <c r="R201" s="130">
        <f>P201+Q201</f>
        <v>526</v>
      </c>
      <c r="S201" s="95">
        <v>0</v>
      </c>
      <c r="T201" s="95">
        <f>R201+S201</f>
        <v>526</v>
      </c>
      <c r="U201" s="95">
        <v>0</v>
      </c>
      <c r="V201" s="95">
        <f>T201+U201</f>
        <v>526</v>
      </c>
      <c r="W201" s="128" t="e">
        <f>SUMIFS([1]Лист1!$Q$15:$Q$685,[1]Лист1!$C$15:$C$685,B201,[1]Лист1!$D$15:$D$685,C201,[1]Лист1!$E$15:$E$685,D201,[1]Лист1!$F$15:$F$685,E201)</f>
        <v>#VALUE!</v>
      </c>
      <c r="X201" s="128" t="e">
        <f>SUMIFS([1]Лист1!$R$15:$R$685,[1]Лист1!$C$15:$C$685,B201,[1]Лист1!$D$15:$D$685,C201,[1]Лист1!$E$15:$E$685,D201,[1]Лист1!$F$15:$F$685,E201)</f>
        <v>#VALUE!</v>
      </c>
      <c r="Y201" s="128" t="e">
        <f>SUMIFS([1]Лист1!$S$15:$S$685,[1]Лист1!$C$15:$C$685,B201,[1]Лист1!$D$15:$D$685,C201,[1]Лист1!$E$15:$E$685,D201,[1]Лист1!$F$15:$F$685,E201)</f>
        <v>#VALUE!</v>
      </c>
      <c r="Z201" s="133" t="e">
        <f t="shared" si="348"/>
        <v>#VALUE!</v>
      </c>
      <c r="AA201" s="133" t="e">
        <f t="shared" si="349"/>
        <v>#VALUE!</v>
      </c>
      <c r="AB201" s="133" t="e">
        <f t="shared" si="350"/>
        <v>#VALUE!</v>
      </c>
      <c r="AC201" t="b">
        <f t="shared" si="269"/>
        <v>1</v>
      </c>
    </row>
    <row r="202" spans="1:29" ht="16.5" x14ac:dyDescent="0.25">
      <c r="A202" s="20" t="s">
        <v>28</v>
      </c>
      <c r="B202" s="17" t="s">
        <v>25</v>
      </c>
      <c r="C202" s="17" t="s">
        <v>132</v>
      </c>
      <c r="D202" s="37" t="s">
        <v>137</v>
      </c>
      <c r="E202" s="19" t="s">
        <v>38</v>
      </c>
      <c r="F202" s="95">
        <f t="shared" ref="F202:V202" si="352">F203</f>
        <v>128</v>
      </c>
      <c r="G202" s="95">
        <f t="shared" si="352"/>
        <v>0</v>
      </c>
      <c r="H202" s="95">
        <f t="shared" si="352"/>
        <v>128</v>
      </c>
      <c r="I202" s="95">
        <f t="shared" si="352"/>
        <v>0</v>
      </c>
      <c r="J202" s="95">
        <f t="shared" si="352"/>
        <v>128</v>
      </c>
      <c r="K202" s="95">
        <f t="shared" si="352"/>
        <v>0</v>
      </c>
      <c r="L202" s="95">
        <f t="shared" si="352"/>
        <v>128</v>
      </c>
      <c r="M202" s="95">
        <f t="shared" si="352"/>
        <v>0</v>
      </c>
      <c r="N202" s="95">
        <f t="shared" si="352"/>
        <v>128</v>
      </c>
      <c r="O202" s="95">
        <f t="shared" si="352"/>
        <v>0</v>
      </c>
      <c r="P202" s="95">
        <f t="shared" si="352"/>
        <v>128</v>
      </c>
      <c r="Q202" s="95">
        <f t="shared" si="352"/>
        <v>0</v>
      </c>
      <c r="R202" s="130">
        <f t="shared" si="352"/>
        <v>128</v>
      </c>
      <c r="S202" s="95">
        <f t="shared" si="352"/>
        <v>0</v>
      </c>
      <c r="T202" s="95">
        <f t="shared" si="352"/>
        <v>128</v>
      </c>
      <c r="U202" s="95">
        <f t="shared" si="352"/>
        <v>0</v>
      </c>
      <c r="V202" s="95">
        <f t="shared" si="352"/>
        <v>128</v>
      </c>
      <c r="W202" s="128" t="e">
        <f>SUMIFS([1]Лист1!$Q$15:$Q$685,[1]Лист1!$C$15:$C$685,B202,[1]Лист1!$D$15:$D$685,C202,[1]Лист1!$E$15:$E$685,D202,[1]Лист1!$F$15:$F$685,E202)</f>
        <v>#VALUE!</v>
      </c>
      <c r="X202" s="128" t="e">
        <f>SUMIFS([1]Лист1!$R$15:$R$685,[1]Лист1!$C$15:$C$685,B202,[1]Лист1!$D$15:$D$685,C202,[1]Лист1!$E$15:$E$685,D202,[1]Лист1!$F$15:$F$685,E202)</f>
        <v>#VALUE!</v>
      </c>
      <c r="Y202" s="128" t="e">
        <f>SUMIFS([1]Лист1!$S$15:$S$685,[1]Лист1!$C$15:$C$685,B202,[1]Лист1!$D$15:$D$685,C202,[1]Лист1!$E$15:$E$685,D202,[1]Лист1!$F$15:$F$685,E202)</f>
        <v>#VALUE!</v>
      </c>
      <c r="Z202" s="133" t="e">
        <f t="shared" si="348"/>
        <v>#VALUE!</v>
      </c>
      <c r="AA202" s="133" t="e">
        <f t="shared" si="349"/>
        <v>#VALUE!</v>
      </c>
      <c r="AB202" s="133" t="e">
        <f t="shared" si="350"/>
        <v>#VALUE!</v>
      </c>
      <c r="AC202" t="b">
        <f t="shared" si="269"/>
        <v>1</v>
      </c>
    </row>
    <row r="203" spans="1:29" ht="16.5" x14ac:dyDescent="0.25">
      <c r="A203" s="20" t="s">
        <v>29</v>
      </c>
      <c r="B203" s="17" t="s">
        <v>25</v>
      </c>
      <c r="C203" s="17" t="s">
        <v>132</v>
      </c>
      <c r="D203" s="37" t="s">
        <v>137</v>
      </c>
      <c r="E203" s="19" t="s">
        <v>69</v>
      </c>
      <c r="F203" s="95">
        <v>128</v>
      </c>
      <c r="G203" s="95">
        <v>0</v>
      </c>
      <c r="H203" s="95">
        <f>F203+G203</f>
        <v>128</v>
      </c>
      <c r="I203" s="95">
        <v>0</v>
      </c>
      <c r="J203" s="95">
        <f>H203+I203</f>
        <v>128</v>
      </c>
      <c r="K203" s="95">
        <v>0</v>
      </c>
      <c r="L203" s="95">
        <f>J203+K203</f>
        <v>128</v>
      </c>
      <c r="M203" s="95">
        <v>0</v>
      </c>
      <c r="N203" s="95">
        <f>L203+M203</f>
        <v>128</v>
      </c>
      <c r="O203" s="95">
        <v>0</v>
      </c>
      <c r="P203" s="95">
        <f>N203+O203</f>
        <v>128</v>
      </c>
      <c r="Q203" s="95">
        <v>0</v>
      </c>
      <c r="R203" s="130">
        <f>P203+Q203</f>
        <v>128</v>
      </c>
      <c r="S203" s="95">
        <v>0</v>
      </c>
      <c r="T203" s="95">
        <f>R203+S203</f>
        <v>128</v>
      </c>
      <c r="U203" s="95">
        <v>0</v>
      </c>
      <c r="V203" s="95">
        <f>T203+U203</f>
        <v>128</v>
      </c>
      <c r="W203" s="128" t="e">
        <f>SUMIFS([1]Лист1!$Q$15:$Q$685,[1]Лист1!$C$15:$C$685,B203,[1]Лист1!$D$15:$D$685,C203,[1]Лист1!$E$15:$E$685,D203,[1]Лист1!$F$15:$F$685,E203)</f>
        <v>#VALUE!</v>
      </c>
      <c r="X203" s="128" t="e">
        <f>SUMIFS([1]Лист1!$R$15:$R$685,[1]Лист1!$C$15:$C$685,B203,[1]Лист1!$D$15:$D$685,C203,[1]Лист1!$E$15:$E$685,D203,[1]Лист1!$F$15:$F$685,E203)</f>
        <v>#VALUE!</v>
      </c>
      <c r="Y203" s="128" t="e">
        <f>SUMIFS([1]Лист1!$S$15:$S$685,[1]Лист1!$C$15:$C$685,B203,[1]Лист1!$D$15:$D$685,C203,[1]Лист1!$E$15:$E$685,D203,[1]Лист1!$F$15:$F$685,E203)</f>
        <v>#VALUE!</v>
      </c>
      <c r="Z203" s="133" t="e">
        <f t="shared" si="348"/>
        <v>#VALUE!</v>
      </c>
      <c r="AA203" s="133" t="e">
        <f t="shared" si="349"/>
        <v>#VALUE!</v>
      </c>
      <c r="AB203" s="133" t="e">
        <f t="shared" si="350"/>
        <v>#VALUE!</v>
      </c>
      <c r="AC203" t="b">
        <f t="shared" si="269"/>
        <v>1</v>
      </c>
    </row>
    <row r="204" spans="1:29" ht="16.5" x14ac:dyDescent="0.25">
      <c r="A204" s="21" t="s">
        <v>138</v>
      </c>
      <c r="B204" s="9" t="s">
        <v>139</v>
      </c>
      <c r="C204" s="9" t="s">
        <v>4</v>
      </c>
      <c r="D204" s="10" t="s">
        <v>58</v>
      </c>
      <c r="E204" s="23" t="s">
        <v>58</v>
      </c>
      <c r="F204" s="93">
        <f>F205+F231</f>
        <v>388032.50000000006</v>
      </c>
      <c r="G204" s="93">
        <f>G205+G231</f>
        <v>87273.799999999988</v>
      </c>
      <c r="H204" s="93">
        <f>H205+H231</f>
        <v>475306.3</v>
      </c>
      <c r="I204" s="93">
        <f>I205+I231</f>
        <v>0</v>
      </c>
      <c r="J204" s="93">
        <f t="shared" ref="J204:P204" si="353">J205+J231+J225</f>
        <v>475306.3</v>
      </c>
      <c r="K204" s="93">
        <f t="shared" si="353"/>
        <v>113408.6</v>
      </c>
      <c r="L204" s="93">
        <f t="shared" si="353"/>
        <v>588714.9</v>
      </c>
      <c r="M204" s="95">
        <f t="shared" si="353"/>
        <v>-7036</v>
      </c>
      <c r="N204" s="93">
        <f t="shared" si="353"/>
        <v>581678.9</v>
      </c>
      <c r="O204" s="93">
        <f t="shared" si="353"/>
        <v>2500</v>
      </c>
      <c r="P204" s="93">
        <f t="shared" si="353"/>
        <v>584178.9</v>
      </c>
      <c r="Q204" s="93">
        <f t="shared" ref="Q204:R204" si="354">Q205+Q231+Q225</f>
        <v>40055.500000000007</v>
      </c>
      <c r="R204" s="93">
        <f t="shared" si="354"/>
        <v>624234.4</v>
      </c>
      <c r="S204" s="93">
        <f t="shared" ref="S204:T204" si="355">S205+S231+S225</f>
        <v>2233.1999999999998</v>
      </c>
      <c r="T204" s="93">
        <f t="shared" si="355"/>
        <v>626467.6</v>
      </c>
      <c r="U204" s="93">
        <f t="shared" ref="U204:V204" si="356">U205+U231+U225</f>
        <v>0</v>
      </c>
      <c r="V204" s="93">
        <f t="shared" si="356"/>
        <v>626467.6</v>
      </c>
      <c r="AC204" t="b">
        <f t="shared" si="269"/>
        <v>1</v>
      </c>
    </row>
    <row r="205" spans="1:29" ht="16.5" x14ac:dyDescent="0.25">
      <c r="A205" s="21" t="s">
        <v>140</v>
      </c>
      <c r="B205" s="9" t="s">
        <v>139</v>
      </c>
      <c r="C205" s="9" t="s">
        <v>3</v>
      </c>
      <c r="D205" s="10" t="s">
        <v>58</v>
      </c>
      <c r="E205" s="23" t="s">
        <v>58</v>
      </c>
      <c r="F205" s="93">
        <f>F210+F206</f>
        <v>42701.7</v>
      </c>
      <c r="G205" s="93">
        <f t="shared" ref="G205:H205" si="357">G210+G206</f>
        <v>4700</v>
      </c>
      <c r="H205" s="93">
        <f t="shared" si="357"/>
        <v>47401.7</v>
      </c>
      <c r="I205" s="93">
        <f t="shared" ref="I205:J205" si="358">I210+I206</f>
        <v>0</v>
      </c>
      <c r="J205" s="93">
        <f t="shared" si="358"/>
        <v>47401.7</v>
      </c>
      <c r="K205" s="93">
        <f t="shared" ref="K205:L205" si="359">K210+K206</f>
        <v>0</v>
      </c>
      <c r="L205" s="93">
        <f t="shared" si="359"/>
        <v>47401.7</v>
      </c>
      <c r="M205" s="95">
        <f t="shared" ref="M205:N205" si="360">M210+M206</f>
        <v>0</v>
      </c>
      <c r="N205" s="93">
        <f t="shared" si="360"/>
        <v>47401.7</v>
      </c>
      <c r="O205" s="93">
        <f t="shared" ref="O205:P205" si="361">O210+O206</f>
        <v>2500</v>
      </c>
      <c r="P205" s="93">
        <f t="shared" si="361"/>
        <v>49901.7</v>
      </c>
      <c r="Q205" s="93">
        <f t="shared" ref="Q205:R205" si="362">Q210+Q206</f>
        <v>0</v>
      </c>
      <c r="R205" s="93">
        <f t="shared" si="362"/>
        <v>49901.7</v>
      </c>
      <c r="S205" s="93">
        <f t="shared" ref="S205:T205" si="363">S210+S206</f>
        <v>-2500</v>
      </c>
      <c r="T205" s="93">
        <f t="shared" si="363"/>
        <v>47401.7</v>
      </c>
      <c r="U205" s="93">
        <f t="shared" ref="U205:V205" si="364">U210+U206</f>
        <v>0</v>
      </c>
      <c r="V205" s="93">
        <f t="shared" si="364"/>
        <v>47401.7</v>
      </c>
      <c r="AC205" t="b">
        <f t="shared" si="269"/>
        <v>1</v>
      </c>
    </row>
    <row r="206" spans="1:29" ht="33" x14ac:dyDescent="0.25">
      <c r="A206" s="51" t="s">
        <v>141</v>
      </c>
      <c r="B206" s="45" t="s">
        <v>139</v>
      </c>
      <c r="C206" s="45" t="s">
        <v>3</v>
      </c>
      <c r="D206" s="52" t="s">
        <v>142</v>
      </c>
      <c r="E206" s="17"/>
      <c r="F206" s="97">
        <f t="shared" ref="F206:U208" si="365">F207</f>
        <v>2398</v>
      </c>
      <c r="G206" s="97">
        <f t="shared" si="365"/>
        <v>0</v>
      </c>
      <c r="H206" s="97">
        <f t="shared" si="365"/>
        <v>2398</v>
      </c>
      <c r="I206" s="97">
        <f t="shared" si="365"/>
        <v>0</v>
      </c>
      <c r="J206" s="97">
        <f t="shared" si="365"/>
        <v>2398</v>
      </c>
      <c r="K206" s="97">
        <f t="shared" si="365"/>
        <v>0</v>
      </c>
      <c r="L206" s="97">
        <f t="shared" si="365"/>
        <v>2398</v>
      </c>
      <c r="M206" s="95">
        <f t="shared" si="365"/>
        <v>0</v>
      </c>
      <c r="N206" s="97">
        <f t="shared" si="365"/>
        <v>2398</v>
      </c>
      <c r="O206" s="97">
        <f t="shared" si="365"/>
        <v>0</v>
      </c>
      <c r="P206" s="97">
        <f t="shared" si="365"/>
        <v>2398</v>
      </c>
      <c r="Q206" s="97">
        <f t="shared" si="365"/>
        <v>0</v>
      </c>
      <c r="R206" s="97">
        <f t="shared" si="365"/>
        <v>2398</v>
      </c>
      <c r="S206" s="97">
        <f t="shared" si="365"/>
        <v>0</v>
      </c>
      <c r="T206" s="97">
        <f t="shared" si="365"/>
        <v>2398</v>
      </c>
      <c r="U206" s="97">
        <f t="shared" si="365"/>
        <v>0</v>
      </c>
      <c r="V206" s="97">
        <f t="shared" ref="U206:V208" si="366">V207</f>
        <v>2398</v>
      </c>
      <c r="AC206" t="b">
        <f t="shared" si="269"/>
        <v>1</v>
      </c>
    </row>
    <row r="207" spans="1:29" ht="34.5" x14ac:dyDescent="0.3">
      <c r="A207" s="41" t="s">
        <v>432</v>
      </c>
      <c r="B207" s="13" t="s">
        <v>139</v>
      </c>
      <c r="C207" s="13" t="s">
        <v>3</v>
      </c>
      <c r="D207" s="34" t="s">
        <v>143</v>
      </c>
      <c r="E207" s="24" t="s">
        <v>58</v>
      </c>
      <c r="F207" s="94">
        <f t="shared" si="365"/>
        <v>2398</v>
      </c>
      <c r="G207" s="94">
        <f t="shared" si="365"/>
        <v>0</v>
      </c>
      <c r="H207" s="94">
        <f t="shared" si="365"/>
        <v>2398</v>
      </c>
      <c r="I207" s="94">
        <f t="shared" si="365"/>
        <v>0</v>
      </c>
      <c r="J207" s="94">
        <f t="shared" si="365"/>
        <v>2398</v>
      </c>
      <c r="K207" s="94">
        <f t="shared" si="365"/>
        <v>0</v>
      </c>
      <c r="L207" s="94">
        <f t="shared" si="365"/>
        <v>2398</v>
      </c>
      <c r="M207" s="95">
        <f t="shared" si="365"/>
        <v>0</v>
      </c>
      <c r="N207" s="94">
        <f t="shared" si="365"/>
        <v>2398</v>
      </c>
      <c r="O207" s="94">
        <f t="shared" si="365"/>
        <v>0</v>
      </c>
      <c r="P207" s="94">
        <f t="shared" si="365"/>
        <v>2398</v>
      </c>
      <c r="Q207" s="94">
        <f t="shared" si="365"/>
        <v>0</v>
      </c>
      <c r="R207" s="94">
        <f t="shared" si="365"/>
        <v>2398</v>
      </c>
      <c r="S207" s="94">
        <f t="shared" si="365"/>
        <v>0</v>
      </c>
      <c r="T207" s="94">
        <f t="shared" si="365"/>
        <v>2398</v>
      </c>
      <c r="U207" s="94">
        <f t="shared" si="366"/>
        <v>0</v>
      </c>
      <c r="V207" s="94">
        <f t="shared" si="366"/>
        <v>2398</v>
      </c>
      <c r="AC207" t="b">
        <f t="shared" si="269"/>
        <v>1</v>
      </c>
    </row>
    <row r="208" spans="1:29" ht="33" x14ac:dyDescent="0.25">
      <c r="A208" s="25" t="s">
        <v>21</v>
      </c>
      <c r="B208" s="17" t="s">
        <v>139</v>
      </c>
      <c r="C208" s="17" t="s">
        <v>3</v>
      </c>
      <c r="D208" s="37" t="s">
        <v>143</v>
      </c>
      <c r="E208" s="17" t="s">
        <v>59</v>
      </c>
      <c r="F208" s="95">
        <f t="shared" si="365"/>
        <v>2398</v>
      </c>
      <c r="G208" s="95">
        <f t="shared" si="365"/>
        <v>0</v>
      </c>
      <c r="H208" s="95">
        <f t="shared" si="365"/>
        <v>2398</v>
      </c>
      <c r="I208" s="95">
        <f t="shared" si="365"/>
        <v>0</v>
      </c>
      <c r="J208" s="95">
        <f t="shared" si="365"/>
        <v>2398</v>
      </c>
      <c r="K208" s="95">
        <f t="shared" si="365"/>
        <v>0</v>
      </c>
      <c r="L208" s="95">
        <f t="shared" si="365"/>
        <v>2398</v>
      </c>
      <c r="M208" s="95">
        <f t="shared" si="365"/>
        <v>0</v>
      </c>
      <c r="N208" s="95">
        <f t="shared" si="365"/>
        <v>2398</v>
      </c>
      <c r="O208" s="95">
        <f t="shared" si="365"/>
        <v>0</v>
      </c>
      <c r="P208" s="95">
        <f t="shared" si="365"/>
        <v>2398</v>
      </c>
      <c r="Q208" s="95">
        <f t="shared" si="365"/>
        <v>0</v>
      </c>
      <c r="R208" s="130">
        <f t="shared" si="365"/>
        <v>2398</v>
      </c>
      <c r="S208" s="95">
        <f t="shared" si="365"/>
        <v>0</v>
      </c>
      <c r="T208" s="95">
        <f t="shared" si="365"/>
        <v>2398</v>
      </c>
      <c r="U208" s="95">
        <f t="shared" si="366"/>
        <v>0</v>
      </c>
      <c r="V208" s="95">
        <f t="shared" si="366"/>
        <v>2398</v>
      </c>
      <c r="W208" s="128" t="e">
        <f>SUMIFS([1]Лист1!$Q$15:$Q$685,[1]Лист1!$C$15:$C$685,B208,[1]Лист1!$D$15:$D$685,C208,[1]Лист1!$E$15:$E$685,D208,[1]Лист1!$F$15:$F$685,E208)</f>
        <v>#VALUE!</v>
      </c>
      <c r="X208" s="128" t="e">
        <f>SUMIFS([1]Лист1!$R$15:$R$685,[1]Лист1!$C$15:$C$685,B208,[1]Лист1!$D$15:$D$685,C208,[1]Лист1!$E$15:$E$685,D208,[1]Лист1!$F$15:$F$685,E208)</f>
        <v>#VALUE!</v>
      </c>
      <c r="Y208" s="128" t="e">
        <f>SUMIFS([1]Лист1!$S$15:$S$685,[1]Лист1!$C$15:$C$685,B208,[1]Лист1!$D$15:$D$685,C208,[1]Лист1!$E$15:$E$685,D208,[1]Лист1!$F$15:$F$685,E208)</f>
        <v>#VALUE!</v>
      </c>
      <c r="Z208" s="133" t="e">
        <f t="shared" ref="Z208:Z209" si="367">W208-P208</f>
        <v>#VALUE!</v>
      </c>
      <c r="AA208" s="133" t="e">
        <f t="shared" ref="AA208:AA209" si="368">X208-Q208</f>
        <v>#VALUE!</v>
      </c>
      <c r="AB208" s="133" t="e">
        <f t="shared" ref="AB208:AB209" si="369">Y208-R208</f>
        <v>#VALUE!</v>
      </c>
      <c r="AC208" t="b">
        <f t="shared" si="269"/>
        <v>1</v>
      </c>
    </row>
    <row r="209" spans="1:29" ht="33" x14ac:dyDescent="0.25">
      <c r="A209" s="25" t="s">
        <v>22</v>
      </c>
      <c r="B209" s="17" t="s">
        <v>139</v>
      </c>
      <c r="C209" s="17" t="s">
        <v>3</v>
      </c>
      <c r="D209" s="37" t="s">
        <v>143</v>
      </c>
      <c r="E209" s="17" t="s">
        <v>60</v>
      </c>
      <c r="F209" s="95">
        <v>2398</v>
      </c>
      <c r="G209" s="95">
        <v>0</v>
      </c>
      <c r="H209" s="95">
        <f>F209+G209</f>
        <v>2398</v>
      </c>
      <c r="I209" s="95">
        <v>0</v>
      </c>
      <c r="J209" s="95">
        <f>H209+I209</f>
        <v>2398</v>
      </c>
      <c r="K209" s="95">
        <v>0</v>
      </c>
      <c r="L209" s="95">
        <f>J209+K209</f>
        <v>2398</v>
      </c>
      <c r="M209" s="95">
        <v>0</v>
      </c>
      <c r="N209" s="95">
        <f>L209+M209</f>
        <v>2398</v>
      </c>
      <c r="O209" s="95">
        <v>0</v>
      </c>
      <c r="P209" s="95">
        <f>N209+O209</f>
        <v>2398</v>
      </c>
      <c r="Q209" s="95">
        <v>0</v>
      </c>
      <c r="R209" s="130">
        <f>P209+Q209</f>
        <v>2398</v>
      </c>
      <c r="S209" s="95">
        <v>0</v>
      </c>
      <c r="T209" s="95">
        <f>R209+S209</f>
        <v>2398</v>
      </c>
      <c r="U209" s="95">
        <v>0</v>
      </c>
      <c r="V209" s="95">
        <f>T209+U209</f>
        <v>2398</v>
      </c>
      <c r="W209" s="128" t="e">
        <f>SUMIFS([1]Лист1!$Q$15:$Q$685,[1]Лист1!$C$15:$C$685,B209,[1]Лист1!$D$15:$D$685,C209,[1]Лист1!$E$15:$E$685,D209,[1]Лист1!$F$15:$F$685,E209)</f>
        <v>#VALUE!</v>
      </c>
      <c r="X209" s="128" t="e">
        <f>SUMIFS([1]Лист1!$R$15:$R$685,[1]Лист1!$C$15:$C$685,B209,[1]Лист1!$D$15:$D$685,C209,[1]Лист1!$E$15:$E$685,D209,[1]Лист1!$F$15:$F$685,E209)</f>
        <v>#VALUE!</v>
      </c>
      <c r="Y209" s="128" t="e">
        <f>SUMIFS([1]Лист1!$S$15:$S$685,[1]Лист1!$C$15:$C$685,B209,[1]Лист1!$D$15:$D$685,C209,[1]Лист1!$E$15:$E$685,D209,[1]Лист1!$F$15:$F$685,E209)</f>
        <v>#VALUE!</v>
      </c>
      <c r="Z209" s="133" t="e">
        <f t="shared" si="367"/>
        <v>#VALUE!</v>
      </c>
      <c r="AA209" s="133" t="e">
        <f t="shared" si="368"/>
        <v>#VALUE!</v>
      </c>
      <c r="AB209" s="133" t="e">
        <f t="shared" si="369"/>
        <v>#VALUE!</v>
      </c>
      <c r="AC209" t="b">
        <f t="shared" si="269"/>
        <v>1</v>
      </c>
    </row>
    <row r="210" spans="1:29" ht="16.5" x14ac:dyDescent="0.25">
      <c r="A210" s="11" t="s">
        <v>7</v>
      </c>
      <c r="B210" s="9" t="s">
        <v>139</v>
      </c>
      <c r="C210" s="9" t="s">
        <v>3</v>
      </c>
      <c r="D210" s="10" t="s">
        <v>8</v>
      </c>
      <c r="E210" s="11"/>
      <c r="F210" s="93">
        <f t="shared" ref="F210:M210" si="370">F215</f>
        <v>40303.699999999997</v>
      </c>
      <c r="G210" s="93">
        <f t="shared" si="370"/>
        <v>4700</v>
      </c>
      <c r="H210" s="93">
        <f t="shared" si="370"/>
        <v>45003.7</v>
      </c>
      <c r="I210" s="93">
        <f t="shared" si="370"/>
        <v>0</v>
      </c>
      <c r="J210" s="93">
        <f t="shared" si="370"/>
        <v>45003.7</v>
      </c>
      <c r="K210" s="93">
        <f t="shared" si="370"/>
        <v>0</v>
      </c>
      <c r="L210" s="93">
        <f t="shared" si="370"/>
        <v>45003.7</v>
      </c>
      <c r="M210" s="95">
        <f t="shared" si="370"/>
        <v>0</v>
      </c>
      <c r="N210" s="93">
        <f>N215+N211</f>
        <v>45003.7</v>
      </c>
      <c r="O210" s="93">
        <f t="shared" ref="O210:P210" si="371">O215+O211</f>
        <v>2500</v>
      </c>
      <c r="P210" s="93">
        <f t="shared" si="371"/>
        <v>47503.7</v>
      </c>
      <c r="Q210" s="93">
        <f t="shared" ref="Q210:R210" si="372">Q215+Q211</f>
        <v>0</v>
      </c>
      <c r="R210" s="93">
        <f t="shared" si="372"/>
        <v>47503.7</v>
      </c>
      <c r="S210" s="93">
        <f t="shared" ref="S210:T210" si="373">S215+S211</f>
        <v>-2500</v>
      </c>
      <c r="T210" s="93">
        <f t="shared" si="373"/>
        <v>45003.7</v>
      </c>
      <c r="U210" s="93">
        <f t="shared" ref="U210:V210" si="374">U215+U211</f>
        <v>0</v>
      </c>
      <c r="V210" s="93">
        <f t="shared" si="374"/>
        <v>45003.7</v>
      </c>
      <c r="AC210" t="b">
        <f t="shared" si="269"/>
        <v>1</v>
      </c>
    </row>
    <row r="211" spans="1:29" ht="16.5" x14ac:dyDescent="0.25">
      <c r="A211" s="8" t="s">
        <v>406</v>
      </c>
      <c r="B211" s="9" t="s">
        <v>139</v>
      </c>
      <c r="C211" s="9" t="s">
        <v>3</v>
      </c>
      <c r="D211" s="22" t="s">
        <v>36</v>
      </c>
      <c r="E211" s="19"/>
      <c r="F211" s="93"/>
      <c r="G211" s="93"/>
      <c r="H211" s="93"/>
      <c r="I211" s="93"/>
      <c r="J211" s="93"/>
      <c r="K211" s="93"/>
      <c r="L211" s="93"/>
      <c r="M211" s="95"/>
      <c r="N211" s="125">
        <f t="shared" ref="N211:V213" si="375">N212</f>
        <v>0</v>
      </c>
      <c r="O211" s="125">
        <f t="shared" si="375"/>
        <v>2500</v>
      </c>
      <c r="P211" s="125">
        <f t="shared" si="375"/>
        <v>2500</v>
      </c>
      <c r="Q211" s="125">
        <f t="shared" si="375"/>
        <v>0</v>
      </c>
      <c r="R211" s="125">
        <f t="shared" si="375"/>
        <v>2500</v>
      </c>
      <c r="S211" s="125">
        <f t="shared" si="375"/>
        <v>-2500</v>
      </c>
      <c r="T211" s="125">
        <f t="shared" si="375"/>
        <v>0</v>
      </c>
      <c r="U211" s="125">
        <f t="shared" si="375"/>
        <v>0</v>
      </c>
      <c r="V211" s="125">
        <f t="shared" si="375"/>
        <v>0</v>
      </c>
      <c r="AC211" t="b">
        <f t="shared" si="269"/>
        <v>1</v>
      </c>
    </row>
    <row r="212" spans="1:29" ht="49.5" x14ac:dyDescent="0.25">
      <c r="A212" s="20" t="s">
        <v>407</v>
      </c>
      <c r="B212" s="17" t="s">
        <v>139</v>
      </c>
      <c r="C212" s="17" t="s">
        <v>3</v>
      </c>
      <c r="D212" s="18" t="s">
        <v>37</v>
      </c>
      <c r="E212" s="19"/>
      <c r="F212" s="93"/>
      <c r="G212" s="93"/>
      <c r="H212" s="93"/>
      <c r="I212" s="93"/>
      <c r="J212" s="93"/>
      <c r="K212" s="93"/>
      <c r="L212" s="93"/>
      <c r="M212" s="95"/>
      <c r="N212" s="126">
        <f t="shared" si="375"/>
        <v>0</v>
      </c>
      <c r="O212" s="126">
        <f t="shared" si="375"/>
        <v>2500</v>
      </c>
      <c r="P212" s="126">
        <f t="shared" si="375"/>
        <v>2500</v>
      </c>
      <c r="Q212" s="126">
        <f t="shared" si="375"/>
        <v>0</v>
      </c>
      <c r="R212" s="126">
        <f t="shared" si="375"/>
        <v>2500</v>
      </c>
      <c r="S212" s="126">
        <f t="shared" si="375"/>
        <v>-2500</v>
      </c>
      <c r="T212" s="126">
        <f t="shared" si="375"/>
        <v>0</v>
      </c>
      <c r="U212" s="126">
        <f t="shared" si="375"/>
        <v>0</v>
      </c>
      <c r="V212" s="126">
        <f t="shared" si="375"/>
        <v>0</v>
      </c>
      <c r="AC212" t="b">
        <f t="shared" si="269"/>
        <v>1</v>
      </c>
    </row>
    <row r="213" spans="1:29" ht="33" x14ac:dyDescent="0.25">
      <c r="A213" s="20" t="s">
        <v>21</v>
      </c>
      <c r="B213" s="17" t="s">
        <v>139</v>
      </c>
      <c r="C213" s="17" t="s">
        <v>3</v>
      </c>
      <c r="D213" s="18" t="s">
        <v>37</v>
      </c>
      <c r="E213" s="19" t="s">
        <v>59</v>
      </c>
      <c r="F213" s="93"/>
      <c r="G213" s="93"/>
      <c r="H213" s="93"/>
      <c r="I213" s="93"/>
      <c r="J213" s="93"/>
      <c r="K213" s="93"/>
      <c r="L213" s="93"/>
      <c r="M213" s="95"/>
      <c r="N213" s="126">
        <f t="shared" si="375"/>
        <v>0</v>
      </c>
      <c r="O213" s="126">
        <f t="shared" si="375"/>
        <v>2500</v>
      </c>
      <c r="P213" s="126">
        <f t="shared" si="375"/>
        <v>2500</v>
      </c>
      <c r="Q213" s="126">
        <f t="shared" si="375"/>
        <v>0</v>
      </c>
      <c r="R213" s="131">
        <f t="shared" si="375"/>
        <v>2500</v>
      </c>
      <c r="S213" s="126">
        <f t="shared" si="375"/>
        <v>-2500</v>
      </c>
      <c r="T213" s="126">
        <f t="shared" si="375"/>
        <v>0</v>
      </c>
      <c r="U213" s="126">
        <f t="shared" si="375"/>
        <v>0</v>
      </c>
      <c r="V213" s="126">
        <f t="shared" si="375"/>
        <v>0</v>
      </c>
      <c r="W213" s="128" t="e">
        <f>SUMIFS([1]Лист1!$Q$15:$Q$685,[1]Лист1!$C$15:$C$685,B213,[1]Лист1!$D$15:$D$685,C213,[1]Лист1!$E$15:$E$685,D213,[1]Лист1!$F$15:$F$685,E213)</f>
        <v>#VALUE!</v>
      </c>
      <c r="X213" s="128" t="e">
        <f>SUMIFS([1]Лист1!$R$15:$R$685,[1]Лист1!$C$15:$C$685,B213,[1]Лист1!$D$15:$D$685,C213,[1]Лист1!$E$15:$E$685,D213,[1]Лист1!$F$15:$F$685,E213)</f>
        <v>#VALUE!</v>
      </c>
      <c r="Y213" s="128" t="e">
        <f>SUMIFS([1]Лист1!$S$15:$S$685,[1]Лист1!$C$15:$C$685,B213,[1]Лист1!$D$15:$D$685,C213,[1]Лист1!$E$15:$E$685,D213,[1]Лист1!$F$15:$F$685,E213)</f>
        <v>#VALUE!</v>
      </c>
      <c r="Z213" s="133" t="e">
        <f t="shared" ref="Z213:Z214" si="376">W213-P213</f>
        <v>#VALUE!</v>
      </c>
      <c r="AA213" s="133" t="e">
        <f t="shared" ref="AA213:AA214" si="377">X213-Q213</f>
        <v>#VALUE!</v>
      </c>
      <c r="AB213" s="133" t="e">
        <f t="shared" ref="AB213:AB214" si="378">Y213-R213</f>
        <v>#VALUE!</v>
      </c>
      <c r="AC213" t="b">
        <f t="shared" si="269"/>
        <v>1</v>
      </c>
    </row>
    <row r="214" spans="1:29" ht="33" x14ac:dyDescent="0.25">
      <c r="A214" s="20" t="s">
        <v>22</v>
      </c>
      <c r="B214" s="17" t="s">
        <v>139</v>
      </c>
      <c r="C214" s="17" t="s">
        <v>3</v>
      </c>
      <c r="D214" s="18" t="s">
        <v>37</v>
      </c>
      <c r="E214" s="19" t="s">
        <v>60</v>
      </c>
      <c r="F214" s="93"/>
      <c r="G214" s="93"/>
      <c r="H214" s="93"/>
      <c r="I214" s="93"/>
      <c r="J214" s="93"/>
      <c r="K214" s="93"/>
      <c r="L214" s="93"/>
      <c r="M214" s="95"/>
      <c r="N214" s="126">
        <v>0</v>
      </c>
      <c r="O214" s="112">
        <v>2500</v>
      </c>
      <c r="P214" s="126">
        <f>N214+O214</f>
        <v>2500</v>
      </c>
      <c r="Q214" s="95">
        <v>0</v>
      </c>
      <c r="R214" s="131">
        <f>P214+Q214</f>
        <v>2500</v>
      </c>
      <c r="S214" s="95">
        <v>-2500</v>
      </c>
      <c r="T214" s="126">
        <f>R214+S214</f>
        <v>0</v>
      </c>
      <c r="U214" s="95">
        <v>0</v>
      </c>
      <c r="V214" s="126">
        <f>T214+U214</f>
        <v>0</v>
      </c>
      <c r="W214" s="128" t="e">
        <f>SUMIFS([1]Лист1!$Q$15:$Q$685,[1]Лист1!$C$15:$C$685,B214,[1]Лист1!$D$15:$D$685,C214,[1]Лист1!$E$15:$E$685,D214,[1]Лист1!$F$15:$F$685,E214)</f>
        <v>#VALUE!</v>
      </c>
      <c r="X214" s="128" t="e">
        <f>SUMIFS([1]Лист1!$R$15:$R$685,[1]Лист1!$C$15:$C$685,B214,[1]Лист1!$D$15:$D$685,C214,[1]Лист1!$E$15:$E$685,D214,[1]Лист1!$F$15:$F$685,E214)</f>
        <v>#VALUE!</v>
      </c>
      <c r="Y214" s="128" t="e">
        <f>SUMIFS([1]Лист1!$S$15:$S$685,[1]Лист1!$C$15:$C$685,B214,[1]Лист1!$D$15:$D$685,C214,[1]Лист1!$E$15:$E$685,D214,[1]Лист1!$F$15:$F$685,E214)</f>
        <v>#VALUE!</v>
      </c>
      <c r="Z214" s="133" t="e">
        <f t="shared" si="376"/>
        <v>#VALUE!</v>
      </c>
      <c r="AA214" s="133" t="e">
        <f t="shared" si="377"/>
        <v>#VALUE!</v>
      </c>
      <c r="AB214" s="133" t="e">
        <f t="shared" si="378"/>
        <v>#VALUE!</v>
      </c>
      <c r="AC214" t="b">
        <f t="shared" si="269"/>
        <v>1</v>
      </c>
    </row>
    <row r="215" spans="1:29" ht="16.5" x14ac:dyDescent="0.25">
      <c r="A215" s="21" t="s">
        <v>144</v>
      </c>
      <c r="B215" s="9" t="s">
        <v>139</v>
      </c>
      <c r="C215" s="9" t="s">
        <v>3</v>
      </c>
      <c r="D215" s="22" t="s">
        <v>145</v>
      </c>
      <c r="E215" s="23"/>
      <c r="F215" s="93">
        <f>F216+F219+F222</f>
        <v>40303.699999999997</v>
      </c>
      <c r="G215" s="93">
        <f t="shared" ref="G215:H215" si="379">G216+G219+G222</f>
        <v>4700</v>
      </c>
      <c r="H215" s="93">
        <f t="shared" si="379"/>
        <v>45003.7</v>
      </c>
      <c r="I215" s="93">
        <f t="shared" ref="I215:J215" si="380">I216+I219+I222</f>
        <v>0</v>
      </c>
      <c r="J215" s="93">
        <f t="shared" si="380"/>
        <v>45003.7</v>
      </c>
      <c r="K215" s="93">
        <f t="shared" ref="K215:L215" si="381">K216+K219+K222</f>
        <v>0</v>
      </c>
      <c r="L215" s="93">
        <f t="shared" si="381"/>
        <v>45003.7</v>
      </c>
      <c r="M215" s="95">
        <f t="shared" ref="M215:N215" si="382">M216+M219+M222</f>
        <v>0</v>
      </c>
      <c r="N215" s="93">
        <f t="shared" si="382"/>
        <v>45003.7</v>
      </c>
      <c r="O215" s="93">
        <f t="shared" ref="O215:P215" si="383">O216+O219+O222</f>
        <v>0</v>
      </c>
      <c r="P215" s="93">
        <f t="shared" si="383"/>
        <v>45003.7</v>
      </c>
      <c r="Q215" s="93">
        <f t="shared" ref="Q215:R215" si="384">Q216+Q219+Q222</f>
        <v>0</v>
      </c>
      <c r="R215" s="93">
        <f t="shared" si="384"/>
        <v>45003.7</v>
      </c>
      <c r="S215" s="93">
        <f t="shared" ref="S215:T215" si="385">S216+S219+S222</f>
        <v>0</v>
      </c>
      <c r="T215" s="93">
        <f t="shared" si="385"/>
        <v>45003.7</v>
      </c>
      <c r="U215" s="93">
        <f t="shared" ref="U215:V215" si="386">U216+U219+U222</f>
        <v>0</v>
      </c>
      <c r="V215" s="93">
        <f t="shared" si="386"/>
        <v>45003.7</v>
      </c>
      <c r="AC215" t="b">
        <f t="shared" si="269"/>
        <v>1</v>
      </c>
    </row>
    <row r="216" spans="1:29" ht="34.5" x14ac:dyDescent="0.3">
      <c r="A216" s="41" t="s">
        <v>146</v>
      </c>
      <c r="B216" s="13" t="s">
        <v>139</v>
      </c>
      <c r="C216" s="13" t="s">
        <v>3</v>
      </c>
      <c r="D216" s="14" t="s">
        <v>147</v>
      </c>
      <c r="E216" s="13"/>
      <c r="F216" s="94">
        <f t="shared" ref="F216:U217" si="387">F217</f>
        <v>17514.599999999999</v>
      </c>
      <c r="G216" s="94">
        <f t="shared" si="387"/>
        <v>0</v>
      </c>
      <c r="H216" s="94">
        <f t="shared" si="387"/>
        <v>17514.599999999999</v>
      </c>
      <c r="I216" s="94">
        <f t="shared" si="387"/>
        <v>0</v>
      </c>
      <c r="J216" s="94">
        <f t="shared" si="387"/>
        <v>17514.599999999999</v>
      </c>
      <c r="K216" s="94">
        <f t="shared" si="387"/>
        <v>0</v>
      </c>
      <c r="L216" s="94">
        <f t="shared" si="387"/>
        <v>17514.599999999999</v>
      </c>
      <c r="M216" s="95">
        <f t="shared" si="387"/>
        <v>0</v>
      </c>
      <c r="N216" s="94">
        <f t="shared" si="387"/>
        <v>17514.599999999999</v>
      </c>
      <c r="O216" s="94">
        <f t="shared" si="387"/>
        <v>0</v>
      </c>
      <c r="P216" s="94">
        <f t="shared" si="387"/>
        <v>17514.599999999999</v>
      </c>
      <c r="Q216" s="94">
        <f t="shared" si="387"/>
        <v>0</v>
      </c>
      <c r="R216" s="94">
        <f t="shared" si="387"/>
        <v>17514.599999999999</v>
      </c>
      <c r="S216" s="94">
        <f t="shared" si="387"/>
        <v>0</v>
      </c>
      <c r="T216" s="94">
        <f t="shared" si="387"/>
        <v>17514.599999999999</v>
      </c>
      <c r="U216" s="94">
        <f t="shared" si="387"/>
        <v>0</v>
      </c>
      <c r="V216" s="94">
        <f t="shared" ref="U216:V217" si="388">V217</f>
        <v>17514.599999999999</v>
      </c>
      <c r="AC216" t="b">
        <f t="shared" si="269"/>
        <v>1</v>
      </c>
    </row>
    <row r="217" spans="1:29" ht="33" x14ac:dyDescent="0.25">
      <c r="A217" s="25" t="s">
        <v>21</v>
      </c>
      <c r="B217" s="17" t="s">
        <v>139</v>
      </c>
      <c r="C217" s="17" t="s">
        <v>3</v>
      </c>
      <c r="D217" s="18" t="s">
        <v>147</v>
      </c>
      <c r="E217" s="17" t="s">
        <v>59</v>
      </c>
      <c r="F217" s="95">
        <f t="shared" si="387"/>
        <v>17514.599999999999</v>
      </c>
      <c r="G217" s="95">
        <f t="shared" si="387"/>
        <v>0</v>
      </c>
      <c r="H217" s="95">
        <f t="shared" si="387"/>
        <v>17514.599999999999</v>
      </c>
      <c r="I217" s="95">
        <f t="shared" si="387"/>
        <v>0</v>
      </c>
      <c r="J217" s="95">
        <f t="shared" si="387"/>
        <v>17514.599999999999</v>
      </c>
      <c r="K217" s="95">
        <f t="shared" si="387"/>
        <v>0</v>
      </c>
      <c r="L217" s="95">
        <f t="shared" si="387"/>
        <v>17514.599999999999</v>
      </c>
      <c r="M217" s="95">
        <f t="shared" si="387"/>
        <v>0</v>
      </c>
      <c r="N217" s="95">
        <f t="shared" si="387"/>
        <v>17514.599999999999</v>
      </c>
      <c r="O217" s="95">
        <f t="shared" si="387"/>
        <v>0</v>
      </c>
      <c r="P217" s="95">
        <f t="shared" si="387"/>
        <v>17514.599999999999</v>
      </c>
      <c r="Q217" s="95">
        <f t="shared" si="387"/>
        <v>0</v>
      </c>
      <c r="R217" s="130">
        <f t="shared" si="387"/>
        <v>17514.599999999999</v>
      </c>
      <c r="S217" s="95">
        <f t="shared" si="387"/>
        <v>0</v>
      </c>
      <c r="T217" s="95">
        <f t="shared" si="387"/>
        <v>17514.599999999999</v>
      </c>
      <c r="U217" s="95">
        <f t="shared" si="388"/>
        <v>0</v>
      </c>
      <c r="V217" s="95">
        <f t="shared" si="388"/>
        <v>17514.599999999999</v>
      </c>
      <c r="W217" s="128" t="e">
        <f>SUMIFS([1]Лист1!$Q$15:$Q$685,[1]Лист1!$C$15:$C$685,B217,[1]Лист1!$D$15:$D$685,C217,[1]Лист1!$E$15:$E$685,D217,[1]Лист1!$F$15:$F$685,E217)</f>
        <v>#VALUE!</v>
      </c>
      <c r="X217" s="128" t="e">
        <f>SUMIFS([1]Лист1!$R$15:$R$685,[1]Лист1!$C$15:$C$685,B217,[1]Лист1!$D$15:$D$685,C217,[1]Лист1!$E$15:$E$685,D217,[1]Лист1!$F$15:$F$685,E217)</f>
        <v>#VALUE!</v>
      </c>
      <c r="Y217" s="128" t="e">
        <f>SUMIFS([1]Лист1!$S$15:$S$685,[1]Лист1!$C$15:$C$685,B217,[1]Лист1!$D$15:$D$685,C217,[1]Лист1!$E$15:$E$685,D217,[1]Лист1!$F$15:$F$685,E217)</f>
        <v>#VALUE!</v>
      </c>
      <c r="Z217" s="133" t="e">
        <f t="shared" ref="Z217:Z218" si="389">W217-P217</f>
        <v>#VALUE!</v>
      </c>
      <c r="AA217" s="133" t="e">
        <f t="shared" ref="AA217:AA218" si="390">X217-Q217</f>
        <v>#VALUE!</v>
      </c>
      <c r="AB217" s="133" t="e">
        <f t="shared" ref="AB217:AB218" si="391">Y217-R217</f>
        <v>#VALUE!</v>
      </c>
      <c r="AC217" t="b">
        <f t="shared" si="269"/>
        <v>1</v>
      </c>
    </row>
    <row r="218" spans="1:29" ht="33" x14ac:dyDescent="0.25">
      <c r="A218" s="25" t="s">
        <v>22</v>
      </c>
      <c r="B218" s="17" t="s">
        <v>139</v>
      </c>
      <c r="C218" s="17" t="s">
        <v>3</v>
      </c>
      <c r="D218" s="18" t="s">
        <v>147</v>
      </c>
      <c r="E218" s="17" t="s">
        <v>60</v>
      </c>
      <c r="F218" s="95">
        <v>17514.599999999999</v>
      </c>
      <c r="G218" s="95">
        <v>0</v>
      </c>
      <c r="H218" s="95">
        <f>F218+G218</f>
        <v>17514.599999999999</v>
      </c>
      <c r="I218" s="95">
        <v>0</v>
      </c>
      <c r="J218" s="95">
        <f>H218+I218</f>
        <v>17514.599999999999</v>
      </c>
      <c r="K218" s="95">
        <v>0</v>
      </c>
      <c r="L218" s="95">
        <f>J218+K218</f>
        <v>17514.599999999999</v>
      </c>
      <c r="M218" s="95">
        <v>0</v>
      </c>
      <c r="N218" s="95">
        <f>L218+M218</f>
        <v>17514.599999999999</v>
      </c>
      <c r="O218" s="95">
        <v>0</v>
      </c>
      <c r="P218" s="95">
        <f>N218+O218</f>
        <v>17514.599999999999</v>
      </c>
      <c r="Q218" s="95">
        <v>0</v>
      </c>
      <c r="R218" s="130">
        <f>P218+Q218</f>
        <v>17514.599999999999</v>
      </c>
      <c r="S218" s="95">
        <v>0</v>
      </c>
      <c r="T218" s="95">
        <f>R218+S218</f>
        <v>17514.599999999999</v>
      </c>
      <c r="U218" s="95">
        <v>0</v>
      </c>
      <c r="V218" s="95">
        <f>T218+U218</f>
        <v>17514.599999999999</v>
      </c>
      <c r="W218" s="128" t="e">
        <f>SUMIFS([1]Лист1!$Q$15:$Q$685,[1]Лист1!$C$15:$C$685,B218,[1]Лист1!$D$15:$D$685,C218,[1]Лист1!$E$15:$E$685,D218,[1]Лист1!$F$15:$F$685,E218)</f>
        <v>#VALUE!</v>
      </c>
      <c r="X218" s="128" t="e">
        <f>SUMIFS([1]Лист1!$R$15:$R$685,[1]Лист1!$C$15:$C$685,B218,[1]Лист1!$D$15:$D$685,C218,[1]Лист1!$E$15:$E$685,D218,[1]Лист1!$F$15:$F$685,E218)</f>
        <v>#VALUE!</v>
      </c>
      <c r="Y218" s="128" t="e">
        <f>SUMIFS([1]Лист1!$S$15:$S$685,[1]Лист1!$C$15:$C$685,B218,[1]Лист1!$D$15:$D$685,C218,[1]Лист1!$E$15:$E$685,D218,[1]Лист1!$F$15:$F$685,E218)</f>
        <v>#VALUE!</v>
      </c>
      <c r="Z218" s="133" t="e">
        <f t="shared" si="389"/>
        <v>#VALUE!</v>
      </c>
      <c r="AA218" s="133" t="e">
        <f t="shared" si="390"/>
        <v>#VALUE!</v>
      </c>
      <c r="AB218" s="133" t="e">
        <f t="shared" si="391"/>
        <v>#VALUE!</v>
      </c>
      <c r="AC218" t="b">
        <f t="shared" si="269"/>
        <v>1</v>
      </c>
    </row>
    <row r="219" spans="1:29" ht="51.75" x14ac:dyDescent="0.3">
      <c r="A219" s="41" t="s">
        <v>439</v>
      </c>
      <c r="B219" s="13" t="s">
        <v>139</v>
      </c>
      <c r="C219" s="13" t="s">
        <v>3</v>
      </c>
      <c r="D219" s="14" t="s">
        <v>148</v>
      </c>
      <c r="E219" s="13"/>
      <c r="F219" s="94">
        <f t="shared" ref="F219:U220" si="392">F220</f>
        <v>109</v>
      </c>
      <c r="G219" s="94">
        <f t="shared" si="392"/>
        <v>0</v>
      </c>
      <c r="H219" s="94">
        <f t="shared" si="392"/>
        <v>109</v>
      </c>
      <c r="I219" s="94">
        <f t="shared" si="392"/>
        <v>0</v>
      </c>
      <c r="J219" s="94">
        <f t="shared" si="392"/>
        <v>109</v>
      </c>
      <c r="K219" s="94">
        <f t="shared" si="392"/>
        <v>0</v>
      </c>
      <c r="L219" s="94">
        <f t="shared" si="392"/>
        <v>109</v>
      </c>
      <c r="M219" s="95">
        <f t="shared" si="392"/>
        <v>0</v>
      </c>
      <c r="N219" s="94">
        <f t="shared" si="392"/>
        <v>109</v>
      </c>
      <c r="O219" s="94">
        <f t="shared" si="392"/>
        <v>0</v>
      </c>
      <c r="P219" s="94">
        <f t="shared" si="392"/>
        <v>109</v>
      </c>
      <c r="Q219" s="94">
        <f t="shared" si="392"/>
        <v>0</v>
      </c>
      <c r="R219" s="94">
        <f t="shared" si="392"/>
        <v>109</v>
      </c>
      <c r="S219" s="94">
        <f t="shared" si="392"/>
        <v>0</v>
      </c>
      <c r="T219" s="94">
        <f t="shared" si="392"/>
        <v>109</v>
      </c>
      <c r="U219" s="94">
        <f t="shared" si="392"/>
        <v>0</v>
      </c>
      <c r="V219" s="94">
        <f t="shared" ref="U219:V220" si="393">V220</f>
        <v>109</v>
      </c>
      <c r="AC219" t="b">
        <f t="shared" si="269"/>
        <v>1</v>
      </c>
    </row>
    <row r="220" spans="1:29" ht="33" x14ac:dyDescent="0.25">
      <c r="A220" s="25" t="s">
        <v>21</v>
      </c>
      <c r="B220" s="17" t="s">
        <v>139</v>
      </c>
      <c r="C220" s="17" t="s">
        <v>3</v>
      </c>
      <c r="D220" s="18" t="s">
        <v>148</v>
      </c>
      <c r="E220" s="17" t="s">
        <v>59</v>
      </c>
      <c r="F220" s="95">
        <f t="shared" si="392"/>
        <v>109</v>
      </c>
      <c r="G220" s="95">
        <f t="shared" si="392"/>
        <v>0</v>
      </c>
      <c r="H220" s="95">
        <f t="shared" si="392"/>
        <v>109</v>
      </c>
      <c r="I220" s="95">
        <f t="shared" si="392"/>
        <v>0</v>
      </c>
      <c r="J220" s="95">
        <f t="shared" si="392"/>
        <v>109</v>
      </c>
      <c r="K220" s="95">
        <f t="shared" si="392"/>
        <v>0</v>
      </c>
      <c r="L220" s="95">
        <f t="shared" si="392"/>
        <v>109</v>
      </c>
      <c r="M220" s="95">
        <f t="shared" si="392"/>
        <v>0</v>
      </c>
      <c r="N220" s="95">
        <f t="shared" si="392"/>
        <v>109</v>
      </c>
      <c r="O220" s="95">
        <f t="shared" si="392"/>
        <v>0</v>
      </c>
      <c r="P220" s="95">
        <f t="shared" si="392"/>
        <v>109</v>
      </c>
      <c r="Q220" s="95">
        <f t="shared" si="392"/>
        <v>0</v>
      </c>
      <c r="R220" s="130">
        <f t="shared" si="392"/>
        <v>109</v>
      </c>
      <c r="S220" s="95">
        <f t="shared" si="392"/>
        <v>0</v>
      </c>
      <c r="T220" s="95">
        <f t="shared" si="392"/>
        <v>109</v>
      </c>
      <c r="U220" s="95">
        <f t="shared" si="393"/>
        <v>0</v>
      </c>
      <c r="V220" s="95">
        <f t="shared" si="393"/>
        <v>109</v>
      </c>
      <c r="W220" s="128" t="e">
        <f>SUMIFS([1]Лист1!$Q$15:$Q$685,[1]Лист1!$C$15:$C$685,B220,[1]Лист1!$D$15:$D$685,C220,[1]Лист1!$E$15:$E$685,D220,[1]Лист1!$F$15:$F$685,E220)</f>
        <v>#VALUE!</v>
      </c>
      <c r="X220" s="128" t="e">
        <f>SUMIFS([1]Лист1!$R$15:$R$685,[1]Лист1!$C$15:$C$685,B220,[1]Лист1!$D$15:$D$685,C220,[1]Лист1!$E$15:$E$685,D220,[1]Лист1!$F$15:$F$685,E220)</f>
        <v>#VALUE!</v>
      </c>
      <c r="Y220" s="128" t="e">
        <f>SUMIFS([1]Лист1!$S$15:$S$685,[1]Лист1!$C$15:$C$685,B220,[1]Лист1!$D$15:$D$685,C220,[1]Лист1!$E$15:$E$685,D220,[1]Лист1!$F$15:$F$685,E220)</f>
        <v>#VALUE!</v>
      </c>
      <c r="Z220" s="133" t="e">
        <f t="shared" ref="Z220:Z221" si="394">W220-P220</f>
        <v>#VALUE!</v>
      </c>
      <c r="AA220" s="133" t="e">
        <f t="shared" ref="AA220:AA221" si="395">X220-Q220</f>
        <v>#VALUE!</v>
      </c>
      <c r="AB220" s="133" t="e">
        <f t="shared" ref="AB220:AB221" si="396">Y220-R220</f>
        <v>#VALUE!</v>
      </c>
      <c r="AC220" t="b">
        <f t="shared" ref="AC220:AC283" si="397">R220=P220+Q220</f>
        <v>1</v>
      </c>
    </row>
    <row r="221" spans="1:29" ht="33" x14ac:dyDescent="0.25">
      <c r="A221" s="25" t="s">
        <v>22</v>
      </c>
      <c r="B221" s="17" t="s">
        <v>139</v>
      </c>
      <c r="C221" s="17" t="s">
        <v>3</v>
      </c>
      <c r="D221" s="18" t="s">
        <v>148</v>
      </c>
      <c r="E221" s="17" t="s">
        <v>60</v>
      </c>
      <c r="F221" s="95">
        <v>109</v>
      </c>
      <c r="G221" s="95">
        <v>0</v>
      </c>
      <c r="H221" s="95">
        <f>F221+G221</f>
        <v>109</v>
      </c>
      <c r="I221" s="95">
        <v>0</v>
      </c>
      <c r="J221" s="95">
        <f>H221+I221</f>
        <v>109</v>
      </c>
      <c r="K221" s="95">
        <v>0</v>
      </c>
      <c r="L221" s="95">
        <f>J221+K221</f>
        <v>109</v>
      </c>
      <c r="M221" s="95">
        <v>0</v>
      </c>
      <c r="N221" s="95">
        <f>L221+M221</f>
        <v>109</v>
      </c>
      <c r="O221" s="95">
        <v>0</v>
      </c>
      <c r="P221" s="95">
        <f>N221+O221</f>
        <v>109</v>
      </c>
      <c r="Q221" s="95">
        <v>0</v>
      </c>
      <c r="R221" s="130">
        <f>P221+Q221</f>
        <v>109</v>
      </c>
      <c r="S221" s="95">
        <v>0</v>
      </c>
      <c r="T221" s="95">
        <f>R221+S221</f>
        <v>109</v>
      </c>
      <c r="U221" s="95">
        <v>0</v>
      </c>
      <c r="V221" s="95">
        <f>T221+U221</f>
        <v>109</v>
      </c>
      <c r="W221" s="128" t="e">
        <f>SUMIFS([1]Лист1!$Q$15:$Q$685,[1]Лист1!$C$15:$C$685,B221,[1]Лист1!$D$15:$D$685,C221,[1]Лист1!$E$15:$E$685,D221,[1]Лист1!$F$15:$F$685,E221)</f>
        <v>#VALUE!</v>
      </c>
      <c r="X221" s="128" t="e">
        <f>SUMIFS([1]Лист1!$R$15:$R$685,[1]Лист1!$C$15:$C$685,B221,[1]Лист1!$D$15:$D$685,C221,[1]Лист1!$E$15:$E$685,D221,[1]Лист1!$F$15:$F$685,E221)</f>
        <v>#VALUE!</v>
      </c>
      <c r="Y221" s="128" t="e">
        <f>SUMIFS([1]Лист1!$S$15:$S$685,[1]Лист1!$C$15:$C$685,B221,[1]Лист1!$D$15:$D$685,C221,[1]Лист1!$E$15:$E$685,D221,[1]Лист1!$F$15:$F$685,E221)</f>
        <v>#VALUE!</v>
      </c>
      <c r="Z221" s="133" t="e">
        <f t="shared" si="394"/>
        <v>#VALUE!</v>
      </c>
      <c r="AA221" s="133" t="e">
        <f t="shared" si="395"/>
        <v>#VALUE!</v>
      </c>
      <c r="AB221" s="133" t="e">
        <f t="shared" si="396"/>
        <v>#VALUE!</v>
      </c>
      <c r="AC221" t="b">
        <f t="shared" si="397"/>
        <v>1</v>
      </c>
    </row>
    <row r="222" spans="1:29" ht="17.25" x14ac:dyDescent="0.3">
      <c r="A222" s="41" t="s">
        <v>435</v>
      </c>
      <c r="B222" s="13" t="s">
        <v>139</v>
      </c>
      <c r="C222" s="13" t="s">
        <v>3</v>
      </c>
      <c r="D222" s="14" t="s">
        <v>149</v>
      </c>
      <c r="E222" s="13"/>
      <c r="F222" s="94">
        <f t="shared" ref="F222:U223" si="398">F223</f>
        <v>22680.1</v>
      </c>
      <c r="G222" s="94">
        <f t="shared" si="398"/>
        <v>4700</v>
      </c>
      <c r="H222" s="94">
        <f t="shared" si="398"/>
        <v>27380.1</v>
      </c>
      <c r="I222" s="94">
        <f t="shared" si="398"/>
        <v>0</v>
      </c>
      <c r="J222" s="94">
        <f t="shared" si="398"/>
        <v>27380.1</v>
      </c>
      <c r="K222" s="94">
        <f t="shared" si="398"/>
        <v>0</v>
      </c>
      <c r="L222" s="94">
        <f t="shared" si="398"/>
        <v>27380.1</v>
      </c>
      <c r="M222" s="95">
        <f t="shared" si="398"/>
        <v>0</v>
      </c>
      <c r="N222" s="94">
        <f t="shared" si="398"/>
        <v>27380.1</v>
      </c>
      <c r="O222" s="94">
        <f t="shared" si="398"/>
        <v>0</v>
      </c>
      <c r="P222" s="94">
        <f t="shared" si="398"/>
        <v>27380.1</v>
      </c>
      <c r="Q222" s="94">
        <f t="shared" si="398"/>
        <v>0</v>
      </c>
      <c r="R222" s="94">
        <f t="shared" si="398"/>
        <v>27380.1</v>
      </c>
      <c r="S222" s="94">
        <f t="shared" si="398"/>
        <v>0</v>
      </c>
      <c r="T222" s="94">
        <f t="shared" si="398"/>
        <v>27380.1</v>
      </c>
      <c r="U222" s="94">
        <f t="shared" si="398"/>
        <v>0</v>
      </c>
      <c r="V222" s="94">
        <f t="shared" ref="U222:V223" si="399">V223</f>
        <v>27380.1</v>
      </c>
      <c r="AC222" t="b">
        <f t="shared" si="397"/>
        <v>1</v>
      </c>
    </row>
    <row r="223" spans="1:29" ht="33" x14ac:dyDescent="0.25">
      <c r="A223" s="25" t="s">
        <v>21</v>
      </c>
      <c r="B223" s="17" t="s">
        <v>139</v>
      </c>
      <c r="C223" s="17" t="s">
        <v>3</v>
      </c>
      <c r="D223" s="18" t="s">
        <v>149</v>
      </c>
      <c r="E223" s="17" t="s">
        <v>59</v>
      </c>
      <c r="F223" s="95">
        <f t="shared" si="398"/>
        <v>22680.1</v>
      </c>
      <c r="G223" s="95">
        <f t="shared" si="398"/>
        <v>4700</v>
      </c>
      <c r="H223" s="95">
        <f t="shared" si="398"/>
        <v>27380.1</v>
      </c>
      <c r="I223" s="95">
        <f t="shared" si="398"/>
        <v>0</v>
      </c>
      <c r="J223" s="95">
        <f t="shared" si="398"/>
        <v>27380.1</v>
      </c>
      <c r="K223" s="95">
        <f t="shared" si="398"/>
        <v>0</v>
      </c>
      <c r="L223" s="95">
        <f t="shared" si="398"/>
        <v>27380.1</v>
      </c>
      <c r="M223" s="95">
        <f t="shared" si="398"/>
        <v>0</v>
      </c>
      <c r="N223" s="95">
        <f t="shared" si="398"/>
        <v>27380.1</v>
      </c>
      <c r="O223" s="95">
        <f t="shared" si="398"/>
        <v>0</v>
      </c>
      <c r="P223" s="95">
        <f t="shared" si="398"/>
        <v>27380.1</v>
      </c>
      <c r="Q223" s="95">
        <f t="shared" si="398"/>
        <v>0</v>
      </c>
      <c r="R223" s="130">
        <f t="shared" si="398"/>
        <v>27380.1</v>
      </c>
      <c r="S223" s="95">
        <f t="shared" si="398"/>
        <v>0</v>
      </c>
      <c r="T223" s="95">
        <f t="shared" si="398"/>
        <v>27380.1</v>
      </c>
      <c r="U223" s="95">
        <f t="shared" si="399"/>
        <v>0</v>
      </c>
      <c r="V223" s="95">
        <f t="shared" si="399"/>
        <v>27380.1</v>
      </c>
      <c r="W223" s="128" t="e">
        <f>SUMIFS([1]Лист1!$Q$15:$Q$685,[1]Лист1!$C$15:$C$685,B223,[1]Лист1!$D$15:$D$685,C223,[1]Лист1!$E$15:$E$685,D223,[1]Лист1!$F$15:$F$685,E223)</f>
        <v>#VALUE!</v>
      </c>
      <c r="X223" s="128" t="e">
        <f>SUMIFS([1]Лист1!$R$15:$R$685,[1]Лист1!$C$15:$C$685,B223,[1]Лист1!$D$15:$D$685,C223,[1]Лист1!$E$15:$E$685,D223,[1]Лист1!$F$15:$F$685,E223)</f>
        <v>#VALUE!</v>
      </c>
      <c r="Y223" s="128" t="e">
        <f>SUMIFS([1]Лист1!$S$15:$S$685,[1]Лист1!$C$15:$C$685,B223,[1]Лист1!$D$15:$D$685,C223,[1]Лист1!$E$15:$E$685,D223,[1]Лист1!$F$15:$F$685,E223)</f>
        <v>#VALUE!</v>
      </c>
      <c r="Z223" s="133" t="e">
        <f t="shared" ref="Z223:Z224" si="400">W223-P223</f>
        <v>#VALUE!</v>
      </c>
      <c r="AA223" s="133" t="e">
        <f t="shared" ref="AA223:AA224" si="401">X223-Q223</f>
        <v>#VALUE!</v>
      </c>
      <c r="AB223" s="133" t="e">
        <f t="shared" ref="AB223:AB224" si="402">Y223-R223</f>
        <v>#VALUE!</v>
      </c>
      <c r="AC223" t="b">
        <f t="shared" si="397"/>
        <v>1</v>
      </c>
    </row>
    <row r="224" spans="1:29" ht="33" x14ac:dyDescent="0.25">
      <c r="A224" s="25" t="s">
        <v>22</v>
      </c>
      <c r="B224" s="17" t="s">
        <v>139</v>
      </c>
      <c r="C224" s="17" t="s">
        <v>3</v>
      </c>
      <c r="D224" s="18" t="s">
        <v>149</v>
      </c>
      <c r="E224" s="17" t="s">
        <v>60</v>
      </c>
      <c r="F224" s="95">
        <v>22680.1</v>
      </c>
      <c r="G224" s="95">
        <v>4700</v>
      </c>
      <c r="H224" s="95">
        <f>F224+G224</f>
        <v>27380.1</v>
      </c>
      <c r="I224" s="95">
        <v>0</v>
      </c>
      <c r="J224" s="95">
        <f>H224+I224</f>
        <v>27380.1</v>
      </c>
      <c r="K224" s="95">
        <v>0</v>
      </c>
      <c r="L224" s="95">
        <f>J224+K224</f>
        <v>27380.1</v>
      </c>
      <c r="M224" s="95">
        <v>0</v>
      </c>
      <c r="N224" s="95">
        <f>L224+M224</f>
        <v>27380.1</v>
      </c>
      <c r="O224" s="95">
        <v>0</v>
      </c>
      <c r="P224" s="95">
        <f>N224+O224</f>
        <v>27380.1</v>
      </c>
      <c r="Q224" s="95">
        <v>0</v>
      </c>
      <c r="R224" s="130">
        <f>P224+Q224</f>
        <v>27380.1</v>
      </c>
      <c r="S224" s="95">
        <v>0</v>
      </c>
      <c r="T224" s="95">
        <f>R224+S224</f>
        <v>27380.1</v>
      </c>
      <c r="U224" s="95">
        <v>0</v>
      </c>
      <c r="V224" s="95">
        <f>T224+U224</f>
        <v>27380.1</v>
      </c>
      <c r="W224" s="128" t="e">
        <f>SUMIFS([1]Лист1!$Q$15:$Q$685,[1]Лист1!$C$15:$C$685,B224,[1]Лист1!$D$15:$D$685,C224,[1]Лист1!$E$15:$E$685,D224,[1]Лист1!$F$15:$F$685,E224)</f>
        <v>#VALUE!</v>
      </c>
      <c r="X224" s="128" t="e">
        <f>SUMIFS([1]Лист1!$R$15:$R$685,[1]Лист1!$C$15:$C$685,B224,[1]Лист1!$D$15:$D$685,C224,[1]Лист1!$E$15:$E$685,D224,[1]Лист1!$F$15:$F$685,E224)</f>
        <v>#VALUE!</v>
      </c>
      <c r="Y224" s="128" t="e">
        <f>SUMIFS([1]Лист1!$S$15:$S$685,[1]Лист1!$C$15:$C$685,B224,[1]Лист1!$D$15:$D$685,C224,[1]Лист1!$E$15:$E$685,D224,[1]Лист1!$F$15:$F$685,E224)</f>
        <v>#VALUE!</v>
      </c>
      <c r="Z224" s="133" t="e">
        <f t="shared" si="400"/>
        <v>#VALUE!</v>
      </c>
      <c r="AA224" s="133" t="e">
        <f t="shared" si="401"/>
        <v>#VALUE!</v>
      </c>
      <c r="AB224" s="133" t="e">
        <f t="shared" si="402"/>
        <v>#VALUE!</v>
      </c>
      <c r="AC224" t="b">
        <f t="shared" si="397"/>
        <v>1</v>
      </c>
    </row>
    <row r="225" spans="1:29" ht="16.5" x14ac:dyDescent="0.25">
      <c r="A225" s="8" t="s">
        <v>501</v>
      </c>
      <c r="B225" s="9" t="s">
        <v>139</v>
      </c>
      <c r="C225" s="9" t="s">
        <v>6</v>
      </c>
      <c r="D225" s="120"/>
      <c r="E225" s="54"/>
      <c r="F225" s="95"/>
      <c r="G225" s="95"/>
      <c r="H225" s="95"/>
      <c r="I225" s="95"/>
      <c r="J225" s="109">
        <f t="shared" ref="J225:U229" si="403">J226</f>
        <v>0</v>
      </c>
      <c r="K225" s="109">
        <f t="shared" si="403"/>
        <v>89740</v>
      </c>
      <c r="L225" s="109">
        <f t="shared" ref="L225:L230" si="404">J225+K225</f>
        <v>89740</v>
      </c>
      <c r="M225" s="95">
        <f t="shared" si="403"/>
        <v>0</v>
      </c>
      <c r="N225" s="93">
        <f t="shared" ref="N225:N230" si="405">L225+M225</f>
        <v>89740</v>
      </c>
      <c r="O225" s="93">
        <f t="shared" si="403"/>
        <v>0</v>
      </c>
      <c r="P225" s="93">
        <f t="shared" ref="P225:P230" si="406">N225+O225</f>
        <v>89740</v>
      </c>
      <c r="Q225" s="93">
        <f t="shared" si="403"/>
        <v>0</v>
      </c>
      <c r="R225" s="93">
        <f t="shared" ref="R225:R230" si="407">P225+Q225</f>
        <v>89740</v>
      </c>
      <c r="S225" s="93">
        <f t="shared" si="403"/>
        <v>0</v>
      </c>
      <c r="T225" s="93">
        <f t="shared" ref="T225:T230" si="408">R225+S225</f>
        <v>89740</v>
      </c>
      <c r="U225" s="93">
        <f t="shared" si="403"/>
        <v>0</v>
      </c>
      <c r="V225" s="93">
        <f t="shared" ref="V225:V230" si="409">T225+U225</f>
        <v>89740</v>
      </c>
      <c r="AC225" t="b">
        <f t="shared" si="397"/>
        <v>1</v>
      </c>
    </row>
    <row r="226" spans="1:29" ht="16.5" x14ac:dyDescent="0.25">
      <c r="A226" s="21" t="s">
        <v>7</v>
      </c>
      <c r="B226" s="9" t="s">
        <v>139</v>
      </c>
      <c r="C226" s="9" t="s">
        <v>6</v>
      </c>
      <c r="D226" s="22" t="s">
        <v>8</v>
      </c>
      <c r="E226" s="54"/>
      <c r="F226" s="95"/>
      <c r="G226" s="95"/>
      <c r="H226" s="95"/>
      <c r="I226" s="95"/>
      <c r="J226" s="109">
        <f t="shared" si="403"/>
        <v>0</v>
      </c>
      <c r="K226" s="109">
        <f t="shared" si="403"/>
        <v>89740</v>
      </c>
      <c r="L226" s="109">
        <f t="shared" si="404"/>
        <v>89740</v>
      </c>
      <c r="M226" s="95">
        <f t="shared" si="403"/>
        <v>0</v>
      </c>
      <c r="N226" s="93">
        <f t="shared" si="405"/>
        <v>89740</v>
      </c>
      <c r="O226" s="93">
        <f t="shared" si="403"/>
        <v>0</v>
      </c>
      <c r="P226" s="93">
        <f t="shared" si="406"/>
        <v>89740</v>
      </c>
      <c r="Q226" s="93">
        <f t="shared" si="403"/>
        <v>0</v>
      </c>
      <c r="R226" s="93">
        <f t="shared" si="407"/>
        <v>89740</v>
      </c>
      <c r="S226" s="93">
        <f t="shared" si="403"/>
        <v>0</v>
      </c>
      <c r="T226" s="93">
        <f t="shared" si="408"/>
        <v>89740</v>
      </c>
      <c r="U226" s="93">
        <f t="shared" si="403"/>
        <v>0</v>
      </c>
      <c r="V226" s="93">
        <f t="shared" si="409"/>
        <v>89740</v>
      </c>
      <c r="AC226" t="b">
        <f t="shared" si="397"/>
        <v>1</v>
      </c>
    </row>
    <row r="227" spans="1:29" ht="33" x14ac:dyDescent="0.25">
      <c r="A227" s="8" t="s">
        <v>502</v>
      </c>
      <c r="B227" s="9" t="s">
        <v>139</v>
      </c>
      <c r="C227" s="9" t="s">
        <v>6</v>
      </c>
      <c r="D227" s="22" t="s">
        <v>504</v>
      </c>
      <c r="E227" s="54"/>
      <c r="F227" s="95"/>
      <c r="G227" s="95"/>
      <c r="H227" s="95"/>
      <c r="I227" s="95"/>
      <c r="J227" s="109">
        <f t="shared" si="403"/>
        <v>0</v>
      </c>
      <c r="K227" s="109">
        <f t="shared" si="403"/>
        <v>89740</v>
      </c>
      <c r="L227" s="109">
        <f t="shared" si="404"/>
        <v>89740</v>
      </c>
      <c r="M227" s="95">
        <f t="shared" si="403"/>
        <v>0</v>
      </c>
      <c r="N227" s="93">
        <f t="shared" si="405"/>
        <v>89740</v>
      </c>
      <c r="O227" s="93">
        <f t="shared" si="403"/>
        <v>0</v>
      </c>
      <c r="P227" s="93">
        <f t="shared" si="406"/>
        <v>89740</v>
      </c>
      <c r="Q227" s="93">
        <f t="shared" si="403"/>
        <v>0</v>
      </c>
      <c r="R227" s="93">
        <f t="shared" si="407"/>
        <v>89740</v>
      </c>
      <c r="S227" s="93">
        <f t="shared" si="403"/>
        <v>0</v>
      </c>
      <c r="T227" s="93">
        <f t="shared" si="408"/>
        <v>89740</v>
      </c>
      <c r="U227" s="93">
        <f t="shared" si="403"/>
        <v>0</v>
      </c>
      <c r="V227" s="93">
        <f t="shared" si="409"/>
        <v>89740</v>
      </c>
      <c r="AC227" t="b">
        <f t="shared" si="397"/>
        <v>1</v>
      </c>
    </row>
    <row r="228" spans="1:29" ht="16.5" x14ac:dyDescent="0.25">
      <c r="A228" s="26" t="s">
        <v>503</v>
      </c>
      <c r="B228" s="27" t="s">
        <v>139</v>
      </c>
      <c r="C228" s="27" t="s">
        <v>6</v>
      </c>
      <c r="D228" s="28" t="s">
        <v>505</v>
      </c>
      <c r="E228" s="106"/>
      <c r="F228" s="95"/>
      <c r="G228" s="95"/>
      <c r="H228" s="95"/>
      <c r="I228" s="95"/>
      <c r="J228" s="88">
        <f t="shared" si="403"/>
        <v>0</v>
      </c>
      <c r="K228" s="88">
        <f t="shared" si="403"/>
        <v>89740</v>
      </c>
      <c r="L228" s="112">
        <f t="shared" si="404"/>
        <v>89740</v>
      </c>
      <c r="M228" s="95">
        <f t="shared" si="403"/>
        <v>0</v>
      </c>
      <c r="N228" s="96">
        <f t="shared" si="405"/>
        <v>89740</v>
      </c>
      <c r="O228" s="96">
        <f t="shared" si="403"/>
        <v>0</v>
      </c>
      <c r="P228" s="96">
        <f t="shared" si="406"/>
        <v>89740</v>
      </c>
      <c r="Q228" s="96">
        <f t="shared" si="403"/>
        <v>0</v>
      </c>
      <c r="R228" s="96">
        <f t="shared" si="407"/>
        <v>89740</v>
      </c>
      <c r="S228" s="96">
        <f t="shared" si="403"/>
        <v>0</v>
      </c>
      <c r="T228" s="96">
        <f t="shared" si="408"/>
        <v>89740</v>
      </c>
      <c r="U228" s="96">
        <f t="shared" si="403"/>
        <v>0</v>
      </c>
      <c r="V228" s="96">
        <f t="shared" si="409"/>
        <v>89740</v>
      </c>
      <c r="AC228" t="b">
        <f t="shared" si="397"/>
        <v>1</v>
      </c>
    </row>
    <row r="229" spans="1:29" ht="33" x14ac:dyDescent="0.25">
      <c r="A229" s="25" t="s">
        <v>21</v>
      </c>
      <c r="B229" s="17" t="s">
        <v>139</v>
      </c>
      <c r="C229" s="17" t="s">
        <v>6</v>
      </c>
      <c r="D229" s="18" t="s">
        <v>505</v>
      </c>
      <c r="E229" s="19">
        <v>200</v>
      </c>
      <c r="F229" s="95"/>
      <c r="G229" s="95"/>
      <c r="H229" s="95"/>
      <c r="I229" s="95"/>
      <c r="J229" s="85">
        <f>J230</f>
        <v>0</v>
      </c>
      <c r="K229" s="85">
        <f t="shared" si="403"/>
        <v>89740</v>
      </c>
      <c r="L229" s="112">
        <f t="shared" si="404"/>
        <v>89740</v>
      </c>
      <c r="M229" s="95">
        <f t="shared" si="403"/>
        <v>0</v>
      </c>
      <c r="N229" s="95">
        <f t="shared" si="405"/>
        <v>89740</v>
      </c>
      <c r="O229" s="95">
        <f t="shared" si="403"/>
        <v>0</v>
      </c>
      <c r="P229" s="95">
        <f t="shared" si="406"/>
        <v>89740</v>
      </c>
      <c r="Q229" s="95">
        <f t="shared" si="403"/>
        <v>0</v>
      </c>
      <c r="R229" s="130">
        <f t="shared" si="407"/>
        <v>89740</v>
      </c>
      <c r="S229" s="95">
        <f t="shared" si="403"/>
        <v>0</v>
      </c>
      <c r="T229" s="95">
        <f t="shared" si="408"/>
        <v>89740</v>
      </c>
      <c r="U229" s="95">
        <f t="shared" si="403"/>
        <v>0</v>
      </c>
      <c r="V229" s="95">
        <f t="shared" si="409"/>
        <v>89740</v>
      </c>
      <c r="W229" s="128" t="e">
        <f>SUMIFS([1]Лист1!$Q$15:$Q$685,[1]Лист1!$C$15:$C$685,B229,[1]Лист1!$D$15:$D$685,C229,[1]Лист1!$E$15:$E$685,D229,[1]Лист1!$F$15:$F$685,E229)</f>
        <v>#VALUE!</v>
      </c>
      <c r="X229" s="128" t="e">
        <f>SUMIFS([1]Лист1!$R$15:$R$685,[1]Лист1!$C$15:$C$685,B229,[1]Лист1!$D$15:$D$685,C229,[1]Лист1!$E$15:$E$685,D229,[1]Лист1!$F$15:$F$685,E229)</f>
        <v>#VALUE!</v>
      </c>
      <c r="Y229" s="128" t="e">
        <f>SUMIFS([1]Лист1!$S$15:$S$685,[1]Лист1!$C$15:$C$685,B229,[1]Лист1!$D$15:$D$685,C229,[1]Лист1!$E$15:$E$685,D229,[1]Лист1!$F$15:$F$685,E229)</f>
        <v>#VALUE!</v>
      </c>
      <c r="Z229" s="133" t="e">
        <f t="shared" ref="Z229:Z230" si="410">W229-P229</f>
        <v>#VALUE!</v>
      </c>
      <c r="AA229" s="133" t="e">
        <f t="shared" ref="AA229:AA230" si="411">X229-Q229</f>
        <v>#VALUE!</v>
      </c>
      <c r="AB229" s="133" t="e">
        <f t="shared" ref="AB229:AB230" si="412">Y229-R229</f>
        <v>#VALUE!</v>
      </c>
      <c r="AC229" t="b">
        <f t="shared" si="397"/>
        <v>1</v>
      </c>
    </row>
    <row r="230" spans="1:29" ht="33" x14ac:dyDescent="0.25">
      <c r="A230" s="25" t="s">
        <v>22</v>
      </c>
      <c r="B230" s="17" t="s">
        <v>139</v>
      </c>
      <c r="C230" s="17" t="s">
        <v>6</v>
      </c>
      <c r="D230" s="18" t="s">
        <v>505</v>
      </c>
      <c r="E230" s="19">
        <v>240</v>
      </c>
      <c r="F230" s="95"/>
      <c r="G230" s="95"/>
      <c r="H230" s="95"/>
      <c r="I230" s="95"/>
      <c r="J230" s="85">
        <v>0</v>
      </c>
      <c r="K230" s="85">
        <v>89740</v>
      </c>
      <c r="L230" s="112">
        <f t="shared" si="404"/>
        <v>89740</v>
      </c>
      <c r="M230" s="95">
        <f>-89740+89740</f>
        <v>0</v>
      </c>
      <c r="N230" s="95">
        <f t="shared" si="405"/>
        <v>89740</v>
      </c>
      <c r="O230" s="95">
        <f>-89740+89740</f>
        <v>0</v>
      </c>
      <c r="P230" s="95">
        <f t="shared" si="406"/>
        <v>89740</v>
      </c>
      <c r="Q230" s="95">
        <v>0</v>
      </c>
      <c r="R230" s="130">
        <f t="shared" si="407"/>
        <v>89740</v>
      </c>
      <c r="S230" s="95">
        <v>0</v>
      </c>
      <c r="T230" s="95">
        <f t="shared" si="408"/>
        <v>89740</v>
      </c>
      <c r="U230" s="95">
        <v>0</v>
      </c>
      <c r="V230" s="95">
        <f t="shared" si="409"/>
        <v>89740</v>
      </c>
      <c r="W230" s="128" t="e">
        <f>SUMIFS([1]Лист1!$Q$15:$Q$685,[1]Лист1!$C$15:$C$685,B230,[1]Лист1!$D$15:$D$685,C230,[1]Лист1!$E$15:$E$685,D230,[1]Лист1!$F$15:$F$685,E230)</f>
        <v>#VALUE!</v>
      </c>
      <c r="X230" s="128" t="e">
        <f>SUMIFS([1]Лист1!$R$15:$R$685,[1]Лист1!$C$15:$C$685,B230,[1]Лист1!$D$15:$D$685,C230,[1]Лист1!$E$15:$E$685,D230,[1]Лист1!$F$15:$F$685,E230)</f>
        <v>#VALUE!</v>
      </c>
      <c r="Y230" s="128" t="e">
        <f>SUMIFS([1]Лист1!$S$15:$S$685,[1]Лист1!$C$15:$C$685,B230,[1]Лист1!$D$15:$D$685,C230,[1]Лист1!$E$15:$E$685,D230,[1]Лист1!$F$15:$F$685,E230)</f>
        <v>#VALUE!</v>
      </c>
      <c r="Z230" s="133" t="e">
        <f t="shared" si="410"/>
        <v>#VALUE!</v>
      </c>
      <c r="AA230" s="133" t="e">
        <f t="shared" si="411"/>
        <v>#VALUE!</v>
      </c>
      <c r="AB230" s="133" t="e">
        <f t="shared" si="412"/>
        <v>#VALUE!</v>
      </c>
      <c r="AC230" t="b">
        <f t="shared" si="397"/>
        <v>1</v>
      </c>
    </row>
    <row r="231" spans="1:29" ht="16.5" x14ac:dyDescent="0.25">
      <c r="A231" s="21" t="s">
        <v>150</v>
      </c>
      <c r="B231" s="9" t="s">
        <v>139</v>
      </c>
      <c r="C231" s="9" t="s">
        <v>16</v>
      </c>
      <c r="D231" s="10" t="s">
        <v>58</v>
      </c>
      <c r="E231" s="62" t="s">
        <v>58</v>
      </c>
      <c r="F231" s="93">
        <f t="shared" ref="F231:H231" si="413">F232+F288</f>
        <v>345330.80000000005</v>
      </c>
      <c r="G231" s="93">
        <f t="shared" si="413"/>
        <v>82573.799999999988</v>
      </c>
      <c r="H231" s="93">
        <f t="shared" si="413"/>
        <v>427904.6</v>
      </c>
      <c r="I231" s="93">
        <f t="shared" ref="I231:J231" si="414">I232+I288</f>
        <v>0</v>
      </c>
      <c r="J231" s="93">
        <f t="shared" si="414"/>
        <v>427904.6</v>
      </c>
      <c r="K231" s="93">
        <f t="shared" ref="K231:L231" si="415">K232+K288</f>
        <v>23668.6</v>
      </c>
      <c r="L231" s="93">
        <f t="shared" si="415"/>
        <v>451573.2</v>
      </c>
      <c r="M231" s="95">
        <f t="shared" ref="M231:N231" si="416">M232+M288</f>
        <v>-7036</v>
      </c>
      <c r="N231" s="93">
        <f t="shared" si="416"/>
        <v>444537.2</v>
      </c>
      <c r="O231" s="93">
        <f t="shared" ref="O231:P231" si="417">O232+O288</f>
        <v>0</v>
      </c>
      <c r="P231" s="93">
        <f t="shared" si="417"/>
        <v>444537.2</v>
      </c>
      <c r="Q231" s="93">
        <f t="shared" ref="Q231:R231" si="418">Q232+Q288</f>
        <v>40055.500000000007</v>
      </c>
      <c r="R231" s="93">
        <f t="shared" si="418"/>
        <v>484592.7</v>
      </c>
      <c r="S231" s="93">
        <f t="shared" ref="S231:T231" si="419">S232+S288</f>
        <v>4733.2</v>
      </c>
      <c r="T231" s="93">
        <f t="shared" si="419"/>
        <v>489325.9</v>
      </c>
      <c r="U231" s="93">
        <f t="shared" ref="U231:V231" si="420">U232+U288</f>
        <v>0</v>
      </c>
      <c r="V231" s="93">
        <f t="shared" si="420"/>
        <v>489325.9</v>
      </c>
      <c r="AC231" t="b">
        <f t="shared" si="397"/>
        <v>1</v>
      </c>
    </row>
    <row r="232" spans="1:29" ht="49.5" x14ac:dyDescent="0.25">
      <c r="A232" s="51" t="s">
        <v>151</v>
      </c>
      <c r="B232" s="45" t="s">
        <v>139</v>
      </c>
      <c r="C232" s="45" t="s">
        <v>16</v>
      </c>
      <c r="D232" s="46" t="s">
        <v>152</v>
      </c>
      <c r="E232" s="47" t="s">
        <v>58</v>
      </c>
      <c r="F232" s="97">
        <f t="shared" ref="F232:H232" si="421">F233+F245 +F252+F260+F248</f>
        <v>294476.60000000003</v>
      </c>
      <c r="G232" s="97">
        <f t="shared" si="421"/>
        <v>28862.699999999997</v>
      </c>
      <c r="H232" s="97">
        <f t="shared" si="421"/>
        <v>323339.3</v>
      </c>
      <c r="I232" s="97">
        <f t="shared" ref="I232:J232" si="422">I233+I245 +I252+I260+I248</f>
        <v>0</v>
      </c>
      <c r="J232" s="97">
        <f t="shared" si="422"/>
        <v>323339.3</v>
      </c>
      <c r="K232" s="97">
        <f t="shared" ref="K232:L232" si="423">K233+K245 +K252+K260+K248</f>
        <v>23668.6</v>
      </c>
      <c r="L232" s="97">
        <f t="shared" si="423"/>
        <v>347007.9</v>
      </c>
      <c r="M232" s="95">
        <f t="shared" ref="M232:N232" si="424">M233+M245 +M252+M260+M248</f>
        <v>0</v>
      </c>
      <c r="N232" s="97">
        <f t="shared" si="424"/>
        <v>347007.9</v>
      </c>
      <c r="O232" s="97">
        <f t="shared" ref="O232:P232" si="425">O233+O245 +O252+O260+O248</f>
        <v>0</v>
      </c>
      <c r="P232" s="97">
        <f t="shared" si="425"/>
        <v>347007.9</v>
      </c>
      <c r="Q232" s="97">
        <f t="shared" ref="Q232:R232" si="426">Q233+Q245 +Q252+Q260+Q248</f>
        <v>-1457.2000000000003</v>
      </c>
      <c r="R232" s="97">
        <f t="shared" si="426"/>
        <v>345550.7</v>
      </c>
      <c r="S232" s="97">
        <f t="shared" ref="S232:T232" si="427">S233+S245 +S252+S260+S248</f>
        <v>3598.4</v>
      </c>
      <c r="T232" s="97">
        <f t="shared" si="427"/>
        <v>349149.10000000003</v>
      </c>
      <c r="U232" s="97">
        <f t="shared" ref="U232:V232" si="428">U233+U245 +U252+U260+U248</f>
        <v>0</v>
      </c>
      <c r="V232" s="97">
        <f t="shared" si="428"/>
        <v>349149.10000000003</v>
      </c>
      <c r="AC232" t="b">
        <f t="shared" si="397"/>
        <v>1</v>
      </c>
    </row>
    <row r="233" spans="1:29" ht="51.75" x14ac:dyDescent="0.3">
      <c r="A233" s="41" t="s">
        <v>153</v>
      </c>
      <c r="B233" s="13" t="s">
        <v>139</v>
      </c>
      <c r="C233" s="13" t="s">
        <v>16</v>
      </c>
      <c r="D233" s="14" t="s">
        <v>154</v>
      </c>
      <c r="E233" s="24" t="s">
        <v>58</v>
      </c>
      <c r="F233" s="94">
        <f t="shared" ref="F233:H233" si="429">F234+F238+F242</f>
        <v>76082.8</v>
      </c>
      <c r="G233" s="94">
        <f t="shared" si="429"/>
        <v>19917.599999999999</v>
      </c>
      <c r="H233" s="94">
        <f t="shared" si="429"/>
        <v>96000.400000000009</v>
      </c>
      <c r="I233" s="94">
        <f t="shared" ref="I233:J233" si="430">I234+I238+I242</f>
        <v>0</v>
      </c>
      <c r="J233" s="94">
        <f t="shared" si="430"/>
        <v>96000.400000000009</v>
      </c>
      <c r="K233" s="94">
        <f t="shared" ref="K233:L233" si="431">K234+K238+K242</f>
        <v>19773.3</v>
      </c>
      <c r="L233" s="94">
        <f t="shared" si="431"/>
        <v>115773.70000000001</v>
      </c>
      <c r="M233" s="95">
        <f t="shared" ref="M233:N233" si="432">M234+M238+M242</f>
        <v>0</v>
      </c>
      <c r="N233" s="94">
        <f t="shared" si="432"/>
        <v>115773.70000000001</v>
      </c>
      <c r="O233" s="94">
        <f t="shared" ref="O233:P233" si="433">O234+O238+O242</f>
        <v>0</v>
      </c>
      <c r="P233" s="94">
        <f t="shared" si="433"/>
        <v>115773.70000000001</v>
      </c>
      <c r="Q233" s="94">
        <f t="shared" ref="Q233:R233" si="434">Q234+Q238+Q242</f>
        <v>0</v>
      </c>
      <c r="R233" s="94">
        <f t="shared" si="434"/>
        <v>115773.70000000001</v>
      </c>
      <c r="S233" s="94">
        <f t="shared" ref="S233:T233" si="435">S234+S238+S242</f>
        <v>1605.7</v>
      </c>
      <c r="T233" s="94">
        <f t="shared" si="435"/>
        <v>117379.40000000001</v>
      </c>
      <c r="U233" s="94">
        <f t="shared" ref="U233:V233" si="436">U234+U238+U242</f>
        <v>0</v>
      </c>
      <c r="V233" s="94">
        <f t="shared" si="436"/>
        <v>117379.40000000001</v>
      </c>
      <c r="AC233" t="b">
        <f t="shared" si="397"/>
        <v>1</v>
      </c>
    </row>
    <row r="234" spans="1:29" ht="49.5" x14ac:dyDescent="0.25">
      <c r="A234" s="30" t="s">
        <v>155</v>
      </c>
      <c r="B234" s="27" t="s">
        <v>139</v>
      </c>
      <c r="C234" s="27" t="s">
        <v>16</v>
      </c>
      <c r="D234" s="28" t="s">
        <v>156</v>
      </c>
      <c r="E234" s="29" t="s">
        <v>58</v>
      </c>
      <c r="F234" s="96">
        <f t="shared" ref="F234:U236" si="437">F235</f>
        <v>1769.7</v>
      </c>
      <c r="G234" s="96">
        <f t="shared" si="437"/>
        <v>0</v>
      </c>
      <c r="H234" s="96">
        <f t="shared" si="437"/>
        <v>1769.7</v>
      </c>
      <c r="I234" s="96">
        <f t="shared" si="437"/>
        <v>0</v>
      </c>
      <c r="J234" s="96">
        <f t="shared" si="437"/>
        <v>1769.7</v>
      </c>
      <c r="K234" s="96">
        <f t="shared" si="437"/>
        <v>0</v>
      </c>
      <c r="L234" s="96">
        <f t="shared" si="437"/>
        <v>1769.7</v>
      </c>
      <c r="M234" s="95">
        <f t="shared" si="437"/>
        <v>0</v>
      </c>
      <c r="N234" s="96">
        <f t="shared" si="437"/>
        <v>1769.7</v>
      </c>
      <c r="O234" s="96">
        <f t="shared" si="437"/>
        <v>0</v>
      </c>
      <c r="P234" s="96">
        <f t="shared" si="437"/>
        <v>1769.7</v>
      </c>
      <c r="Q234" s="96">
        <f t="shared" si="437"/>
        <v>0</v>
      </c>
      <c r="R234" s="96">
        <f t="shared" si="437"/>
        <v>1769.7</v>
      </c>
      <c r="S234" s="96">
        <f t="shared" si="437"/>
        <v>1605.7</v>
      </c>
      <c r="T234" s="96">
        <f t="shared" si="437"/>
        <v>3375.4</v>
      </c>
      <c r="U234" s="96">
        <f t="shared" si="437"/>
        <v>0</v>
      </c>
      <c r="V234" s="96">
        <f t="shared" ref="U234:V236" si="438">V235</f>
        <v>3375.4</v>
      </c>
      <c r="AC234" t="b">
        <f t="shared" si="397"/>
        <v>1</v>
      </c>
    </row>
    <row r="235" spans="1:29" ht="66" x14ac:dyDescent="0.25">
      <c r="A235" s="25" t="s">
        <v>417</v>
      </c>
      <c r="B235" s="17" t="s">
        <v>139</v>
      </c>
      <c r="C235" s="17" t="s">
        <v>16</v>
      </c>
      <c r="D235" s="18" t="s">
        <v>157</v>
      </c>
      <c r="E235" s="19" t="s">
        <v>58</v>
      </c>
      <c r="F235" s="95">
        <f t="shared" si="437"/>
        <v>1769.7</v>
      </c>
      <c r="G235" s="95">
        <f t="shared" si="437"/>
        <v>0</v>
      </c>
      <c r="H235" s="95">
        <f t="shared" si="437"/>
        <v>1769.7</v>
      </c>
      <c r="I235" s="95">
        <f t="shared" si="437"/>
        <v>0</v>
      </c>
      <c r="J235" s="95">
        <f t="shared" si="437"/>
        <v>1769.7</v>
      </c>
      <c r="K235" s="95">
        <f t="shared" si="437"/>
        <v>0</v>
      </c>
      <c r="L235" s="95">
        <f t="shared" si="437"/>
        <v>1769.7</v>
      </c>
      <c r="M235" s="95">
        <f t="shared" si="437"/>
        <v>0</v>
      </c>
      <c r="N235" s="95">
        <f t="shared" si="437"/>
        <v>1769.7</v>
      </c>
      <c r="O235" s="95">
        <f t="shared" si="437"/>
        <v>0</v>
      </c>
      <c r="P235" s="95">
        <f t="shared" si="437"/>
        <v>1769.7</v>
      </c>
      <c r="Q235" s="95">
        <f t="shared" si="437"/>
        <v>0</v>
      </c>
      <c r="R235" s="95">
        <f t="shared" si="437"/>
        <v>1769.7</v>
      </c>
      <c r="S235" s="95">
        <f t="shared" si="437"/>
        <v>1605.7</v>
      </c>
      <c r="T235" s="95">
        <f t="shared" si="437"/>
        <v>3375.4</v>
      </c>
      <c r="U235" s="95">
        <f t="shared" si="438"/>
        <v>0</v>
      </c>
      <c r="V235" s="95">
        <f t="shared" si="438"/>
        <v>3375.4</v>
      </c>
      <c r="AC235" t="b">
        <f t="shared" si="397"/>
        <v>1</v>
      </c>
    </row>
    <row r="236" spans="1:29" ht="33" x14ac:dyDescent="0.25">
      <c r="A236" s="25" t="s">
        <v>21</v>
      </c>
      <c r="B236" s="17" t="s">
        <v>139</v>
      </c>
      <c r="C236" s="17" t="s">
        <v>16</v>
      </c>
      <c r="D236" s="18" t="s">
        <v>157</v>
      </c>
      <c r="E236" s="17" t="s">
        <v>59</v>
      </c>
      <c r="F236" s="95">
        <f t="shared" si="437"/>
        <v>1769.7</v>
      </c>
      <c r="G236" s="95">
        <f t="shared" si="437"/>
        <v>0</v>
      </c>
      <c r="H236" s="95">
        <f t="shared" si="437"/>
        <v>1769.7</v>
      </c>
      <c r="I236" s="95">
        <f t="shared" si="437"/>
        <v>0</v>
      </c>
      <c r="J236" s="95">
        <f t="shared" si="437"/>
        <v>1769.7</v>
      </c>
      <c r="K236" s="95">
        <f t="shared" si="437"/>
        <v>0</v>
      </c>
      <c r="L236" s="95">
        <f t="shared" si="437"/>
        <v>1769.7</v>
      </c>
      <c r="M236" s="95">
        <f t="shared" si="437"/>
        <v>0</v>
      </c>
      <c r="N236" s="95">
        <f t="shared" si="437"/>
        <v>1769.7</v>
      </c>
      <c r="O236" s="95">
        <f t="shared" si="437"/>
        <v>0</v>
      </c>
      <c r="P236" s="95">
        <f t="shared" si="437"/>
        <v>1769.7</v>
      </c>
      <c r="Q236" s="95">
        <f t="shared" si="437"/>
        <v>0</v>
      </c>
      <c r="R236" s="130">
        <f t="shared" si="437"/>
        <v>1769.7</v>
      </c>
      <c r="S236" s="95">
        <f t="shared" si="437"/>
        <v>1605.7</v>
      </c>
      <c r="T236" s="95">
        <f t="shared" si="437"/>
        <v>3375.4</v>
      </c>
      <c r="U236" s="95">
        <f t="shared" si="438"/>
        <v>0</v>
      </c>
      <c r="V236" s="95">
        <f t="shared" si="438"/>
        <v>3375.4</v>
      </c>
      <c r="W236" s="128" t="e">
        <f>SUMIFS([1]Лист1!$Q$15:$Q$685,[1]Лист1!$C$15:$C$685,B236,[1]Лист1!$D$15:$D$685,C236,[1]Лист1!$E$15:$E$685,D236,[1]Лист1!$F$15:$F$685,E236)</f>
        <v>#VALUE!</v>
      </c>
      <c r="X236" s="128" t="e">
        <f>SUMIFS([1]Лист1!$R$15:$R$685,[1]Лист1!$C$15:$C$685,B236,[1]Лист1!$D$15:$D$685,C236,[1]Лист1!$E$15:$E$685,D236,[1]Лист1!$F$15:$F$685,E236)</f>
        <v>#VALUE!</v>
      </c>
      <c r="Y236" s="128" t="e">
        <f>SUMIFS([1]Лист1!$S$15:$S$685,[1]Лист1!$C$15:$C$685,B236,[1]Лист1!$D$15:$D$685,C236,[1]Лист1!$E$15:$E$685,D236,[1]Лист1!$F$15:$F$685,E236)</f>
        <v>#VALUE!</v>
      </c>
      <c r="Z236" s="133" t="e">
        <f t="shared" ref="Z236:Z237" si="439">W236-P236</f>
        <v>#VALUE!</v>
      </c>
      <c r="AA236" s="133" t="e">
        <f t="shared" ref="AA236:AA237" si="440">X236-Q236</f>
        <v>#VALUE!</v>
      </c>
      <c r="AB236" s="133" t="e">
        <f t="shared" ref="AB236:AB237" si="441">Y236-R236</f>
        <v>#VALUE!</v>
      </c>
      <c r="AC236" t="b">
        <f t="shared" si="397"/>
        <v>1</v>
      </c>
    </row>
    <row r="237" spans="1:29" ht="33" x14ac:dyDescent="0.25">
      <c r="A237" s="25" t="s">
        <v>22</v>
      </c>
      <c r="B237" s="17" t="s">
        <v>139</v>
      </c>
      <c r="C237" s="17" t="s">
        <v>16</v>
      </c>
      <c r="D237" s="18" t="s">
        <v>157</v>
      </c>
      <c r="E237" s="19" t="s">
        <v>60</v>
      </c>
      <c r="F237" s="95">
        <v>1769.7</v>
      </c>
      <c r="G237" s="95">
        <v>0</v>
      </c>
      <c r="H237" s="95">
        <f>F237+G237</f>
        <v>1769.7</v>
      </c>
      <c r="I237" s="95">
        <v>0</v>
      </c>
      <c r="J237" s="95">
        <f>H237+I237</f>
        <v>1769.7</v>
      </c>
      <c r="K237" s="95">
        <v>0</v>
      </c>
      <c r="L237" s="95">
        <f>J237+K237</f>
        <v>1769.7</v>
      </c>
      <c r="M237" s="95">
        <v>0</v>
      </c>
      <c r="N237" s="95">
        <f>L237+M237</f>
        <v>1769.7</v>
      </c>
      <c r="O237" s="95">
        <v>0</v>
      </c>
      <c r="P237" s="95">
        <f>N237+O237</f>
        <v>1769.7</v>
      </c>
      <c r="Q237" s="95">
        <v>0</v>
      </c>
      <c r="R237" s="130">
        <f>P237+Q237</f>
        <v>1769.7</v>
      </c>
      <c r="S237" s="95">
        <v>1605.7</v>
      </c>
      <c r="T237" s="95">
        <f>R237+S237</f>
        <v>3375.4</v>
      </c>
      <c r="U237" s="95">
        <v>0</v>
      </c>
      <c r="V237" s="95">
        <f>T237+U237</f>
        <v>3375.4</v>
      </c>
      <c r="W237" s="128" t="e">
        <f>SUMIFS([1]Лист1!$Q$15:$Q$685,[1]Лист1!$C$15:$C$685,B237,[1]Лист1!$D$15:$D$685,C237,[1]Лист1!$E$15:$E$685,D237,[1]Лист1!$F$15:$F$685,E237)</f>
        <v>#VALUE!</v>
      </c>
      <c r="X237" s="128" t="e">
        <f>SUMIFS([1]Лист1!$R$15:$R$685,[1]Лист1!$C$15:$C$685,B237,[1]Лист1!$D$15:$D$685,C237,[1]Лист1!$E$15:$E$685,D237,[1]Лист1!$F$15:$F$685,E237)</f>
        <v>#VALUE!</v>
      </c>
      <c r="Y237" s="128" t="e">
        <f>SUMIFS([1]Лист1!$S$15:$S$685,[1]Лист1!$C$15:$C$685,B237,[1]Лист1!$D$15:$D$685,C237,[1]Лист1!$E$15:$E$685,D237,[1]Лист1!$F$15:$F$685,E237)</f>
        <v>#VALUE!</v>
      </c>
      <c r="Z237" s="133" t="e">
        <f t="shared" si="439"/>
        <v>#VALUE!</v>
      </c>
      <c r="AA237" s="133" t="e">
        <f t="shared" si="440"/>
        <v>#VALUE!</v>
      </c>
      <c r="AB237" s="133" t="e">
        <f t="shared" si="441"/>
        <v>#VALUE!</v>
      </c>
      <c r="AC237" t="b">
        <f t="shared" si="397"/>
        <v>1</v>
      </c>
    </row>
    <row r="238" spans="1:29" ht="49.5" x14ac:dyDescent="0.25">
      <c r="A238" s="30" t="s">
        <v>158</v>
      </c>
      <c r="B238" s="27" t="s">
        <v>139</v>
      </c>
      <c r="C238" s="27" t="s">
        <v>16</v>
      </c>
      <c r="D238" s="28" t="s">
        <v>159</v>
      </c>
      <c r="E238" s="29"/>
      <c r="F238" s="96">
        <f t="shared" ref="F238:U240" si="442">F239</f>
        <v>8500</v>
      </c>
      <c r="G238" s="96">
        <f t="shared" si="442"/>
        <v>0</v>
      </c>
      <c r="H238" s="96">
        <f t="shared" si="442"/>
        <v>8500</v>
      </c>
      <c r="I238" s="96">
        <f t="shared" si="442"/>
        <v>0</v>
      </c>
      <c r="J238" s="96">
        <f t="shared" si="442"/>
        <v>8500</v>
      </c>
      <c r="K238" s="96">
        <f t="shared" si="442"/>
        <v>0</v>
      </c>
      <c r="L238" s="96">
        <f t="shared" si="442"/>
        <v>8500</v>
      </c>
      <c r="M238" s="95">
        <f t="shared" si="442"/>
        <v>0</v>
      </c>
      <c r="N238" s="96">
        <f t="shared" si="442"/>
        <v>8500</v>
      </c>
      <c r="O238" s="96">
        <f t="shared" si="442"/>
        <v>0</v>
      </c>
      <c r="P238" s="96">
        <f t="shared" si="442"/>
        <v>8500</v>
      </c>
      <c r="Q238" s="96">
        <f t="shared" si="442"/>
        <v>0</v>
      </c>
      <c r="R238" s="96">
        <f t="shared" si="442"/>
        <v>8500</v>
      </c>
      <c r="S238" s="96">
        <f t="shared" si="442"/>
        <v>0</v>
      </c>
      <c r="T238" s="96">
        <f t="shared" si="442"/>
        <v>8500</v>
      </c>
      <c r="U238" s="96">
        <f t="shared" si="442"/>
        <v>0</v>
      </c>
      <c r="V238" s="96">
        <f t="shared" ref="U238:V240" si="443">V239</f>
        <v>8500</v>
      </c>
      <c r="AC238" t="b">
        <f t="shared" si="397"/>
        <v>1</v>
      </c>
    </row>
    <row r="239" spans="1:29" ht="33" x14ac:dyDescent="0.25">
      <c r="A239" s="25" t="s">
        <v>160</v>
      </c>
      <c r="B239" s="17" t="s">
        <v>139</v>
      </c>
      <c r="C239" s="17" t="s">
        <v>16</v>
      </c>
      <c r="D239" s="18" t="s">
        <v>161</v>
      </c>
      <c r="E239" s="19"/>
      <c r="F239" s="95">
        <f t="shared" si="442"/>
        <v>8500</v>
      </c>
      <c r="G239" s="95">
        <f t="shared" si="442"/>
        <v>0</v>
      </c>
      <c r="H239" s="95">
        <f t="shared" si="442"/>
        <v>8500</v>
      </c>
      <c r="I239" s="95">
        <f t="shared" si="442"/>
        <v>0</v>
      </c>
      <c r="J239" s="95">
        <f t="shared" si="442"/>
        <v>8500</v>
      </c>
      <c r="K239" s="95">
        <f t="shared" si="442"/>
        <v>0</v>
      </c>
      <c r="L239" s="95">
        <f t="shared" si="442"/>
        <v>8500</v>
      </c>
      <c r="M239" s="95">
        <f t="shared" si="442"/>
        <v>0</v>
      </c>
      <c r="N239" s="95">
        <f t="shared" si="442"/>
        <v>8500</v>
      </c>
      <c r="O239" s="95">
        <f t="shared" si="442"/>
        <v>0</v>
      </c>
      <c r="P239" s="95">
        <f t="shared" si="442"/>
        <v>8500</v>
      </c>
      <c r="Q239" s="95">
        <f t="shared" si="442"/>
        <v>0</v>
      </c>
      <c r="R239" s="95">
        <f t="shared" si="442"/>
        <v>8500</v>
      </c>
      <c r="S239" s="95">
        <f t="shared" si="442"/>
        <v>0</v>
      </c>
      <c r="T239" s="95">
        <f t="shared" si="442"/>
        <v>8500</v>
      </c>
      <c r="U239" s="95">
        <f t="shared" si="443"/>
        <v>0</v>
      </c>
      <c r="V239" s="95">
        <f t="shared" si="443"/>
        <v>8500</v>
      </c>
      <c r="AC239" t="b">
        <f t="shared" si="397"/>
        <v>1</v>
      </c>
    </row>
    <row r="240" spans="1:29" ht="33" x14ac:dyDescent="0.25">
      <c r="A240" s="25" t="s">
        <v>21</v>
      </c>
      <c r="B240" s="17" t="s">
        <v>139</v>
      </c>
      <c r="C240" s="17" t="s">
        <v>16</v>
      </c>
      <c r="D240" s="18" t="s">
        <v>161</v>
      </c>
      <c r="E240" s="17" t="s">
        <v>59</v>
      </c>
      <c r="F240" s="95">
        <f t="shared" si="442"/>
        <v>8500</v>
      </c>
      <c r="G240" s="95">
        <f t="shared" si="442"/>
        <v>0</v>
      </c>
      <c r="H240" s="95">
        <f t="shared" si="442"/>
        <v>8500</v>
      </c>
      <c r="I240" s="95">
        <f t="shared" si="442"/>
        <v>0</v>
      </c>
      <c r="J240" s="95">
        <f t="shared" si="442"/>
        <v>8500</v>
      </c>
      <c r="K240" s="95">
        <f t="shared" si="442"/>
        <v>0</v>
      </c>
      <c r="L240" s="95">
        <f t="shared" si="442"/>
        <v>8500</v>
      </c>
      <c r="M240" s="95">
        <f t="shared" si="442"/>
        <v>0</v>
      </c>
      <c r="N240" s="95">
        <f t="shared" si="442"/>
        <v>8500</v>
      </c>
      <c r="O240" s="95">
        <f t="shared" si="442"/>
        <v>0</v>
      </c>
      <c r="P240" s="95">
        <f t="shared" si="442"/>
        <v>8500</v>
      </c>
      <c r="Q240" s="95">
        <f t="shared" si="442"/>
        <v>0</v>
      </c>
      <c r="R240" s="130">
        <f t="shared" si="442"/>
        <v>8500</v>
      </c>
      <c r="S240" s="95">
        <f t="shared" si="442"/>
        <v>0</v>
      </c>
      <c r="T240" s="95">
        <f t="shared" si="442"/>
        <v>8500</v>
      </c>
      <c r="U240" s="95">
        <f t="shared" si="443"/>
        <v>0</v>
      </c>
      <c r="V240" s="95">
        <f t="shared" si="443"/>
        <v>8500</v>
      </c>
      <c r="W240" s="128" t="e">
        <f>SUMIFS([1]Лист1!$Q$15:$Q$685,[1]Лист1!$C$15:$C$685,B240,[1]Лист1!$D$15:$D$685,C240,[1]Лист1!$E$15:$E$685,D240,[1]Лист1!$F$15:$F$685,E240)</f>
        <v>#VALUE!</v>
      </c>
      <c r="X240" s="128" t="e">
        <f>SUMIFS([1]Лист1!$R$15:$R$685,[1]Лист1!$C$15:$C$685,B240,[1]Лист1!$D$15:$D$685,C240,[1]Лист1!$E$15:$E$685,D240,[1]Лист1!$F$15:$F$685,E240)</f>
        <v>#VALUE!</v>
      </c>
      <c r="Y240" s="128" t="e">
        <f>SUMIFS([1]Лист1!$S$15:$S$685,[1]Лист1!$C$15:$C$685,B240,[1]Лист1!$D$15:$D$685,C240,[1]Лист1!$E$15:$E$685,D240,[1]Лист1!$F$15:$F$685,E240)</f>
        <v>#VALUE!</v>
      </c>
      <c r="Z240" s="133" t="e">
        <f t="shared" ref="Z240:Z241" si="444">W240-P240</f>
        <v>#VALUE!</v>
      </c>
      <c r="AA240" s="133" t="e">
        <f t="shared" ref="AA240:AA241" si="445">X240-Q240</f>
        <v>#VALUE!</v>
      </c>
      <c r="AB240" s="133" t="e">
        <f t="shared" ref="AB240:AB241" si="446">Y240-R240</f>
        <v>#VALUE!</v>
      </c>
      <c r="AC240" t="b">
        <f t="shared" si="397"/>
        <v>1</v>
      </c>
    </row>
    <row r="241" spans="1:29" ht="33" x14ac:dyDescent="0.25">
      <c r="A241" s="25" t="s">
        <v>22</v>
      </c>
      <c r="B241" s="17" t="s">
        <v>139</v>
      </c>
      <c r="C241" s="17" t="s">
        <v>16</v>
      </c>
      <c r="D241" s="18" t="s">
        <v>161</v>
      </c>
      <c r="E241" s="19" t="s">
        <v>60</v>
      </c>
      <c r="F241" s="95">
        <v>8500</v>
      </c>
      <c r="G241" s="95">
        <v>0</v>
      </c>
      <c r="H241" s="95">
        <f>F241+G241</f>
        <v>8500</v>
      </c>
      <c r="I241" s="95">
        <v>0</v>
      </c>
      <c r="J241" s="95">
        <f>H241+I241</f>
        <v>8500</v>
      </c>
      <c r="K241" s="95">
        <v>0</v>
      </c>
      <c r="L241" s="95">
        <f>J241+K241</f>
        <v>8500</v>
      </c>
      <c r="M241" s="95">
        <v>0</v>
      </c>
      <c r="N241" s="95">
        <f>L241+M241</f>
        <v>8500</v>
      </c>
      <c r="O241" s="95">
        <v>0</v>
      </c>
      <c r="P241" s="95">
        <f>N241+O241</f>
        <v>8500</v>
      </c>
      <c r="Q241" s="95">
        <v>0</v>
      </c>
      <c r="R241" s="130">
        <f>P241+Q241</f>
        <v>8500</v>
      </c>
      <c r="S241" s="95">
        <v>0</v>
      </c>
      <c r="T241" s="95">
        <f>R241+S241</f>
        <v>8500</v>
      </c>
      <c r="U241" s="95">
        <v>0</v>
      </c>
      <c r="V241" s="95">
        <f>T241+U241</f>
        <v>8500</v>
      </c>
      <c r="W241" s="128" t="e">
        <f>SUMIFS([1]Лист1!$Q$15:$Q$685,[1]Лист1!$C$15:$C$685,B241,[1]Лист1!$D$15:$D$685,C241,[1]Лист1!$E$15:$E$685,D241,[1]Лист1!$F$15:$F$685,E241)</f>
        <v>#VALUE!</v>
      </c>
      <c r="X241" s="128" t="e">
        <f>SUMIFS([1]Лист1!$R$15:$R$685,[1]Лист1!$C$15:$C$685,B241,[1]Лист1!$D$15:$D$685,C241,[1]Лист1!$E$15:$E$685,D241,[1]Лист1!$F$15:$F$685,E241)</f>
        <v>#VALUE!</v>
      </c>
      <c r="Y241" s="128" t="e">
        <f>SUMIFS([1]Лист1!$S$15:$S$685,[1]Лист1!$C$15:$C$685,B241,[1]Лист1!$D$15:$D$685,C241,[1]Лист1!$E$15:$E$685,D241,[1]Лист1!$F$15:$F$685,E241)</f>
        <v>#VALUE!</v>
      </c>
      <c r="Z241" s="133" t="e">
        <f t="shared" si="444"/>
        <v>#VALUE!</v>
      </c>
      <c r="AA241" s="133" t="e">
        <f t="shared" si="445"/>
        <v>#VALUE!</v>
      </c>
      <c r="AB241" s="133" t="e">
        <f t="shared" si="446"/>
        <v>#VALUE!</v>
      </c>
      <c r="AC241" t="b">
        <f t="shared" si="397"/>
        <v>1</v>
      </c>
    </row>
    <row r="242" spans="1:29" ht="49.5" x14ac:dyDescent="0.25">
      <c r="A242" s="30" t="s">
        <v>418</v>
      </c>
      <c r="B242" s="27" t="s">
        <v>139</v>
      </c>
      <c r="C242" s="27" t="s">
        <v>16</v>
      </c>
      <c r="D242" s="28" t="s">
        <v>162</v>
      </c>
      <c r="E242" s="19"/>
      <c r="F242" s="99">
        <f t="shared" ref="F242:U243" si="447">F243</f>
        <v>65813.100000000006</v>
      </c>
      <c r="G242" s="99">
        <f t="shared" si="447"/>
        <v>19917.599999999999</v>
      </c>
      <c r="H242" s="99">
        <f t="shared" si="447"/>
        <v>85730.700000000012</v>
      </c>
      <c r="I242" s="99">
        <f t="shared" si="447"/>
        <v>0</v>
      </c>
      <c r="J242" s="99">
        <f t="shared" si="447"/>
        <v>85730.700000000012</v>
      </c>
      <c r="K242" s="99">
        <f t="shared" si="447"/>
        <v>19773.3</v>
      </c>
      <c r="L242" s="99">
        <f t="shared" si="447"/>
        <v>105504.00000000001</v>
      </c>
      <c r="M242" s="95">
        <f t="shared" si="447"/>
        <v>0</v>
      </c>
      <c r="N242" s="96">
        <f t="shared" si="447"/>
        <v>105504.00000000001</v>
      </c>
      <c r="O242" s="96">
        <f t="shared" si="447"/>
        <v>0</v>
      </c>
      <c r="P242" s="96">
        <f t="shared" si="447"/>
        <v>105504.00000000001</v>
      </c>
      <c r="Q242" s="96">
        <f t="shared" si="447"/>
        <v>0</v>
      </c>
      <c r="R242" s="96">
        <f t="shared" si="447"/>
        <v>105504.00000000001</v>
      </c>
      <c r="S242" s="96">
        <f t="shared" si="447"/>
        <v>0</v>
      </c>
      <c r="T242" s="96">
        <f t="shared" si="447"/>
        <v>105504.00000000001</v>
      </c>
      <c r="U242" s="96">
        <f t="shared" si="447"/>
        <v>0</v>
      </c>
      <c r="V242" s="96">
        <f t="shared" ref="U242:V243" si="448">V243</f>
        <v>105504.00000000001</v>
      </c>
      <c r="AC242" t="b">
        <f t="shared" si="397"/>
        <v>1</v>
      </c>
    </row>
    <row r="243" spans="1:29" ht="33" x14ac:dyDescent="0.25">
      <c r="A243" s="25" t="s">
        <v>21</v>
      </c>
      <c r="B243" s="17" t="s">
        <v>139</v>
      </c>
      <c r="C243" s="17" t="s">
        <v>16</v>
      </c>
      <c r="D243" s="18" t="s">
        <v>162</v>
      </c>
      <c r="E243" s="19" t="s">
        <v>59</v>
      </c>
      <c r="F243" s="85">
        <f t="shared" si="447"/>
        <v>65813.100000000006</v>
      </c>
      <c r="G243" s="85">
        <f t="shared" si="447"/>
        <v>19917.599999999999</v>
      </c>
      <c r="H243" s="85">
        <f t="shared" si="447"/>
        <v>85730.700000000012</v>
      </c>
      <c r="I243" s="85">
        <f t="shared" si="447"/>
        <v>0</v>
      </c>
      <c r="J243" s="85">
        <f t="shared" si="447"/>
        <v>85730.700000000012</v>
      </c>
      <c r="K243" s="85">
        <f t="shared" si="447"/>
        <v>19773.3</v>
      </c>
      <c r="L243" s="85">
        <f t="shared" si="447"/>
        <v>105504.00000000001</v>
      </c>
      <c r="M243" s="95">
        <f t="shared" si="447"/>
        <v>0</v>
      </c>
      <c r="N243" s="95">
        <f t="shared" si="447"/>
        <v>105504.00000000001</v>
      </c>
      <c r="O243" s="95">
        <f t="shared" si="447"/>
        <v>0</v>
      </c>
      <c r="P243" s="95">
        <f t="shared" si="447"/>
        <v>105504.00000000001</v>
      </c>
      <c r="Q243" s="95">
        <f t="shared" si="447"/>
        <v>0</v>
      </c>
      <c r="R243" s="130">
        <f t="shared" si="447"/>
        <v>105504.00000000001</v>
      </c>
      <c r="S243" s="95">
        <f t="shared" si="447"/>
        <v>0</v>
      </c>
      <c r="T243" s="95">
        <f t="shared" si="447"/>
        <v>105504.00000000001</v>
      </c>
      <c r="U243" s="95">
        <f t="shared" si="448"/>
        <v>0</v>
      </c>
      <c r="V243" s="95">
        <f t="shared" si="448"/>
        <v>105504.00000000001</v>
      </c>
      <c r="W243" s="128" t="e">
        <f>SUMIFS([1]Лист1!$Q$15:$Q$685,[1]Лист1!$C$15:$C$685,B243,[1]Лист1!$D$15:$D$685,C243,[1]Лист1!$E$15:$E$685,D243,[1]Лист1!$F$15:$F$685,E243)</f>
        <v>#VALUE!</v>
      </c>
      <c r="X243" s="128" t="e">
        <f>SUMIFS([1]Лист1!$R$15:$R$685,[1]Лист1!$C$15:$C$685,B243,[1]Лист1!$D$15:$D$685,C243,[1]Лист1!$E$15:$E$685,D243,[1]Лист1!$F$15:$F$685,E243)</f>
        <v>#VALUE!</v>
      </c>
      <c r="Y243" s="128" t="e">
        <f>SUMIFS([1]Лист1!$S$15:$S$685,[1]Лист1!$C$15:$C$685,B243,[1]Лист1!$D$15:$D$685,C243,[1]Лист1!$E$15:$E$685,D243,[1]Лист1!$F$15:$F$685,E243)</f>
        <v>#VALUE!</v>
      </c>
      <c r="Z243" s="133" t="e">
        <f t="shared" ref="Z243:Z244" si="449">W243-P243</f>
        <v>#VALUE!</v>
      </c>
      <c r="AA243" s="133" t="e">
        <f t="shared" ref="AA243:AA244" si="450">X243-Q243</f>
        <v>#VALUE!</v>
      </c>
      <c r="AB243" s="133" t="e">
        <f t="shared" ref="AB243:AB244" si="451">Y243-R243</f>
        <v>#VALUE!</v>
      </c>
      <c r="AC243" t="b">
        <f t="shared" si="397"/>
        <v>1</v>
      </c>
    </row>
    <row r="244" spans="1:29" ht="33" x14ac:dyDescent="0.25">
      <c r="A244" s="25" t="s">
        <v>22</v>
      </c>
      <c r="B244" s="17" t="s">
        <v>139</v>
      </c>
      <c r="C244" s="17" t="s">
        <v>16</v>
      </c>
      <c r="D244" s="18" t="s">
        <v>162</v>
      </c>
      <c r="E244" s="19" t="s">
        <v>60</v>
      </c>
      <c r="F244" s="95">
        <v>65813.100000000006</v>
      </c>
      <c r="G244" s="95">
        <v>19917.599999999999</v>
      </c>
      <c r="H244" s="95">
        <f>F244+G244</f>
        <v>85730.700000000012</v>
      </c>
      <c r="I244" s="95">
        <v>0</v>
      </c>
      <c r="J244" s="95">
        <f>H244+I244</f>
        <v>85730.700000000012</v>
      </c>
      <c r="K244" s="95">
        <v>19773.3</v>
      </c>
      <c r="L244" s="95">
        <f>J244+K244</f>
        <v>105504.00000000001</v>
      </c>
      <c r="M244" s="95">
        <v>0</v>
      </c>
      <c r="N244" s="95">
        <f>L244+M244</f>
        <v>105504.00000000001</v>
      </c>
      <c r="O244" s="95">
        <v>0</v>
      </c>
      <c r="P244" s="95">
        <f>N244+O244</f>
        <v>105504.00000000001</v>
      </c>
      <c r="Q244" s="95">
        <v>0</v>
      </c>
      <c r="R244" s="130">
        <f>P244+Q244</f>
        <v>105504.00000000001</v>
      </c>
      <c r="S244" s="95">
        <v>0</v>
      </c>
      <c r="T244" s="95">
        <f>R244+S244</f>
        <v>105504.00000000001</v>
      </c>
      <c r="U244" s="95">
        <v>0</v>
      </c>
      <c r="V244" s="95">
        <f>T244+U244</f>
        <v>105504.00000000001</v>
      </c>
      <c r="W244" s="128" t="e">
        <f>SUMIFS([1]Лист1!$Q$15:$Q$685,[1]Лист1!$C$15:$C$685,B244,[1]Лист1!$D$15:$D$685,C244,[1]Лист1!$E$15:$E$685,D244,[1]Лист1!$F$15:$F$685,E244)</f>
        <v>#VALUE!</v>
      </c>
      <c r="X244" s="128" t="e">
        <f>SUMIFS([1]Лист1!$R$15:$R$685,[1]Лист1!$C$15:$C$685,B244,[1]Лист1!$D$15:$D$685,C244,[1]Лист1!$E$15:$E$685,D244,[1]Лист1!$F$15:$F$685,E244)</f>
        <v>#VALUE!</v>
      </c>
      <c r="Y244" s="128" t="e">
        <f>SUMIFS([1]Лист1!$S$15:$S$685,[1]Лист1!$C$15:$C$685,B244,[1]Лист1!$D$15:$D$685,C244,[1]Лист1!$E$15:$E$685,D244,[1]Лист1!$F$15:$F$685,E244)</f>
        <v>#VALUE!</v>
      </c>
      <c r="Z244" s="133" t="e">
        <f t="shared" si="449"/>
        <v>#VALUE!</v>
      </c>
      <c r="AA244" s="133" t="e">
        <f t="shared" si="450"/>
        <v>#VALUE!</v>
      </c>
      <c r="AB244" s="133" t="e">
        <f t="shared" si="451"/>
        <v>#VALUE!</v>
      </c>
      <c r="AC244" t="b">
        <f t="shared" si="397"/>
        <v>1</v>
      </c>
    </row>
    <row r="245" spans="1:29" ht="51.75" x14ac:dyDescent="0.3">
      <c r="A245" s="41" t="s">
        <v>163</v>
      </c>
      <c r="B245" s="13" t="s">
        <v>139</v>
      </c>
      <c r="C245" s="13" t="s">
        <v>16</v>
      </c>
      <c r="D245" s="14" t="s">
        <v>164</v>
      </c>
      <c r="E245" s="63" t="s">
        <v>58</v>
      </c>
      <c r="F245" s="94">
        <f t="shared" ref="F245:U246" si="452">F246</f>
        <v>15500</v>
      </c>
      <c r="G245" s="94">
        <f t="shared" si="452"/>
        <v>0</v>
      </c>
      <c r="H245" s="94">
        <f t="shared" si="452"/>
        <v>15500</v>
      </c>
      <c r="I245" s="94">
        <f t="shared" si="452"/>
        <v>0</v>
      </c>
      <c r="J245" s="94">
        <f t="shared" si="452"/>
        <v>15500</v>
      </c>
      <c r="K245" s="94">
        <f t="shared" si="452"/>
        <v>0</v>
      </c>
      <c r="L245" s="94">
        <f t="shared" si="452"/>
        <v>15500</v>
      </c>
      <c r="M245" s="95">
        <f t="shared" si="452"/>
        <v>0</v>
      </c>
      <c r="N245" s="94">
        <f t="shared" si="452"/>
        <v>15500</v>
      </c>
      <c r="O245" s="94">
        <f t="shared" si="452"/>
        <v>0</v>
      </c>
      <c r="P245" s="94">
        <f t="shared" si="452"/>
        <v>15500</v>
      </c>
      <c r="Q245" s="94">
        <f t="shared" si="452"/>
        <v>0</v>
      </c>
      <c r="R245" s="94">
        <f t="shared" si="452"/>
        <v>15500</v>
      </c>
      <c r="S245" s="94">
        <f t="shared" si="452"/>
        <v>0</v>
      </c>
      <c r="T245" s="94">
        <f t="shared" si="452"/>
        <v>15500</v>
      </c>
      <c r="U245" s="94">
        <f t="shared" si="452"/>
        <v>0</v>
      </c>
      <c r="V245" s="94">
        <f t="shared" ref="U245:V246" si="453">V246</f>
        <v>15500</v>
      </c>
      <c r="AC245" t="b">
        <f t="shared" si="397"/>
        <v>1</v>
      </c>
    </row>
    <row r="246" spans="1:29" ht="33" x14ac:dyDescent="0.25">
      <c r="A246" s="25" t="s">
        <v>21</v>
      </c>
      <c r="B246" s="17" t="s">
        <v>139</v>
      </c>
      <c r="C246" s="17" t="s">
        <v>16</v>
      </c>
      <c r="D246" s="18" t="s">
        <v>164</v>
      </c>
      <c r="E246" s="17" t="s">
        <v>59</v>
      </c>
      <c r="F246" s="95">
        <f t="shared" si="452"/>
        <v>15500</v>
      </c>
      <c r="G246" s="95">
        <f t="shared" si="452"/>
        <v>0</v>
      </c>
      <c r="H246" s="95">
        <f t="shared" si="452"/>
        <v>15500</v>
      </c>
      <c r="I246" s="95">
        <f t="shared" si="452"/>
        <v>0</v>
      </c>
      <c r="J246" s="95">
        <f t="shared" si="452"/>
        <v>15500</v>
      </c>
      <c r="K246" s="95">
        <f t="shared" si="452"/>
        <v>0</v>
      </c>
      <c r="L246" s="95">
        <f t="shared" si="452"/>
        <v>15500</v>
      </c>
      <c r="M246" s="95">
        <f t="shared" si="452"/>
        <v>0</v>
      </c>
      <c r="N246" s="95">
        <f t="shared" si="452"/>
        <v>15500</v>
      </c>
      <c r="O246" s="95">
        <f t="shared" si="452"/>
        <v>0</v>
      </c>
      <c r="P246" s="95">
        <f t="shared" si="452"/>
        <v>15500</v>
      </c>
      <c r="Q246" s="95">
        <f t="shared" si="452"/>
        <v>0</v>
      </c>
      <c r="R246" s="130">
        <f t="shared" si="452"/>
        <v>15500</v>
      </c>
      <c r="S246" s="95">
        <f t="shared" si="452"/>
        <v>0</v>
      </c>
      <c r="T246" s="95">
        <f t="shared" si="452"/>
        <v>15500</v>
      </c>
      <c r="U246" s="95">
        <f t="shared" si="453"/>
        <v>0</v>
      </c>
      <c r="V246" s="95">
        <f t="shared" si="453"/>
        <v>15500</v>
      </c>
      <c r="W246" s="128" t="e">
        <f>SUMIFS([1]Лист1!$Q$15:$Q$685,[1]Лист1!$C$15:$C$685,B246,[1]Лист1!$D$15:$D$685,C246,[1]Лист1!$E$15:$E$685,D246,[1]Лист1!$F$15:$F$685,E246)</f>
        <v>#VALUE!</v>
      </c>
      <c r="X246" s="128" t="e">
        <f>SUMIFS([1]Лист1!$R$15:$R$685,[1]Лист1!$C$15:$C$685,B246,[1]Лист1!$D$15:$D$685,C246,[1]Лист1!$E$15:$E$685,D246,[1]Лист1!$F$15:$F$685,E246)</f>
        <v>#VALUE!</v>
      </c>
      <c r="Y246" s="128" t="e">
        <f>SUMIFS([1]Лист1!$S$15:$S$685,[1]Лист1!$C$15:$C$685,B246,[1]Лист1!$D$15:$D$685,C246,[1]Лист1!$E$15:$E$685,D246,[1]Лист1!$F$15:$F$685,E246)</f>
        <v>#VALUE!</v>
      </c>
      <c r="Z246" s="133" t="e">
        <f t="shared" ref="Z246:Z247" si="454">W246-P246</f>
        <v>#VALUE!</v>
      </c>
      <c r="AA246" s="133" t="e">
        <f t="shared" ref="AA246:AA247" si="455">X246-Q246</f>
        <v>#VALUE!</v>
      </c>
      <c r="AB246" s="133" t="e">
        <f t="shared" ref="AB246:AB247" si="456">Y246-R246</f>
        <v>#VALUE!</v>
      </c>
      <c r="AC246" t="b">
        <f t="shared" si="397"/>
        <v>1</v>
      </c>
    </row>
    <row r="247" spans="1:29" ht="33" x14ac:dyDescent="0.25">
      <c r="A247" s="25" t="s">
        <v>22</v>
      </c>
      <c r="B247" s="17" t="s">
        <v>139</v>
      </c>
      <c r="C247" s="17" t="s">
        <v>16</v>
      </c>
      <c r="D247" s="18" t="s">
        <v>164</v>
      </c>
      <c r="E247" s="19" t="s">
        <v>60</v>
      </c>
      <c r="F247" s="95">
        <v>15500</v>
      </c>
      <c r="G247" s="95">
        <v>0</v>
      </c>
      <c r="H247" s="95">
        <f>F247+G247</f>
        <v>15500</v>
      </c>
      <c r="I247" s="95">
        <v>0</v>
      </c>
      <c r="J247" s="95">
        <f>H247+I247</f>
        <v>15500</v>
      </c>
      <c r="K247" s="95">
        <v>0</v>
      </c>
      <c r="L247" s="95">
        <f>J247+K247</f>
        <v>15500</v>
      </c>
      <c r="M247" s="95">
        <v>0</v>
      </c>
      <c r="N247" s="95">
        <f>L247+M247</f>
        <v>15500</v>
      </c>
      <c r="O247" s="95">
        <v>0</v>
      </c>
      <c r="P247" s="95">
        <f>N247+O247</f>
        <v>15500</v>
      </c>
      <c r="Q247" s="95">
        <v>0</v>
      </c>
      <c r="R247" s="130">
        <f>P247+Q247</f>
        <v>15500</v>
      </c>
      <c r="S247" s="95">
        <v>0</v>
      </c>
      <c r="T247" s="95">
        <f>R247+S247</f>
        <v>15500</v>
      </c>
      <c r="U247" s="95">
        <v>0</v>
      </c>
      <c r="V247" s="95">
        <f>T247+U247</f>
        <v>15500</v>
      </c>
      <c r="W247" s="128" t="e">
        <f>SUMIFS([1]Лист1!$Q$15:$Q$685,[1]Лист1!$C$15:$C$685,B247,[1]Лист1!$D$15:$D$685,C247,[1]Лист1!$E$15:$E$685,D247,[1]Лист1!$F$15:$F$685,E247)</f>
        <v>#VALUE!</v>
      </c>
      <c r="X247" s="128" t="e">
        <f>SUMIFS([1]Лист1!$R$15:$R$685,[1]Лист1!$C$15:$C$685,B247,[1]Лист1!$D$15:$D$685,C247,[1]Лист1!$E$15:$E$685,D247,[1]Лист1!$F$15:$F$685,E247)</f>
        <v>#VALUE!</v>
      </c>
      <c r="Y247" s="128" t="e">
        <f>SUMIFS([1]Лист1!$S$15:$S$685,[1]Лист1!$C$15:$C$685,B247,[1]Лист1!$D$15:$D$685,C247,[1]Лист1!$E$15:$E$685,D247,[1]Лист1!$F$15:$F$685,E247)</f>
        <v>#VALUE!</v>
      </c>
      <c r="Z247" s="133" t="e">
        <f t="shared" si="454"/>
        <v>#VALUE!</v>
      </c>
      <c r="AA247" s="133" t="e">
        <f t="shared" si="455"/>
        <v>#VALUE!</v>
      </c>
      <c r="AB247" s="133" t="e">
        <f t="shared" si="456"/>
        <v>#VALUE!</v>
      </c>
      <c r="AC247" t="b">
        <f t="shared" si="397"/>
        <v>1</v>
      </c>
    </row>
    <row r="248" spans="1:29" ht="34.5" x14ac:dyDescent="0.3">
      <c r="A248" s="41" t="s">
        <v>165</v>
      </c>
      <c r="B248" s="13" t="s">
        <v>139</v>
      </c>
      <c r="C248" s="13" t="s">
        <v>16</v>
      </c>
      <c r="D248" s="14" t="s">
        <v>166</v>
      </c>
      <c r="E248" s="64" t="s">
        <v>58</v>
      </c>
      <c r="F248" s="94">
        <f t="shared" ref="F248:U250" si="457">F249</f>
        <v>21203.200000000001</v>
      </c>
      <c r="G248" s="94">
        <f t="shared" si="457"/>
        <v>0</v>
      </c>
      <c r="H248" s="94">
        <f t="shared" si="457"/>
        <v>21203.200000000001</v>
      </c>
      <c r="I248" s="94">
        <f t="shared" si="457"/>
        <v>0</v>
      </c>
      <c r="J248" s="94">
        <f t="shared" si="457"/>
        <v>21203.200000000001</v>
      </c>
      <c r="K248" s="94">
        <f t="shared" si="457"/>
        <v>0</v>
      </c>
      <c r="L248" s="94">
        <f t="shared" si="457"/>
        <v>21203.200000000001</v>
      </c>
      <c r="M248" s="95">
        <f t="shared" si="457"/>
        <v>0</v>
      </c>
      <c r="N248" s="94">
        <f t="shared" si="457"/>
        <v>21203.200000000001</v>
      </c>
      <c r="O248" s="94">
        <f t="shared" si="457"/>
        <v>0</v>
      </c>
      <c r="P248" s="94">
        <f t="shared" si="457"/>
        <v>21203.200000000001</v>
      </c>
      <c r="Q248" s="94">
        <f t="shared" si="457"/>
        <v>0</v>
      </c>
      <c r="R248" s="94">
        <f t="shared" si="457"/>
        <v>21203.200000000001</v>
      </c>
      <c r="S248" s="94">
        <f t="shared" si="457"/>
        <v>0</v>
      </c>
      <c r="T248" s="94">
        <f t="shared" si="457"/>
        <v>21203.200000000001</v>
      </c>
      <c r="U248" s="94">
        <f t="shared" si="457"/>
        <v>0</v>
      </c>
      <c r="V248" s="94">
        <f t="shared" ref="U248:V250" si="458">V249</f>
        <v>21203.200000000001</v>
      </c>
      <c r="AC248" t="b">
        <f t="shared" si="397"/>
        <v>1</v>
      </c>
    </row>
    <row r="249" spans="1:29" ht="51.75" x14ac:dyDescent="0.3">
      <c r="A249" s="41" t="s">
        <v>167</v>
      </c>
      <c r="B249" s="13" t="s">
        <v>139</v>
      </c>
      <c r="C249" s="13" t="s">
        <v>16</v>
      </c>
      <c r="D249" s="34" t="s">
        <v>168</v>
      </c>
      <c r="E249" s="65" t="s">
        <v>58</v>
      </c>
      <c r="F249" s="94">
        <f t="shared" si="457"/>
        <v>21203.200000000001</v>
      </c>
      <c r="G249" s="94">
        <f t="shared" si="457"/>
        <v>0</v>
      </c>
      <c r="H249" s="94">
        <f t="shared" si="457"/>
        <v>21203.200000000001</v>
      </c>
      <c r="I249" s="94">
        <f t="shared" si="457"/>
        <v>0</v>
      </c>
      <c r="J249" s="94">
        <f t="shared" si="457"/>
        <v>21203.200000000001</v>
      </c>
      <c r="K249" s="94">
        <f t="shared" si="457"/>
        <v>0</v>
      </c>
      <c r="L249" s="94">
        <f t="shared" si="457"/>
        <v>21203.200000000001</v>
      </c>
      <c r="M249" s="95">
        <f t="shared" si="457"/>
        <v>0</v>
      </c>
      <c r="N249" s="94">
        <f t="shared" si="457"/>
        <v>21203.200000000001</v>
      </c>
      <c r="O249" s="94">
        <f t="shared" si="457"/>
        <v>0</v>
      </c>
      <c r="P249" s="94">
        <f t="shared" si="457"/>
        <v>21203.200000000001</v>
      </c>
      <c r="Q249" s="94">
        <f t="shared" si="457"/>
        <v>0</v>
      </c>
      <c r="R249" s="94">
        <f t="shared" si="457"/>
        <v>21203.200000000001</v>
      </c>
      <c r="S249" s="94">
        <f t="shared" si="457"/>
        <v>0</v>
      </c>
      <c r="T249" s="94">
        <f t="shared" si="457"/>
        <v>21203.200000000001</v>
      </c>
      <c r="U249" s="94">
        <f t="shared" si="458"/>
        <v>0</v>
      </c>
      <c r="V249" s="94">
        <f t="shared" si="458"/>
        <v>21203.200000000001</v>
      </c>
      <c r="AC249" t="b">
        <f t="shared" si="397"/>
        <v>1</v>
      </c>
    </row>
    <row r="250" spans="1:29" ht="33" x14ac:dyDescent="0.25">
      <c r="A250" s="25" t="s">
        <v>100</v>
      </c>
      <c r="B250" s="17" t="s">
        <v>139</v>
      </c>
      <c r="C250" s="17" t="s">
        <v>16</v>
      </c>
      <c r="D250" s="37" t="s">
        <v>168</v>
      </c>
      <c r="E250" s="19" t="s">
        <v>101</v>
      </c>
      <c r="F250" s="95">
        <f t="shared" si="457"/>
        <v>21203.200000000001</v>
      </c>
      <c r="G250" s="95">
        <f t="shared" si="457"/>
        <v>0</v>
      </c>
      <c r="H250" s="95">
        <f t="shared" si="457"/>
        <v>21203.200000000001</v>
      </c>
      <c r="I250" s="95">
        <f t="shared" si="457"/>
        <v>0</v>
      </c>
      <c r="J250" s="95">
        <f t="shared" si="457"/>
        <v>21203.200000000001</v>
      </c>
      <c r="K250" s="95">
        <f t="shared" si="457"/>
        <v>0</v>
      </c>
      <c r="L250" s="95">
        <f t="shared" si="457"/>
        <v>21203.200000000001</v>
      </c>
      <c r="M250" s="95">
        <f t="shared" si="457"/>
        <v>0</v>
      </c>
      <c r="N250" s="95">
        <f t="shared" si="457"/>
        <v>21203.200000000001</v>
      </c>
      <c r="O250" s="95">
        <f t="shared" si="457"/>
        <v>0</v>
      </c>
      <c r="P250" s="95">
        <f t="shared" si="457"/>
        <v>21203.200000000001</v>
      </c>
      <c r="Q250" s="95">
        <f t="shared" si="457"/>
        <v>0</v>
      </c>
      <c r="R250" s="130">
        <f t="shared" si="457"/>
        <v>21203.200000000001</v>
      </c>
      <c r="S250" s="95">
        <f t="shared" si="457"/>
        <v>0</v>
      </c>
      <c r="T250" s="95">
        <f t="shared" si="457"/>
        <v>21203.200000000001</v>
      </c>
      <c r="U250" s="95">
        <f t="shared" si="458"/>
        <v>0</v>
      </c>
      <c r="V250" s="95">
        <f t="shared" si="458"/>
        <v>21203.200000000001</v>
      </c>
      <c r="W250" s="128" t="e">
        <f>SUMIFS([1]Лист1!$Q$15:$Q$685,[1]Лист1!$C$15:$C$685,B250,[1]Лист1!$D$15:$D$685,C250,[1]Лист1!$E$15:$E$685,D250,[1]Лист1!$F$15:$F$685,E250)</f>
        <v>#VALUE!</v>
      </c>
      <c r="X250" s="128" t="e">
        <f>SUMIFS([1]Лист1!$R$15:$R$685,[1]Лист1!$C$15:$C$685,B250,[1]Лист1!$D$15:$D$685,C250,[1]Лист1!$E$15:$E$685,D250,[1]Лист1!$F$15:$F$685,E250)</f>
        <v>#VALUE!</v>
      </c>
      <c r="Y250" s="128" t="e">
        <f>SUMIFS([1]Лист1!$S$15:$S$685,[1]Лист1!$C$15:$C$685,B250,[1]Лист1!$D$15:$D$685,C250,[1]Лист1!$E$15:$E$685,D250,[1]Лист1!$F$15:$F$685,E250)</f>
        <v>#VALUE!</v>
      </c>
      <c r="Z250" s="133" t="e">
        <f t="shared" ref="Z250:Z251" si="459">W250-P250</f>
        <v>#VALUE!</v>
      </c>
      <c r="AA250" s="133" t="e">
        <f t="shared" ref="AA250:AA251" si="460">X250-Q250</f>
        <v>#VALUE!</v>
      </c>
      <c r="AB250" s="133" t="e">
        <f t="shared" ref="AB250:AB251" si="461">Y250-R250</f>
        <v>#VALUE!</v>
      </c>
      <c r="AC250" t="b">
        <f t="shared" si="397"/>
        <v>1</v>
      </c>
    </row>
    <row r="251" spans="1:29" ht="16.5" x14ac:dyDescent="0.25">
      <c r="A251" s="25" t="s">
        <v>102</v>
      </c>
      <c r="B251" s="17" t="s">
        <v>139</v>
      </c>
      <c r="C251" s="17" t="s">
        <v>16</v>
      </c>
      <c r="D251" s="37" t="s">
        <v>168</v>
      </c>
      <c r="E251" s="19" t="s">
        <v>103</v>
      </c>
      <c r="F251" s="95">
        <v>21203.200000000001</v>
      </c>
      <c r="G251" s="95">
        <v>0</v>
      </c>
      <c r="H251" s="95">
        <f>F251+G251</f>
        <v>21203.200000000001</v>
      </c>
      <c r="I251" s="95">
        <v>0</v>
      </c>
      <c r="J251" s="95">
        <f>H251+I251</f>
        <v>21203.200000000001</v>
      </c>
      <c r="K251" s="95">
        <v>0</v>
      </c>
      <c r="L251" s="95">
        <f>J251+K251</f>
        <v>21203.200000000001</v>
      </c>
      <c r="M251" s="95">
        <v>0</v>
      </c>
      <c r="N251" s="95">
        <f>L251+M251</f>
        <v>21203.200000000001</v>
      </c>
      <c r="O251" s="95">
        <v>0</v>
      </c>
      <c r="P251" s="95">
        <f>N251+O251</f>
        <v>21203.200000000001</v>
      </c>
      <c r="Q251" s="95">
        <v>0</v>
      </c>
      <c r="R251" s="130">
        <f>P251+Q251</f>
        <v>21203.200000000001</v>
      </c>
      <c r="S251" s="95">
        <v>0</v>
      </c>
      <c r="T251" s="95">
        <f>R251+S251</f>
        <v>21203.200000000001</v>
      </c>
      <c r="U251" s="95">
        <v>0</v>
      </c>
      <c r="V251" s="95">
        <f>T251+U251</f>
        <v>21203.200000000001</v>
      </c>
      <c r="W251" s="128" t="e">
        <f>SUMIFS([1]Лист1!$Q$15:$Q$685,[1]Лист1!$C$15:$C$685,B251,[1]Лист1!$D$15:$D$685,C251,[1]Лист1!$E$15:$E$685,D251,[1]Лист1!$F$15:$F$685,E251)</f>
        <v>#VALUE!</v>
      </c>
      <c r="X251" s="128" t="e">
        <f>SUMIFS([1]Лист1!$R$15:$R$685,[1]Лист1!$C$15:$C$685,B251,[1]Лист1!$D$15:$D$685,C251,[1]Лист1!$E$15:$E$685,D251,[1]Лист1!$F$15:$F$685,E251)</f>
        <v>#VALUE!</v>
      </c>
      <c r="Y251" s="128" t="e">
        <f>SUMIFS([1]Лист1!$S$15:$S$685,[1]Лист1!$C$15:$C$685,B251,[1]Лист1!$D$15:$D$685,C251,[1]Лист1!$E$15:$E$685,D251,[1]Лист1!$F$15:$F$685,E251)</f>
        <v>#VALUE!</v>
      </c>
      <c r="Z251" s="133" t="e">
        <f t="shared" si="459"/>
        <v>#VALUE!</v>
      </c>
      <c r="AA251" s="133" t="e">
        <f t="shared" si="460"/>
        <v>#VALUE!</v>
      </c>
      <c r="AB251" s="133" t="e">
        <f t="shared" si="461"/>
        <v>#VALUE!</v>
      </c>
      <c r="AC251" t="b">
        <f t="shared" si="397"/>
        <v>1</v>
      </c>
    </row>
    <row r="252" spans="1:29" ht="17.25" x14ac:dyDescent="0.3">
      <c r="A252" s="41" t="s">
        <v>169</v>
      </c>
      <c r="B252" s="13" t="s">
        <v>139</v>
      </c>
      <c r="C252" s="13" t="s">
        <v>16</v>
      </c>
      <c r="D252" s="14" t="s">
        <v>170</v>
      </c>
      <c r="E252" s="63" t="s">
        <v>58</v>
      </c>
      <c r="F252" s="94">
        <f>F253+F257</f>
        <v>41870.399999999994</v>
      </c>
      <c r="G252" s="94">
        <f t="shared" ref="G252:H252" si="462">G253+G257</f>
        <v>-2.2000000000000002</v>
      </c>
      <c r="H252" s="94">
        <f t="shared" si="462"/>
        <v>41868.199999999997</v>
      </c>
      <c r="I252" s="94">
        <f t="shared" ref="I252:J252" si="463">I253+I257</f>
        <v>0</v>
      </c>
      <c r="J252" s="94">
        <f t="shared" si="463"/>
        <v>41868.199999999997</v>
      </c>
      <c r="K252" s="94">
        <f t="shared" ref="K252:L252" si="464">K253+K257</f>
        <v>0</v>
      </c>
      <c r="L252" s="94">
        <f t="shared" si="464"/>
        <v>41868.199999999997</v>
      </c>
      <c r="M252" s="95">
        <f t="shared" ref="M252:N252" si="465">M253+M257</f>
        <v>0</v>
      </c>
      <c r="N252" s="94">
        <f t="shared" si="465"/>
        <v>41868.199999999997</v>
      </c>
      <c r="O252" s="94">
        <f t="shared" ref="O252:P252" si="466">O253+O257</f>
        <v>0</v>
      </c>
      <c r="P252" s="94">
        <f t="shared" si="466"/>
        <v>41868.199999999997</v>
      </c>
      <c r="Q252" s="94">
        <f t="shared" ref="Q252:R252" si="467">Q253+Q257</f>
        <v>0</v>
      </c>
      <c r="R252" s="94">
        <f t="shared" si="467"/>
        <v>41868.199999999997</v>
      </c>
      <c r="S252" s="94">
        <f t="shared" ref="S252:T252" si="468">S253+S257</f>
        <v>1397.6</v>
      </c>
      <c r="T252" s="94">
        <f t="shared" si="468"/>
        <v>43265.799999999996</v>
      </c>
      <c r="U252" s="94">
        <f t="shared" ref="U252:V252" si="469">U253+U257</f>
        <v>0</v>
      </c>
      <c r="V252" s="94">
        <f t="shared" si="469"/>
        <v>43265.799999999996</v>
      </c>
      <c r="AC252" t="b">
        <f t="shared" si="397"/>
        <v>1</v>
      </c>
    </row>
    <row r="253" spans="1:29" ht="17.25" x14ac:dyDescent="0.3">
      <c r="A253" s="30" t="s">
        <v>171</v>
      </c>
      <c r="B253" s="27" t="s">
        <v>139</v>
      </c>
      <c r="C253" s="27" t="s">
        <v>16</v>
      </c>
      <c r="D253" s="42" t="s">
        <v>172</v>
      </c>
      <c r="E253" s="63" t="s">
        <v>58</v>
      </c>
      <c r="F253" s="96">
        <f t="shared" ref="F253:U255" si="470">F254</f>
        <v>24164.1</v>
      </c>
      <c r="G253" s="96">
        <f t="shared" si="470"/>
        <v>0</v>
      </c>
      <c r="H253" s="96">
        <f t="shared" si="470"/>
        <v>24164.1</v>
      </c>
      <c r="I253" s="96">
        <f t="shared" si="470"/>
        <v>0</v>
      </c>
      <c r="J253" s="96">
        <f t="shared" si="470"/>
        <v>24164.1</v>
      </c>
      <c r="K253" s="96">
        <f t="shared" si="470"/>
        <v>0</v>
      </c>
      <c r="L253" s="96">
        <f t="shared" si="470"/>
        <v>24164.1</v>
      </c>
      <c r="M253" s="95">
        <f t="shared" si="470"/>
        <v>0</v>
      </c>
      <c r="N253" s="95">
        <f t="shared" si="470"/>
        <v>24164.1</v>
      </c>
      <c r="O253" s="95">
        <f t="shared" si="470"/>
        <v>0</v>
      </c>
      <c r="P253" s="95">
        <f t="shared" si="470"/>
        <v>24164.1</v>
      </c>
      <c r="Q253" s="95">
        <f t="shared" si="470"/>
        <v>0</v>
      </c>
      <c r="R253" s="95">
        <f t="shared" si="470"/>
        <v>24164.1</v>
      </c>
      <c r="S253" s="95">
        <f t="shared" si="470"/>
        <v>1397.6</v>
      </c>
      <c r="T253" s="95">
        <f t="shared" si="470"/>
        <v>25561.699999999997</v>
      </c>
      <c r="U253" s="95">
        <f t="shared" si="470"/>
        <v>0</v>
      </c>
      <c r="V253" s="95">
        <f t="shared" ref="U253:V255" si="471">V254</f>
        <v>25561.699999999997</v>
      </c>
      <c r="AC253" t="b">
        <f t="shared" si="397"/>
        <v>1</v>
      </c>
    </row>
    <row r="254" spans="1:29" ht="33" x14ac:dyDescent="0.25">
      <c r="A254" s="25" t="s">
        <v>173</v>
      </c>
      <c r="B254" s="17" t="s">
        <v>139</v>
      </c>
      <c r="C254" s="17" t="s">
        <v>16</v>
      </c>
      <c r="D254" s="37" t="s">
        <v>174</v>
      </c>
      <c r="E254" s="66" t="s">
        <v>58</v>
      </c>
      <c r="F254" s="95">
        <f t="shared" si="470"/>
        <v>24164.1</v>
      </c>
      <c r="G254" s="95">
        <f t="shared" si="470"/>
        <v>0</v>
      </c>
      <c r="H254" s="95">
        <f t="shared" si="470"/>
        <v>24164.1</v>
      </c>
      <c r="I254" s="95">
        <f t="shared" si="470"/>
        <v>0</v>
      </c>
      <c r="J254" s="95">
        <f t="shared" si="470"/>
        <v>24164.1</v>
      </c>
      <c r="K254" s="95">
        <f t="shared" si="470"/>
        <v>0</v>
      </c>
      <c r="L254" s="95">
        <f t="shared" si="470"/>
        <v>24164.1</v>
      </c>
      <c r="M254" s="95">
        <f t="shared" si="470"/>
        <v>0</v>
      </c>
      <c r="N254" s="95">
        <f t="shared" si="470"/>
        <v>24164.1</v>
      </c>
      <c r="O254" s="95">
        <f t="shared" si="470"/>
        <v>0</v>
      </c>
      <c r="P254" s="95">
        <f t="shared" si="470"/>
        <v>24164.1</v>
      </c>
      <c r="Q254" s="95">
        <f t="shared" si="470"/>
        <v>0</v>
      </c>
      <c r="R254" s="95">
        <f t="shared" si="470"/>
        <v>24164.1</v>
      </c>
      <c r="S254" s="95">
        <f t="shared" si="470"/>
        <v>1397.6</v>
      </c>
      <c r="T254" s="95">
        <f t="shared" si="470"/>
        <v>25561.699999999997</v>
      </c>
      <c r="U254" s="95">
        <f t="shared" si="471"/>
        <v>0</v>
      </c>
      <c r="V254" s="95">
        <f t="shared" si="471"/>
        <v>25561.699999999997</v>
      </c>
      <c r="AC254" t="b">
        <f t="shared" si="397"/>
        <v>1</v>
      </c>
    </row>
    <row r="255" spans="1:29" ht="33" x14ac:dyDescent="0.25">
      <c r="A255" s="25" t="s">
        <v>100</v>
      </c>
      <c r="B255" s="17" t="s">
        <v>139</v>
      </c>
      <c r="C255" s="17" t="s">
        <v>16</v>
      </c>
      <c r="D255" s="37" t="s">
        <v>174</v>
      </c>
      <c r="E255" s="19" t="s">
        <v>101</v>
      </c>
      <c r="F255" s="95">
        <f t="shared" si="470"/>
        <v>24164.1</v>
      </c>
      <c r="G255" s="95">
        <f t="shared" si="470"/>
        <v>0</v>
      </c>
      <c r="H255" s="95">
        <f t="shared" si="470"/>
        <v>24164.1</v>
      </c>
      <c r="I255" s="95">
        <f t="shared" si="470"/>
        <v>0</v>
      </c>
      <c r="J255" s="95">
        <f t="shared" si="470"/>
        <v>24164.1</v>
      </c>
      <c r="K255" s="95">
        <f t="shared" si="470"/>
        <v>0</v>
      </c>
      <c r="L255" s="95">
        <f t="shared" si="470"/>
        <v>24164.1</v>
      </c>
      <c r="M255" s="95">
        <f t="shared" si="470"/>
        <v>0</v>
      </c>
      <c r="N255" s="95">
        <f t="shared" si="470"/>
        <v>24164.1</v>
      </c>
      <c r="O255" s="95">
        <f t="shared" si="470"/>
        <v>0</v>
      </c>
      <c r="P255" s="95">
        <f t="shared" si="470"/>
        <v>24164.1</v>
      </c>
      <c r="Q255" s="95">
        <f t="shared" si="470"/>
        <v>0</v>
      </c>
      <c r="R255" s="130">
        <f t="shared" si="470"/>
        <v>24164.1</v>
      </c>
      <c r="S255" s="95">
        <f t="shared" si="470"/>
        <v>1397.6</v>
      </c>
      <c r="T255" s="95">
        <f t="shared" si="470"/>
        <v>25561.699999999997</v>
      </c>
      <c r="U255" s="95">
        <f t="shared" si="471"/>
        <v>0</v>
      </c>
      <c r="V255" s="95">
        <f t="shared" si="471"/>
        <v>25561.699999999997</v>
      </c>
      <c r="W255" s="128" t="e">
        <f>SUMIFS([1]Лист1!$Q$15:$Q$685,[1]Лист1!$C$15:$C$685,B255,[1]Лист1!$D$15:$D$685,C255,[1]Лист1!$E$15:$E$685,D255,[1]Лист1!$F$15:$F$685,E255)</f>
        <v>#VALUE!</v>
      </c>
      <c r="X255" s="128" t="e">
        <f>SUMIFS([1]Лист1!$R$15:$R$685,[1]Лист1!$C$15:$C$685,B255,[1]Лист1!$D$15:$D$685,C255,[1]Лист1!$E$15:$E$685,D255,[1]Лист1!$F$15:$F$685,E255)</f>
        <v>#VALUE!</v>
      </c>
      <c r="Y255" s="128" t="e">
        <f>SUMIFS([1]Лист1!$S$15:$S$685,[1]Лист1!$C$15:$C$685,B255,[1]Лист1!$D$15:$D$685,C255,[1]Лист1!$E$15:$E$685,D255,[1]Лист1!$F$15:$F$685,E255)</f>
        <v>#VALUE!</v>
      </c>
      <c r="Z255" s="133" t="e">
        <f t="shared" ref="Z255:Z256" si="472">W255-P255</f>
        <v>#VALUE!</v>
      </c>
      <c r="AA255" s="133" t="e">
        <f t="shared" ref="AA255:AA256" si="473">X255-Q255</f>
        <v>#VALUE!</v>
      </c>
      <c r="AB255" s="133" t="e">
        <f t="shared" ref="AB255:AB256" si="474">Y255-R255</f>
        <v>#VALUE!</v>
      </c>
      <c r="AC255" t="b">
        <f t="shared" si="397"/>
        <v>1</v>
      </c>
    </row>
    <row r="256" spans="1:29" ht="16.5" x14ac:dyDescent="0.25">
      <c r="A256" s="25" t="s">
        <v>102</v>
      </c>
      <c r="B256" s="17" t="s">
        <v>139</v>
      </c>
      <c r="C256" s="17" t="s">
        <v>16</v>
      </c>
      <c r="D256" s="37" t="s">
        <v>174</v>
      </c>
      <c r="E256" s="19" t="s">
        <v>103</v>
      </c>
      <c r="F256" s="95">
        <v>24164.1</v>
      </c>
      <c r="G256" s="95">
        <v>0</v>
      </c>
      <c r="H256" s="95">
        <f>F256+G256</f>
        <v>24164.1</v>
      </c>
      <c r="I256" s="95">
        <v>0</v>
      </c>
      <c r="J256" s="95">
        <f>H256+I256</f>
        <v>24164.1</v>
      </c>
      <c r="K256" s="95">
        <v>0</v>
      </c>
      <c r="L256" s="95">
        <f>J256+K256</f>
        <v>24164.1</v>
      </c>
      <c r="M256" s="95">
        <v>0</v>
      </c>
      <c r="N256" s="95">
        <f>L256+M256</f>
        <v>24164.1</v>
      </c>
      <c r="O256" s="95">
        <v>0</v>
      </c>
      <c r="P256" s="95">
        <f>N256+O256</f>
        <v>24164.1</v>
      </c>
      <c r="Q256" s="95">
        <v>0</v>
      </c>
      <c r="R256" s="130">
        <f>P256+Q256</f>
        <v>24164.1</v>
      </c>
      <c r="S256" s="95">
        <f>-13.5+1411.1</f>
        <v>1397.6</v>
      </c>
      <c r="T256" s="95">
        <f>R256+S256</f>
        <v>25561.699999999997</v>
      </c>
      <c r="U256" s="95">
        <v>0</v>
      </c>
      <c r="V256" s="95">
        <f>T256+U256</f>
        <v>25561.699999999997</v>
      </c>
      <c r="W256" s="128" t="e">
        <f>SUMIFS([1]Лист1!$Q$15:$Q$685,[1]Лист1!$C$15:$C$685,B256,[1]Лист1!$D$15:$D$685,C256,[1]Лист1!$E$15:$E$685,D256,[1]Лист1!$F$15:$F$685,E256)</f>
        <v>#VALUE!</v>
      </c>
      <c r="X256" s="128" t="e">
        <f>SUMIFS([1]Лист1!$R$15:$R$685,[1]Лист1!$C$15:$C$685,B256,[1]Лист1!$D$15:$D$685,C256,[1]Лист1!$E$15:$E$685,D256,[1]Лист1!$F$15:$F$685,E256)</f>
        <v>#VALUE!</v>
      </c>
      <c r="Y256" s="128" t="e">
        <f>SUMIFS([1]Лист1!$S$15:$S$685,[1]Лист1!$C$15:$C$685,B256,[1]Лист1!$D$15:$D$685,C256,[1]Лист1!$E$15:$E$685,D256,[1]Лист1!$F$15:$F$685,E256)</f>
        <v>#VALUE!</v>
      </c>
      <c r="Z256" s="133" t="e">
        <f t="shared" si="472"/>
        <v>#VALUE!</v>
      </c>
      <c r="AA256" s="133" t="e">
        <f t="shared" si="473"/>
        <v>#VALUE!</v>
      </c>
      <c r="AB256" s="133" t="e">
        <f t="shared" si="474"/>
        <v>#VALUE!</v>
      </c>
      <c r="AC256" t="b">
        <f t="shared" si="397"/>
        <v>1</v>
      </c>
    </row>
    <row r="257" spans="1:29" ht="16.5" x14ac:dyDescent="0.25">
      <c r="A257" s="30" t="s">
        <v>175</v>
      </c>
      <c r="B257" s="27" t="s">
        <v>139</v>
      </c>
      <c r="C257" s="27" t="s">
        <v>16</v>
      </c>
      <c r="D257" s="42" t="s">
        <v>176</v>
      </c>
      <c r="E257" s="29" t="s">
        <v>58</v>
      </c>
      <c r="F257" s="96">
        <f t="shared" ref="F257:U258" si="475">F258</f>
        <v>17706.3</v>
      </c>
      <c r="G257" s="96">
        <f t="shared" si="475"/>
        <v>-2.2000000000000002</v>
      </c>
      <c r="H257" s="96">
        <f t="shared" si="475"/>
        <v>17704.099999999999</v>
      </c>
      <c r="I257" s="96">
        <f t="shared" si="475"/>
        <v>0</v>
      </c>
      <c r="J257" s="96">
        <f t="shared" si="475"/>
        <v>17704.099999999999</v>
      </c>
      <c r="K257" s="96">
        <f t="shared" si="475"/>
        <v>0</v>
      </c>
      <c r="L257" s="96">
        <f t="shared" si="475"/>
        <v>17704.099999999999</v>
      </c>
      <c r="M257" s="95">
        <f t="shared" si="475"/>
        <v>0</v>
      </c>
      <c r="N257" s="95">
        <f t="shared" si="475"/>
        <v>17704.099999999999</v>
      </c>
      <c r="O257" s="95">
        <f t="shared" si="475"/>
        <v>0</v>
      </c>
      <c r="P257" s="95">
        <f t="shared" si="475"/>
        <v>17704.099999999999</v>
      </c>
      <c r="Q257" s="95">
        <f t="shared" si="475"/>
        <v>0</v>
      </c>
      <c r="R257" s="95">
        <f t="shared" si="475"/>
        <v>17704.099999999999</v>
      </c>
      <c r="S257" s="95">
        <f t="shared" si="475"/>
        <v>0</v>
      </c>
      <c r="T257" s="95">
        <f t="shared" si="475"/>
        <v>17704.099999999999</v>
      </c>
      <c r="U257" s="95">
        <f t="shared" si="475"/>
        <v>0</v>
      </c>
      <c r="V257" s="95">
        <f t="shared" ref="U257:V258" si="476">V258</f>
        <v>17704.099999999999</v>
      </c>
      <c r="AC257" t="b">
        <f t="shared" si="397"/>
        <v>1</v>
      </c>
    </row>
    <row r="258" spans="1:29" ht="33" x14ac:dyDescent="0.25">
      <c r="A258" s="25" t="s">
        <v>100</v>
      </c>
      <c r="B258" s="17" t="s">
        <v>139</v>
      </c>
      <c r="C258" s="17" t="s">
        <v>16</v>
      </c>
      <c r="D258" s="37" t="s">
        <v>176</v>
      </c>
      <c r="E258" s="19" t="s">
        <v>101</v>
      </c>
      <c r="F258" s="95">
        <f t="shared" si="475"/>
        <v>17706.3</v>
      </c>
      <c r="G258" s="95">
        <f t="shared" si="475"/>
        <v>-2.2000000000000002</v>
      </c>
      <c r="H258" s="95">
        <f t="shared" si="475"/>
        <v>17704.099999999999</v>
      </c>
      <c r="I258" s="95">
        <f t="shared" si="475"/>
        <v>0</v>
      </c>
      <c r="J258" s="95">
        <f t="shared" si="475"/>
        <v>17704.099999999999</v>
      </c>
      <c r="K258" s="95">
        <f t="shared" si="475"/>
        <v>0</v>
      </c>
      <c r="L258" s="95">
        <f t="shared" si="475"/>
        <v>17704.099999999999</v>
      </c>
      <c r="M258" s="95">
        <f t="shared" si="475"/>
        <v>0</v>
      </c>
      <c r="N258" s="95">
        <f t="shared" si="475"/>
        <v>17704.099999999999</v>
      </c>
      <c r="O258" s="95">
        <f t="shared" si="475"/>
        <v>0</v>
      </c>
      <c r="P258" s="95">
        <f t="shared" si="475"/>
        <v>17704.099999999999</v>
      </c>
      <c r="Q258" s="95">
        <f t="shared" si="475"/>
        <v>0</v>
      </c>
      <c r="R258" s="130">
        <f t="shared" si="475"/>
        <v>17704.099999999999</v>
      </c>
      <c r="S258" s="95">
        <f t="shared" si="475"/>
        <v>0</v>
      </c>
      <c r="T258" s="95">
        <f t="shared" si="475"/>
        <v>17704.099999999999</v>
      </c>
      <c r="U258" s="95">
        <f t="shared" si="476"/>
        <v>0</v>
      </c>
      <c r="V258" s="95">
        <f t="shared" si="476"/>
        <v>17704.099999999999</v>
      </c>
      <c r="W258" s="128" t="e">
        <f>SUMIFS([1]Лист1!$Q$15:$Q$685,[1]Лист1!$C$15:$C$685,B258,[1]Лист1!$D$15:$D$685,C258,[1]Лист1!$E$15:$E$685,D258,[1]Лист1!$F$15:$F$685,E258)</f>
        <v>#VALUE!</v>
      </c>
      <c r="X258" s="128" t="e">
        <f>SUMIFS([1]Лист1!$R$15:$R$685,[1]Лист1!$C$15:$C$685,B258,[1]Лист1!$D$15:$D$685,C258,[1]Лист1!$E$15:$E$685,D258,[1]Лист1!$F$15:$F$685,E258)</f>
        <v>#VALUE!</v>
      </c>
      <c r="Y258" s="128" t="e">
        <f>SUMIFS([1]Лист1!$S$15:$S$685,[1]Лист1!$C$15:$C$685,B258,[1]Лист1!$D$15:$D$685,C258,[1]Лист1!$E$15:$E$685,D258,[1]Лист1!$F$15:$F$685,E258)</f>
        <v>#VALUE!</v>
      </c>
      <c r="Z258" s="133" t="e">
        <f t="shared" ref="Z258:Z259" si="477">W258-P258</f>
        <v>#VALUE!</v>
      </c>
      <c r="AA258" s="133" t="e">
        <f t="shared" ref="AA258:AA259" si="478">X258-Q258</f>
        <v>#VALUE!</v>
      </c>
      <c r="AB258" s="133" t="e">
        <f t="shared" ref="AB258:AB259" si="479">Y258-R258</f>
        <v>#VALUE!</v>
      </c>
      <c r="AC258" t="b">
        <f t="shared" si="397"/>
        <v>1</v>
      </c>
    </row>
    <row r="259" spans="1:29" ht="16.5" x14ac:dyDescent="0.25">
      <c r="A259" s="25" t="s">
        <v>102</v>
      </c>
      <c r="B259" s="17" t="s">
        <v>139</v>
      </c>
      <c r="C259" s="17" t="s">
        <v>16</v>
      </c>
      <c r="D259" s="37" t="s">
        <v>176</v>
      </c>
      <c r="E259" s="19" t="s">
        <v>103</v>
      </c>
      <c r="F259" s="95">
        <v>17706.3</v>
      </c>
      <c r="G259" s="95">
        <v>-2.2000000000000002</v>
      </c>
      <c r="H259" s="95">
        <f>F259+G259</f>
        <v>17704.099999999999</v>
      </c>
      <c r="I259" s="95">
        <v>0</v>
      </c>
      <c r="J259" s="95">
        <f>H259+I259</f>
        <v>17704.099999999999</v>
      </c>
      <c r="K259" s="95">
        <v>0</v>
      </c>
      <c r="L259" s="95">
        <f>J259+K259</f>
        <v>17704.099999999999</v>
      </c>
      <c r="M259" s="95">
        <v>0</v>
      </c>
      <c r="N259" s="95">
        <f>L259+M259</f>
        <v>17704.099999999999</v>
      </c>
      <c r="O259" s="95">
        <v>0</v>
      </c>
      <c r="P259" s="95">
        <f>N259+O259</f>
        <v>17704.099999999999</v>
      </c>
      <c r="Q259" s="95">
        <v>0</v>
      </c>
      <c r="R259" s="130">
        <f>P259+Q259</f>
        <v>17704.099999999999</v>
      </c>
      <c r="S259" s="95">
        <v>0</v>
      </c>
      <c r="T259" s="95">
        <f>R259+S259</f>
        <v>17704.099999999999</v>
      </c>
      <c r="U259" s="95">
        <v>0</v>
      </c>
      <c r="V259" s="95">
        <f>T259+U259</f>
        <v>17704.099999999999</v>
      </c>
      <c r="W259" s="128" t="e">
        <f>SUMIFS([1]Лист1!$Q$15:$Q$685,[1]Лист1!$C$15:$C$685,B259,[1]Лист1!$D$15:$D$685,C259,[1]Лист1!$E$15:$E$685,D259,[1]Лист1!$F$15:$F$685,E259)</f>
        <v>#VALUE!</v>
      </c>
      <c r="X259" s="128" t="e">
        <f>SUMIFS([1]Лист1!$R$15:$R$685,[1]Лист1!$C$15:$C$685,B259,[1]Лист1!$D$15:$D$685,C259,[1]Лист1!$E$15:$E$685,D259,[1]Лист1!$F$15:$F$685,E259)</f>
        <v>#VALUE!</v>
      </c>
      <c r="Y259" s="128" t="e">
        <f>SUMIFS([1]Лист1!$S$15:$S$685,[1]Лист1!$C$15:$C$685,B259,[1]Лист1!$D$15:$D$685,C259,[1]Лист1!$E$15:$E$685,D259,[1]Лист1!$F$15:$F$685,E259)</f>
        <v>#VALUE!</v>
      </c>
      <c r="Z259" s="133" t="e">
        <f t="shared" si="477"/>
        <v>#VALUE!</v>
      </c>
      <c r="AA259" s="133" t="e">
        <f t="shared" si="478"/>
        <v>#VALUE!</v>
      </c>
      <c r="AB259" s="133" t="e">
        <f t="shared" si="479"/>
        <v>#VALUE!</v>
      </c>
      <c r="AC259" t="b">
        <f t="shared" si="397"/>
        <v>1</v>
      </c>
    </row>
    <row r="260" spans="1:29" ht="34.5" x14ac:dyDescent="0.3">
      <c r="A260" s="41" t="s">
        <v>177</v>
      </c>
      <c r="B260" s="13" t="s">
        <v>139</v>
      </c>
      <c r="C260" s="13" t="s">
        <v>16</v>
      </c>
      <c r="D260" s="14" t="s">
        <v>178</v>
      </c>
      <c r="E260" s="24" t="s">
        <v>58</v>
      </c>
      <c r="F260" s="94">
        <f t="shared" ref="F260:H260" si="480">F261+F272+F280+F265</f>
        <v>139820.20000000001</v>
      </c>
      <c r="G260" s="94">
        <f t="shared" si="480"/>
        <v>8947.2999999999993</v>
      </c>
      <c r="H260" s="94">
        <f t="shared" si="480"/>
        <v>148767.5</v>
      </c>
      <c r="I260" s="94">
        <f t="shared" ref="I260:J260" si="481">I261+I272+I280+I265</f>
        <v>0</v>
      </c>
      <c r="J260" s="94">
        <f t="shared" si="481"/>
        <v>148767.5</v>
      </c>
      <c r="K260" s="94">
        <f t="shared" ref="K260:L260" si="482">K261+K272+K280+K265</f>
        <v>3895.3</v>
      </c>
      <c r="L260" s="94">
        <f t="shared" si="482"/>
        <v>152662.79999999999</v>
      </c>
      <c r="M260" s="95">
        <f t="shared" ref="M260:N260" si="483">M261+M272+M280+M265</f>
        <v>0</v>
      </c>
      <c r="N260" s="94">
        <f t="shared" si="483"/>
        <v>152662.79999999999</v>
      </c>
      <c r="O260" s="94">
        <f t="shared" ref="O260:P260" si="484">O261+O272+O280+O265</f>
        <v>0</v>
      </c>
      <c r="P260" s="94">
        <f t="shared" si="484"/>
        <v>152662.79999999999</v>
      </c>
      <c r="Q260" s="94">
        <f t="shared" ref="Q260:R260" si="485">Q261+Q272+Q280+Q265</f>
        <v>-1457.2000000000003</v>
      </c>
      <c r="R260" s="94">
        <f t="shared" si="485"/>
        <v>151205.59999999998</v>
      </c>
      <c r="S260" s="94">
        <f t="shared" ref="S260:T260" si="486">S261+S272+S280+S265</f>
        <v>595.1</v>
      </c>
      <c r="T260" s="94">
        <f t="shared" si="486"/>
        <v>151800.69999999998</v>
      </c>
      <c r="U260" s="94">
        <f t="shared" ref="U260:V260" si="487">U261+U272+U280+U265</f>
        <v>0</v>
      </c>
      <c r="V260" s="94">
        <f t="shared" si="487"/>
        <v>151800.69999999998</v>
      </c>
      <c r="AC260" t="b">
        <f t="shared" si="397"/>
        <v>1</v>
      </c>
    </row>
    <row r="261" spans="1:29" ht="17.25" x14ac:dyDescent="0.3">
      <c r="A261" s="30" t="s">
        <v>179</v>
      </c>
      <c r="B261" s="27" t="s">
        <v>139</v>
      </c>
      <c r="C261" s="27" t="s">
        <v>16</v>
      </c>
      <c r="D261" s="42" t="s">
        <v>180</v>
      </c>
      <c r="E261" s="24" t="s">
        <v>58</v>
      </c>
      <c r="F261" s="96">
        <f t="shared" ref="F261:U263" si="488">F262</f>
        <v>77994.2</v>
      </c>
      <c r="G261" s="96">
        <f t="shared" si="488"/>
        <v>0.1</v>
      </c>
      <c r="H261" s="96">
        <f t="shared" si="488"/>
        <v>77994.3</v>
      </c>
      <c r="I261" s="96">
        <f t="shared" si="488"/>
        <v>0</v>
      </c>
      <c r="J261" s="96">
        <f t="shared" si="488"/>
        <v>77994.3</v>
      </c>
      <c r="K261" s="96">
        <f t="shared" si="488"/>
        <v>0</v>
      </c>
      <c r="L261" s="96">
        <f t="shared" si="488"/>
        <v>77994.3</v>
      </c>
      <c r="M261" s="95">
        <f t="shared" si="488"/>
        <v>0</v>
      </c>
      <c r="N261" s="96">
        <f t="shared" si="488"/>
        <v>77994.3</v>
      </c>
      <c r="O261" s="96">
        <f t="shared" si="488"/>
        <v>0</v>
      </c>
      <c r="P261" s="96">
        <f t="shared" si="488"/>
        <v>77994.3</v>
      </c>
      <c r="Q261" s="96">
        <f t="shared" si="488"/>
        <v>0</v>
      </c>
      <c r="R261" s="96">
        <f t="shared" si="488"/>
        <v>77994.3</v>
      </c>
      <c r="S261" s="96">
        <f t="shared" si="488"/>
        <v>0</v>
      </c>
      <c r="T261" s="96">
        <f t="shared" si="488"/>
        <v>77994.3</v>
      </c>
      <c r="U261" s="96">
        <f t="shared" si="488"/>
        <v>0</v>
      </c>
      <c r="V261" s="96">
        <f t="shared" ref="U261:V263" si="489">V262</f>
        <v>77994.3</v>
      </c>
      <c r="AC261" t="b">
        <f t="shared" si="397"/>
        <v>1</v>
      </c>
    </row>
    <row r="262" spans="1:29" ht="33" x14ac:dyDescent="0.25">
      <c r="A262" s="25" t="s">
        <v>181</v>
      </c>
      <c r="B262" s="17" t="s">
        <v>139</v>
      </c>
      <c r="C262" s="17" t="s">
        <v>16</v>
      </c>
      <c r="D262" s="37" t="s">
        <v>182</v>
      </c>
      <c r="E262" s="19" t="s">
        <v>58</v>
      </c>
      <c r="F262" s="95">
        <f t="shared" si="488"/>
        <v>77994.2</v>
      </c>
      <c r="G262" s="95">
        <f t="shared" si="488"/>
        <v>0.1</v>
      </c>
      <c r="H262" s="95">
        <f t="shared" si="488"/>
        <v>77994.3</v>
      </c>
      <c r="I262" s="95">
        <f t="shared" si="488"/>
        <v>0</v>
      </c>
      <c r="J262" s="95">
        <f t="shared" si="488"/>
        <v>77994.3</v>
      </c>
      <c r="K262" s="95">
        <f t="shared" si="488"/>
        <v>0</v>
      </c>
      <c r="L262" s="95">
        <f t="shared" si="488"/>
        <v>77994.3</v>
      </c>
      <c r="M262" s="95">
        <f t="shared" si="488"/>
        <v>0</v>
      </c>
      <c r="N262" s="95">
        <f t="shared" si="488"/>
        <v>77994.3</v>
      </c>
      <c r="O262" s="95">
        <f t="shared" si="488"/>
        <v>0</v>
      </c>
      <c r="P262" s="95">
        <f t="shared" si="488"/>
        <v>77994.3</v>
      </c>
      <c r="Q262" s="95">
        <f t="shared" si="488"/>
        <v>0</v>
      </c>
      <c r="R262" s="95">
        <f t="shared" si="488"/>
        <v>77994.3</v>
      </c>
      <c r="S262" s="95">
        <f t="shared" si="488"/>
        <v>0</v>
      </c>
      <c r="T262" s="95">
        <f t="shared" si="488"/>
        <v>77994.3</v>
      </c>
      <c r="U262" s="95">
        <f t="shared" si="489"/>
        <v>0</v>
      </c>
      <c r="V262" s="95">
        <f t="shared" si="489"/>
        <v>77994.3</v>
      </c>
      <c r="AC262" t="b">
        <f t="shared" si="397"/>
        <v>1</v>
      </c>
    </row>
    <row r="263" spans="1:29" ht="33" x14ac:dyDescent="0.25">
      <c r="A263" s="25" t="s">
        <v>100</v>
      </c>
      <c r="B263" s="17" t="s">
        <v>139</v>
      </c>
      <c r="C263" s="17" t="s">
        <v>16</v>
      </c>
      <c r="D263" s="37" t="s">
        <v>182</v>
      </c>
      <c r="E263" s="19" t="s">
        <v>101</v>
      </c>
      <c r="F263" s="95">
        <f t="shared" si="488"/>
        <v>77994.2</v>
      </c>
      <c r="G263" s="95">
        <f t="shared" si="488"/>
        <v>0.1</v>
      </c>
      <c r="H263" s="95">
        <f t="shared" si="488"/>
        <v>77994.3</v>
      </c>
      <c r="I263" s="95">
        <f t="shared" si="488"/>
        <v>0</v>
      </c>
      <c r="J263" s="95">
        <f t="shared" si="488"/>
        <v>77994.3</v>
      </c>
      <c r="K263" s="95">
        <f t="shared" si="488"/>
        <v>0</v>
      </c>
      <c r="L263" s="95">
        <f t="shared" si="488"/>
        <v>77994.3</v>
      </c>
      <c r="M263" s="95">
        <f t="shared" si="488"/>
        <v>0</v>
      </c>
      <c r="N263" s="95">
        <f t="shared" si="488"/>
        <v>77994.3</v>
      </c>
      <c r="O263" s="95">
        <f t="shared" si="488"/>
        <v>0</v>
      </c>
      <c r="P263" s="95">
        <f t="shared" si="488"/>
        <v>77994.3</v>
      </c>
      <c r="Q263" s="95">
        <f t="shared" si="488"/>
        <v>0</v>
      </c>
      <c r="R263" s="130">
        <f t="shared" si="488"/>
        <v>77994.3</v>
      </c>
      <c r="S263" s="95">
        <f t="shared" si="488"/>
        <v>0</v>
      </c>
      <c r="T263" s="95">
        <f t="shared" si="488"/>
        <v>77994.3</v>
      </c>
      <c r="U263" s="95">
        <f t="shared" si="489"/>
        <v>0</v>
      </c>
      <c r="V263" s="95">
        <f t="shared" si="489"/>
        <v>77994.3</v>
      </c>
      <c r="W263" s="128" t="e">
        <f>SUMIFS([1]Лист1!$Q$15:$Q$685,[1]Лист1!$C$15:$C$685,B263,[1]Лист1!$D$15:$D$685,C263,[1]Лист1!$E$15:$E$685,D263,[1]Лист1!$F$15:$F$685,E263)</f>
        <v>#VALUE!</v>
      </c>
      <c r="X263" s="128" t="e">
        <f>SUMIFS([1]Лист1!$R$15:$R$685,[1]Лист1!$C$15:$C$685,B263,[1]Лист1!$D$15:$D$685,C263,[1]Лист1!$E$15:$E$685,D263,[1]Лист1!$F$15:$F$685,E263)</f>
        <v>#VALUE!</v>
      </c>
      <c r="Y263" s="128" t="e">
        <f>SUMIFS([1]Лист1!$S$15:$S$685,[1]Лист1!$C$15:$C$685,B263,[1]Лист1!$D$15:$D$685,C263,[1]Лист1!$E$15:$E$685,D263,[1]Лист1!$F$15:$F$685,E263)</f>
        <v>#VALUE!</v>
      </c>
      <c r="Z263" s="133" t="e">
        <f t="shared" ref="Z263:Z264" si="490">W263-P263</f>
        <v>#VALUE!</v>
      </c>
      <c r="AA263" s="133" t="e">
        <f t="shared" ref="AA263:AA264" si="491">X263-Q263</f>
        <v>#VALUE!</v>
      </c>
      <c r="AB263" s="133" t="e">
        <f t="shared" ref="AB263:AB264" si="492">Y263-R263</f>
        <v>#VALUE!</v>
      </c>
      <c r="AC263" t="b">
        <f t="shared" si="397"/>
        <v>1</v>
      </c>
    </row>
    <row r="264" spans="1:29" ht="16.5" x14ac:dyDescent="0.25">
      <c r="A264" s="25" t="s">
        <v>102</v>
      </c>
      <c r="B264" s="17" t="s">
        <v>139</v>
      </c>
      <c r="C264" s="17" t="s">
        <v>16</v>
      </c>
      <c r="D264" s="37" t="s">
        <v>182</v>
      </c>
      <c r="E264" s="19" t="s">
        <v>103</v>
      </c>
      <c r="F264" s="95">
        <v>77994.2</v>
      </c>
      <c r="G264" s="95">
        <v>0.1</v>
      </c>
      <c r="H264" s="95">
        <f>F264+G264</f>
        <v>77994.3</v>
      </c>
      <c r="I264" s="95">
        <v>0</v>
      </c>
      <c r="J264" s="95">
        <f>H264+I264</f>
        <v>77994.3</v>
      </c>
      <c r="K264" s="95">
        <v>0</v>
      </c>
      <c r="L264" s="95">
        <f>J264+K264</f>
        <v>77994.3</v>
      </c>
      <c r="M264" s="95">
        <v>0</v>
      </c>
      <c r="N264" s="95">
        <f>L264+M264</f>
        <v>77994.3</v>
      </c>
      <c r="O264" s="95">
        <v>0</v>
      </c>
      <c r="P264" s="95">
        <f>N264+O264</f>
        <v>77994.3</v>
      </c>
      <c r="Q264" s="95">
        <v>0</v>
      </c>
      <c r="R264" s="130">
        <f>P264+Q264</f>
        <v>77994.3</v>
      </c>
      <c r="S264" s="95">
        <v>0</v>
      </c>
      <c r="T264" s="95">
        <f>R264+S264</f>
        <v>77994.3</v>
      </c>
      <c r="U264" s="95">
        <v>0</v>
      </c>
      <c r="V264" s="95">
        <f>T264+U264</f>
        <v>77994.3</v>
      </c>
      <c r="W264" s="128" t="e">
        <f>SUMIFS([1]Лист1!$Q$15:$Q$685,[1]Лист1!$C$15:$C$685,B264,[1]Лист1!$D$15:$D$685,C264,[1]Лист1!$E$15:$E$685,D264,[1]Лист1!$F$15:$F$685,E264)</f>
        <v>#VALUE!</v>
      </c>
      <c r="X264" s="128" t="e">
        <f>SUMIFS([1]Лист1!$R$15:$R$685,[1]Лист1!$C$15:$C$685,B264,[1]Лист1!$D$15:$D$685,C264,[1]Лист1!$E$15:$E$685,D264,[1]Лист1!$F$15:$F$685,E264)</f>
        <v>#VALUE!</v>
      </c>
      <c r="Y264" s="128" t="e">
        <f>SUMIFS([1]Лист1!$S$15:$S$685,[1]Лист1!$C$15:$C$685,B264,[1]Лист1!$D$15:$D$685,C264,[1]Лист1!$E$15:$E$685,D264,[1]Лист1!$F$15:$F$685,E264)</f>
        <v>#VALUE!</v>
      </c>
      <c r="Z264" s="133" t="e">
        <f t="shared" si="490"/>
        <v>#VALUE!</v>
      </c>
      <c r="AA264" s="133" t="e">
        <f t="shared" si="491"/>
        <v>#VALUE!</v>
      </c>
      <c r="AB264" s="133" t="e">
        <f t="shared" si="492"/>
        <v>#VALUE!</v>
      </c>
      <c r="AC264" t="b">
        <f t="shared" si="397"/>
        <v>1</v>
      </c>
    </row>
    <row r="265" spans="1:29" ht="16.5" x14ac:dyDescent="0.25">
      <c r="A265" s="30" t="s">
        <v>183</v>
      </c>
      <c r="B265" s="27" t="s">
        <v>139</v>
      </c>
      <c r="C265" s="27" t="s">
        <v>16</v>
      </c>
      <c r="D265" s="42" t="s">
        <v>184</v>
      </c>
      <c r="E265" s="29" t="s">
        <v>58</v>
      </c>
      <c r="F265" s="96">
        <f t="shared" ref="F265:H265" si="493">F269+F266</f>
        <v>13259.2</v>
      </c>
      <c r="G265" s="96">
        <f t="shared" si="493"/>
        <v>5870.6</v>
      </c>
      <c r="H265" s="96">
        <f t="shared" si="493"/>
        <v>19129.8</v>
      </c>
      <c r="I265" s="96">
        <f t="shared" ref="I265:J265" si="494">I269+I266</f>
        <v>0</v>
      </c>
      <c r="J265" s="96">
        <f t="shared" si="494"/>
        <v>19129.8</v>
      </c>
      <c r="K265" s="96">
        <f t="shared" ref="K265:L265" si="495">K269+K266</f>
        <v>0</v>
      </c>
      <c r="L265" s="96">
        <f t="shared" si="495"/>
        <v>19129.8</v>
      </c>
      <c r="M265" s="95">
        <f t="shared" ref="M265:N265" si="496">M269+M266</f>
        <v>0</v>
      </c>
      <c r="N265" s="96">
        <f t="shared" si="496"/>
        <v>19129.8</v>
      </c>
      <c r="O265" s="96">
        <f t="shared" ref="O265:P265" si="497">O269+O266</f>
        <v>0</v>
      </c>
      <c r="P265" s="96">
        <f t="shared" si="497"/>
        <v>19129.8</v>
      </c>
      <c r="Q265" s="96">
        <f t="shared" ref="Q265:R265" si="498">Q269+Q266</f>
        <v>0</v>
      </c>
      <c r="R265" s="96">
        <f t="shared" si="498"/>
        <v>19129.8</v>
      </c>
      <c r="S265" s="96">
        <f t="shared" ref="S265:T265" si="499">S269+S266</f>
        <v>0</v>
      </c>
      <c r="T265" s="96">
        <f t="shared" si="499"/>
        <v>19129.8</v>
      </c>
      <c r="U265" s="96">
        <f t="shared" ref="U265:V265" si="500">U269+U266</f>
        <v>0</v>
      </c>
      <c r="V265" s="96">
        <f t="shared" si="500"/>
        <v>19129.8</v>
      </c>
      <c r="AC265" t="b">
        <f t="shared" si="397"/>
        <v>1</v>
      </c>
    </row>
    <row r="266" spans="1:29" ht="33" x14ac:dyDescent="0.25">
      <c r="A266" s="25" t="s">
        <v>445</v>
      </c>
      <c r="B266" s="17" t="s">
        <v>139</v>
      </c>
      <c r="C266" s="17" t="s">
        <v>16</v>
      </c>
      <c r="D266" s="18" t="s">
        <v>444</v>
      </c>
      <c r="E266" s="19"/>
      <c r="F266" s="95">
        <f t="shared" ref="F266:U267" si="501">F267</f>
        <v>8953.5</v>
      </c>
      <c r="G266" s="95">
        <f t="shared" si="501"/>
        <v>5870.6</v>
      </c>
      <c r="H266" s="95">
        <f t="shared" si="501"/>
        <v>14824.1</v>
      </c>
      <c r="I266" s="95">
        <f t="shared" si="501"/>
        <v>0</v>
      </c>
      <c r="J266" s="95">
        <f t="shared" si="501"/>
        <v>14824.1</v>
      </c>
      <c r="K266" s="95">
        <f t="shared" si="501"/>
        <v>0</v>
      </c>
      <c r="L266" s="95">
        <f t="shared" si="501"/>
        <v>14824.1</v>
      </c>
      <c r="M266" s="95">
        <f t="shared" si="501"/>
        <v>0</v>
      </c>
      <c r="N266" s="95">
        <f t="shared" si="501"/>
        <v>14824.1</v>
      </c>
      <c r="O266" s="95">
        <f t="shared" si="501"/>
        <v>0</v>
      </c>
      <c r="P266" s="95">
        <f t="shared" si="501"/>
        <v>14824.1</v>
      </c>
      <c r="Q266" s="95">
        <f t="shared" si="501"/>
        <v>0</v>
      </c>
      <c r="R266" s="95">
        <f t="shared" si="501"/>
        <v>14824.1</v>
      </c>
      <c r="S266" s="95">
        <f t="shared" si="501"/>
        <v>0</v>
      </c>
      <c r="T266" s="95">
        <f t="shared" si="501"/>
        <v>14824.1</v>
      </c>
      <c r="U266" s="95">
        <f t="shared" si="501"/>
        <v>0</v>
      </c>
      <c r="V266" s="95">
        <f t="shared" ref="U266:V267" si="502">V267</f>
        <v>14824.1</v>
      </c>
      <c r="AC266" t="b">
        <f t="shared" si="397"/>
        <v>1</v>
      </c>
    </row>
    <row r="267" spans="1:29" ht="33" x14ac:dyDescent="0.25">
      <c r="A267" s="25" t="s">
        <v>100</v>
      </c>
      <c r="B267" s="17" t="s">
        <v>139</v>
      </c>
      <c r="C267" s="17" t="s">
        <v>16</v>
      </c>
      <c r="D267" s="18" t="s">
        <v>444</v>
      </c>
      <c r="E267" s="19">
        <v>600</v>
      </c>
      <c r="F267" s="95">
        <f t="shared" si="501"/>
        <v>8953.5</v>
      </c>
      <c r="G267" s="95">
        <f t="shared" si="501"/>
        <v>5870.6</v>
      </c>
      <c r="H267" s="95">
        <f t="shared" si="501"/>
        <v>14824.1</v>
      </c>
      <c r="I267" s="95">
        <f t="shared" si="501"/>
        <v>0</v>
      </c>
      <c r="J267" s="95">
        <f t="shared" si="501"/>
        <v>14824.1</v>
      </c>
      <c r="K267" s="95">
        <f t="shared" si="501"/>
        <v>0</v>
      </c>
      <c r="L267" s="95">
        <f t="shared" si="501"/>
        <v>14824.1</v>
      </c>
      <c r="M267" s="95">
        <f t="shared" si="501"/>
        <v>0</v>
      </c>
      <c r="N267" s="95">
        <f t="shared" si="501"/>
        <v>14824.1</v>
      </c>
      <c r="O267" s="95">
        <f t="shared" si="501"/>
        <v>0</v>
      </c>
      <c r="P267" s="95">
        <f t="shared" si="501"/>
        <v>14824.1</v>
      </c>
      <c r="Q267" s="95">
        <f t="shared" si="501"/>
        <v>0</v>
      </c>
      <c r="R267" s="130">
        <f t="shared" si="501"/>
        <v>14824.1</v>
      </c>
      <c r="S267" s="95">
        <f t="shared" si="501"/>
        <v>0</v>
      </c>
      <c r="T267" s="95">
        <f t="shared" si="501"/>
        <v>14824.1</v>
      </c>
      <c r="U267" s="95">
        <f t="shared" si="502"/>
        <v>0</v>
      </c>
      <c r="V267" s="95">
        <f t="shared" si="502"/>
        <v>14824.1</v>
      </c>
      <c r="W267" s="128" t="e">
        <f>SUMIFS([1]Лист1!$Q$15:$Q$685,[1]Лист1!$C$15:$C$685,B267,[1]Лист1!$D$15:$D$685,C267,[1]Лист1!$E$15:$E$685,D267,[1]Лист1!$F$15:$F$685,E267)</f>
        <v>#VALUE!</v>
      </c>
      <c r="X267" s="128" t="e">
        <f>SUMIFS([1]Лист1!$R$15:$R$685,[1]Лист1!$C$15:$C$685,B267,[1]Лист1!$D$15:$D$685,C267,[1]Лист1!$E$15:$E$685,D267,[1]Лист1!$F$15:$F$685,E267)</f>
        <v>#VALUE!</v>
      </c>
      <c r="Y267" s="128" t="e">
        <f>SUMIFS([1]Лист1!$S$15:$S$685,[1]Лист1!$C$15:$C$685,B267,[1]Лист1!$D$15:$D$685,C267,[1]Лист1!$E$15:$E$685,D267,[1]Лист1!$F$15:$F$685,E267)</f>
        <v>#VALUE!</v>
      </c>
      <c r="Z267" s="133" t="e">
        <f t="shared" ref="Z267:Z268" si="503">W267-P267</f>
        <v>#VALUE!</v>
      </c>
      <c r="AA267" s="133" t="e">
        <f t="shared" ref="AA267:AA268" si="504">X267-Q267</f>
        <v>#VALUE!</v>
      </c>
      <c r="AB267" s="133" t="e">
        <f t="shared" ref="AB267:AB268" si="505">Y267-R267</f>
        <v>#VALUE!</v>
      </c>
      <c r="AC267" t="b">
        <f t="shared" si="397"/>
        <v>1</v>
      </c>
    </row>
    <row r="268" spans="1:29" ht="16.5" x14ac:dyDescent="0.25">
      <c r="A268" s="25" t="s">
        <v>102</v>
      </c>
      <c r="B268" s="17" t="s">
        <v>139</v>
      </c>
      <c r="C268" s="17" t="s">
        <v>16</v>
      </c>
      <c r="D268" s="18" t="s">
        <v>444</v>
      </c>
      <c r="E268" s="19">
        <v>610</v>
      </c>
      <c r="F268" s="95">
        <v>8953.5</v>
      </c>
      <c r="G268" s="95">
        <v>5870.6</v>
      </c>
      <c r="H268" s="95">
        <f>F268+G268</f>
        <v>14824.1</v>
      </c>
      <c r="I268" s="95">
        <v>0</v>
      </c>
      <c r="J268" s="95">
        <f>H268+I268</f>
        <v>14824.1</v>
      </c>
      <c r="K268" s="95">
        <v>0</v>
      </c>
      <c r="L268" s="95">
        <f>J268+K268</f>
        <v>14824.1</v>
      </c>
      <c r="M268" s="95">
        <v>0</v>
      </c>
      <c r="N268" s="95">
        <f>L268+M268</f>
        <v>14824.1</v>
      </c>
      <c r="O268" s="95">
        <v>0</v>
      </c>
      <c r="P268" s="95">
        <f>N268+O268</f>
        <v>14824.1</v>
      </c>
      <c r="Q268" s="95">
        <v>0</v>
      </c>
      <c r="R268" s="130">
        <f>P268+Q268</f>
        <v>14824.1</v>
      </c>
      <c r="S268" s="95">
        <v>0</v>
      </c>
      <c r="T268" s="95">
        <f>R268+S268</f>
        <v>14824.1</v>
      </c>
      <c r="U268" s="95">
        <v>0</v>
      </c>
      <c r="V268" s="95">
        <f>T268+U268</f>
        <v>14824.1</v>
      </c>
      <c r="W268" s="128" t="e">
        <f>SUMIFS([1]Лист1!$Q$15:$Q$685,[1]Лист1!$C$15:$C$685,B268,[1]Лист1!$D$15:$D$685,C268,[1]Лист1!$E$15:$E$685,D268,[1]Лист1!$F$15:$F$685,E268)</f>
        <v>#VALUE!</v>
      </c>
      <c r="X268" s="128" t="e">
        <f>SUMIFS([1]Лист1!$R$15:$R$685,[1]Лист1!$C$15:$C$685,B268,[1]Лист1!$D$15:$D$685,C268,[1]Лист1!$E$15:$E$685,D268,[1]Лист1!$F$15:$F$685,E268)</f>
        <v>#VALUE!</v>
      </c>
      <c r="Y268" s="128" t="e">
        <f>SUMIFS([1]Лист1!$S$15:$S$685,[1]Лист1!$C$15:$C$685,B268,[1]Лист1!$D$15:$D$685,C268,[1]Лист1!$E$15:$E$685,D268,[1]Лист1!$F$15:$F$685,E268)</f>
        <v>#VALUE!</v>
      </c>
      <c r="Z268" s="133" t="e">
        <f t="shared" si="503"/>
        <v>#VALUE!</v>
      </c>
      <c r="AA268" s="133" t="e">
        <f t="shared" si="504"/>
        <v>#VALUE!</v>
      </c>
      <c r="AB268" s="133" t="e">
        <f t="shared" si="505"/>
        <v>#VALUE!</v>
      </c>
      <c r="AC268" t="b">
        <f t="shared" si="397"/>
        <v>1</v>
      </c>
    </row>
    <row r="269" spans="1:29" ht="33" x14ac:dyDescent="0.25">
      <c r="A269" s="25" t="s">
        <v>185</v>
      </c>
      <c r="B269" s="17" t="s">
        <v>139</v>
      </c>
      <c r="C269" s="17" t="s">
        <v>16</v>
      </c>
      <c r="D269" s="37" t="s">
        <v>186</v>
      </c>
      <c r="E269" s="19" t="s">
        <v>58</v>
      </c>
      <c r="F269" s="95">
        <f t="shared" ref="F269:U270" si="506">F270</f>
        <v>4305.7</v>
      </c>
      <c r="G269" s="95">
        <f t="shared" si="506"/>
        <v>0</v>
      </c>
      <c r="H269" s="95">
        <f t="shared" si="506"/>
        <v>4305.7</v>
      </c>
      <c r="I269" s="95">
        <f t="shared" si="506"/>
        <v>0</v>
      </c>
      <c r="J269" s="95">
        <f t="shared" si="506"/>
        <v>4305.7</v>
      </c>
      <c r="K269" s="95">
        <f t="shared" si="506"/>
        <v>0</v>
      </c>
      <c r="L269" s="95">
        <f t="shared" si="506"/>
        <v>4305.7</v>
      </c>
      <c r="M269" s="95">
        <f t="shared" si="506"/>
        <v>0</v>
      </c>
      <c r="N269" s="95">
        <f t="shared" si="506"/>
        <v>4305.7</v>
      </c>
      <c r="O269" s="95">
        <f t="shared" si="506"/>
        <v>0</v>
      </c>
      <c r="P269" s="95">
        <f t="shared" si="506"/>
        <v>4305.7</v>
      </c>
      <c r="Q269" s="95">
        <f t="shared" si="506"/>
        <v>0</v>
      </c>
      <c r="R269" s="95">
        <f t="shared" si="506"/>
        <v>4305.7</v>
      </c>
      <c r="S269" s="95">
        <f t="shared" si="506"/>
        <v>0</v>
      </c>
      <c r="T269" s="95">
        <f t="shared" si="506"/>
        <v>4305.7</v>
      </c>
      <c r="U269" s="95">
        <f t="shared" si="506"/>
        <v>0</v>
      </c>
      <c r="V269" s="95">
        <f t="shared" ref="U269:V270" si="507">V270</f>
        <v>4305.7</v>
      </c>
      <c r="AC269" t="b">
        <f t="shared" si="397"/>
        <v>1</v>
      </c>
    </row>
    <row r="270" spans="1:29" ht="33" x14ac:dyDescent="0.25">
      <c r="A270" s="25" t="s">
        <v>100</v>
      </c>
      <c r="B270" s="17" t="s">
        <v>139</v>
      </c>
      <c r="C270" s="17" t="s">
        <v>16</v>
      </c>
      <c r="D270" s="37" t="s">
        <v>186</v>
      </c>
      <c r="E270" s="19">
        <v>600</v>
      </c>
      <c r="F270" s="95">
        <f t="shared" si="506"/>
        <v>4305.7</v>
      </c>
      <c r="G270" s="95">
        <f t="shared" si="506"/>
        <v>0</v>
      </c>
      <c r="H270" s="95">
        <f t="shared" si="506"/>
        <v>4305.7</v>
      </c>
      <c r="I270" s="95">
        <f t="shared" si="506"/>
        <v>0</v>
      </c>
      <c r="J270" s="95">
        <f t="shared" si="506"/>
        <v>4305.7</v>
      </c>
      <c r="K270" s="95">
        <f t="shared" si="506"/>
        <v>0</v>
      </c>
      <c r="L270" s="95">
        <f t="shared" si="506"/>
        <v>4305.7</v>
      </c>
      <c r="M270" s="95">
        <f t="shared" si="506"/>
        <v>0</v>
      </c>
      <c r="N270" s="95">
        <f t="shared" si="506"/>
        <v>4305.7</v>
      </c>
      <c r="O270" s="95">
        <f t="shared" si="506"/>
        <v>0</v>
      </c>
      <c r="P270" s="95">
        <f t="shared" si="506"/>
        <v>4305.7</v>
      </c>
      <c r="Q270" s="95">
        <f t="shared" si="506"/>
        <v>0</v>
      </c>
      <c r="R270" s="130">
        <f t="shared" si="506"/>
        <v>4305.7</v>
      </c>
      <c r="S270" s="95">
        <f t="shared" si="506"/>
        <v>0</v>
      </c>
      <c r="T270" s="95">
        <f t="shared" si="506"/>
        <v>4305.7</v>
      </c>
      <c r="U270" s="95">
        <f t="shared" si="507"/>
        <v>0</v>
      </c>
      <c r="V270" s="95">
        <f t="shared" si="507"/>
        <v>4305.7</v>
      </c>
      <c r="W270" s="128" t="e">
        <f>SUMIFS([1]Лист1!$Q$15:$Q$685,[1]Лист1!$C$15:$C$685,B270,[1]Лист1!$D$15:$D$685,C270,[1]Лист1!$E$15:$E$685,D270,[1]Лист1!$F$15:$F$685,E270)</f>
        <v>#VALUE!</v>
      </c>
      <c r="X270" s="128" t="e">
        <f>SUMIFS([1]Лист1!$R$15:$R$685,[1]Лист1!$C$15:$C$685,B270,[1]Лист1!$D$15:$D$685,C270,[1]Лист1!$E$15:$E$685,D270,[1]Лист1!$F$15:$F$685,E270)</f>
        <v>#VALUE!</v>
      </c>
      <c r="Y270" s="128" t="e">
        <f>SUMIFS([1]Лист1!$S$15:$S$685,[1]Лист1!$C$15:$C$685,B270,[1]Лист1!$D$15:$D$685,C270,[1]Лист1!$E$15:$E$685,D270,[1]Лист1!$F$15:$F$685,E270)</f>
        <v>#VALUE!</v>
      </c>
      <c r="Z270" s="133" t="e">
        <f t="shared" ref="Z270:Z271" si="508">W270-P270</f>
        <v>#VALUE!</v>
      </c>
      <c r="AA270" s="133" t="e">
        <f t="shared" ref="AA270:AA271" si="509">X270-Q270</f>
        <v>#VALUE!</v>
      </c>
      <c r="AB270" s="133" t="e">
        <f t="shared" ref="AB270:AB271" si="510">Y270-R270</f>
        <v>#VALUE!</v>
      </c>
      <c r="AC270" t="b">
        <f t="shared" si="397"/>
        <v>1</v>
      </c>
    </row>
    <row r="271" spans="1:29" ht="16.5" x14ac:dyDescent="0.25">
      <c r="A271" s="25" t="s">
        <v>102</v>
      </c>
      <c r="B271" s="17" t="s">
        <v>139</v>
      </c>
      <c r="C271" s="17" t="s">
        <v>16</v>
      </c>
      <c r="D271" s="37" t="s">
        <v>186</v>
      </c>
      <c r="E271" s="19">
        <v>610</v>
      </c>
      <c r="F271" s="95">
        <v>4305.7</v>
      </c>
      <c r="G271" s="95">
        <v>0</v>
      </c>
      <c r="H271" s="95">
        <f>F271+G271</f>
        <v>4305.7</v>
      </c>
      <c r="I271" s="95">
        <v>0</v>
      </c>
      <c r="J271" s="95">
        <f>H271+I271</f>
        <v>4305.7</v>
      </c>
      <c r="K271" s="95">
        <v>0</v>
      </c>
      <c r="L271" s="95">
        <f>J271+K271</f>
        <v>4305.7</v>
      </c>
      <c r="M271" s="95">
        <v>0</v>
      </c>
      <c r="N271" s="95">
        <f>L271+M271</f>
        <v>4305.7</v>
      </c>
      <c r="O271" s="95">
        <v>0</v>
      </c>
      <c r="P271" s="95">
        <f>N271+O271</f>
        <v>4305.7</v>
      </c>
      <c r="Q271" s="95">
        <v>0</v>
      </c>
      <c r="R271" s="130">
        <f>P271+Q271</f>
        <v>4305.7</v>
      </c>
      <c r="S271" s="95">
        <v>0</v>
      </c>
      <c r="T271" s="95">
        <f>R271+S271</f>
        <v>4305.7</v>
      </c>
      <c r="U271" s="95">
        <v>0</v>
      </c>
      <c r="V271" s="95">
        <f>T271+U271</f>
        <v>4305.7</v>
      </c>
      <c r="W271" s="128" t="e">
        <f>SUMIFS([1]Лист1!$Q$15:$Q$685,[1]Лист1!$C$15:$C$685,B271,[1]Лист1!$D$15:$D$685,C271,[1]Лист1!$E$15:$E$685,D271,[1]Лист1!$F$15:$F$685,E271)</f>
        <v>#VALUE!</v>
      </c>
      <c r="X271" s="128" t="e">
        <f>SUMIFS([1]Лист1!$R$15:$R$685,[1]Лист1!$C$15:$C$685,B271,[1]Лист1!$D$15:$D$685,C271,[1]Лист1!$E$15:$E$685,D271,[1]Лист1!$F$15:$F$685,E271)</f>
        <v>#VALUE!</v>
      </c>
      <c r="Y271" s="128" t="e">
        <f>SUMIFS([1]Лист1!$S$15:$S$685,[1]Лист1!$C$15:$C$685,B271,[1]Лист1!$D$15:$D$685,C271,[1]Лист1!$E$15:$E$685,D271,[1]Лист1!$F$15:$F$685,E271)</f>
        <v>#VALUE!</v>
      </c>
      <c r="Z271" s="133" t="e">
        <f t="shared" si="508"/>
        <v>#VALUE!</v>
      </c>
      <c r="AA271" s="133" t="e">
        <f t="shared" si="509"/>
        <v>#VALUE!</v>
      </c>
      <c r="AB271" s="133" t="e">
        <f t="shared" si="510"/>
        <v>#VALUE!</v>
      </c>
      <c r="AC271" t="b">
        <f t="shared" si="397"/>
        <v>1</v>
      </c>
    </row>
    <row r="272" spans="1:29" ht="16.5" x14ac:dyDescent="0.25">
      <c r="A272" s="30" t="s">
        <v>187</v>
      </c>
      <c r="B272" s="27" t="s">
        <v>139</v>
      </c>
      <c r="C272" s="27" t="s">
        <v>16</v>
      </c>
      <c r="D272" s="42" t="s">
        <v>188</v>
      </c>
      <c r="E272" s="29" t="s">
        <v>58</v>
      </c>
      <c r="F272" s="96">
        <f t="shared" ref="F272:H272" si="511">F273+F276</f>
        <v>4649.2</v>
      </c>
      <c r="G272" s="96">
        <f t="shared" si="511"/>
        <v>0</v>
      </c>
      <c r="H272" s="96">
        <f t="shared" si="511"/>
        <v>4649.2</v>
      </c>
      <c r="I272" s="96">
        <f t="shared" ref="I272:J272" si="512">I273+I276</f>
        <v>0</v>
      </c>
      <c r="J272" s="96">
        <f t="shared" si="512"/>
        <v>4649.2</v>
      </c>
      <c r="K272" s="96">
        <f t="shared" ref="K272:L272" si="513">K273+K276</f>
        <v>0</v>
      </c>
      <c r="L272" s="96">
        <f t="shared" si="513"/>
        <v>4649.2</v>
      </c>
      <c r="M272" s="95">
        <f t="shared" ref="M272:N272" si="514">M273+M276</f>
        <v>0</v>
      </c>
      <c r="N272" s="96">
        <f t="shared" si="514"/>
        <v>4649.2</v>
      </c>
      <c r="O272" s="96">
        <f t="shared" ref="O272:P272" si="515">O273+O276</f>
        <v>0</v>
      </c>
      <c r="P272" s="96">
        <f t="shared" si="515"/>
        <v>4649.2</v>
      </c>
      <c r="Q272" s="96">
        <f t="shared" ref="Q272:R272" si="516">Q273+Q276</f>
        <v>0</v>
      </c>
      <c r="R272" s="96">
        <f t="shared" si="516"/>
        <v>4649.2</v>
      </c>
      <c r="S272" s="96">
        <f t="shared" ref="S272:T272" si="517">S273+S276</f>
        <v>0</v>
      </c>
      <c r="T272" s="96">
        <f t="shared" si="517"/>
        <v>4649.2</v>
      </c>
      <c r="U272" s="96">
        <f t="shared" ref="U272:V272" si="518">U273+U276</f>
        <v>0</v>
      </c>
      <c r="V272" s="96">
        <f t="shared" si="518"/>
        <v>4649.2</v>
      </c>
      <c r="AC272" t="b">
        <f t="shared" si="397"/>
        <v>1</v>
      </c>
    </row>
    <row r="273" spans="1:29" ht="49.5" x14ac:dyDescent="0.25">
      <c r="A273" s="25" t="s">
        <v>189</v>
      </c>
      <c r="B273" s="17" t="s">
        <v>139</v>
      </c>
      <c r="C273" s="17" t="s">
        <v>16</v>
      </c>
      <c r="D273" s="37" t="s">
        <v>190</v>
      </c>
      <c r="E273" s="29" t="s">
        <v>58</v>
      </c>
      <c r="F273" s="95">
        <f t="shared" ref="F273:U274" si="519">F274</f>
        <v>2404.1999999999998</v>
      </c>
      <c r="G273" s="95">
        <f t="shared" si="519"/>
        <v>0</v>
      </c>
      <c r="H273" s="95">
        <f t="shared" si="519"/>
        <v>2404.1999999999998</v>
      </c>
      <c r="I273" s="95">
        <f t="shared" si="519"/>
        <v>0</v>
      </c>
      <c r="J273" s="95">
        <f t="shared" si="519"/>
        <v>2404.1999999999998</v>
      </c>
      <c r="K273" s="95">
        <f t="shared" si="519"/>
        <v>0</v>
      </c>
      <c r="L273" s="95">
        <f t="shared" si="519"/>
        <v>2404.1999999999998</v>
      </c>
      <c r="M273" s="95">
        <f t="shared" si="519"/>
        <v>0</v>
      </c>
      <c r="N273" s="95">
        <f t="shared" si="519"/>
        <v>2404.1999999999998</v>
      </c>
      <c r="O273" s="95">
        <f t="shared" si="519"/>
        <v>0</v>
      </c>
      <c r="P273" s="95">
        <f t="shared" si="519"/>
        <v>2404.1999999999998</v>
      </c>
      <c r="Q273" s="95">
        <f t="shared" si="519"/>
        <v>0</v>
      </c>
      <c r="R273" s="95">
        <f t="shared" si="519"/>
        <v>2404.1999999999998</v>
      </c>
      <c r="S273" s="95">
        <f t="shared" si="519"/>
        <v>0</v>
      </c>
      <c r="T273" s="95">
        <f t="shared" si="519"/>
        <v>2404.1999999999998</v>
      </c>
      <c r="U273" s="95">
        <f t="shared" si="519"/>
        <v>0</v>
      </c>
      <c r="V273" s="95">
        <f t="shared" ref="U273:V274" si="520">V274</f>
        <v>2404.1999999999998</v>
      </c>
      <c r="AC273" t="b">
        <f t="shared" si="397"/>
        <v>1</v>
      </c>
    </row>
    <row r="274" spans="1:29" ht="33" x14ac:dyDescent="0.25">
      <c r="A274" s="25" t="s">
        <v>100</v>
      </c>
      <c r="B274" s="17" t="s">
        <v>139</v>
      </c>
      <c r="C274" s="17" t="s">
        <v>16</v>
      </c>
      <c r="D274" s="37" t="s">
        <v>190</v>
      </c>
      <c r="E274" s="19" t="s">
        <v>101</v>
      </c>
      <c r="F274" s="95">
        <f t="shared" si="519"/>
        <v>2404.1999999999998</v>
      </c>
      <c r="G274" s="95">
        <f t="shared" si="519"/>
        <v>0</v>
      </c>
      <c r="H274" s="95">
        <f t="shared" si="519"/>
        <v>2404.1999999999998</v>
      </c>
      <c r="I274" s="95">
        <f t="shared" si="519"/>
        <v>0</v>
      </c>
      <c r="J274" s="95">
        <f t="shared" si="519"/>
        <v>2404.1999999999998</v>
      </c>
      <c r="K274" s="95">
        <f t="shared" si="519"/>
        <v>0</v>
      </c>
      <c r="L274" s="95">
        <f t="shared" si="519"/>
        <v>2404.1999999999998</v>
      </c>
      <c r="M274" s="95">
        <f t="shared" si="519"/>
        <v>0</v>
      </c>
      <c r="N274" s="95">
        <f t="shared" si="519"/>
        <v>2404.1999999999998</v>
      </c>
      <c r="O274" s="95">
        <f t="shared" si="519"/>
        <v>0</v>
      </c>
      <c r="P274" s="95">
        <f t="shared" si="519"/>
        <v>2404.1999999999998</v>
      </c>
      <c r="Q274" s="95">
        <f t="shared" si="519"/>
        <v>0</v>
      </c>
      <c r="R274" s="130">
        <f t="shared" si="519"/>
        <v>2404.1999999999998</v>
      </c>
      <c r="S274" s="95">
        <f t="shared" si="519"/>
        <v>0</v>
      </c>
      <c r="T274" s="95">
        <f t="shared" si="519"/>
        <v>2404.1999999999998</v>
      </c>
      <c r="U274" s="95">
        <f t="shared" si="520"/>
        <v>0</v>
      </c>
      <c r="V274" s="95">
        <f t="shared" si="520"/>
        <v>2404.1999999999998</v>
      </c>
      <c r="W274" s="128" t="e">
        <f>SUMIFS([1]Лист1!$Q$15:$Q$685,[1]Лист1!$C$15:$C$685,B274,[1]Лист1!$D$15:$D$685,C274,[1]Лист1!$E$15:$E$685,D274,[1]Лист1!$F$15:$F$685,E274)</f>
        <v>#VALUE!</v>
      </c>
      <c r="X274" s="128" t="e">
        <f>SUMIFS([1]Лист1!$R$15:$R$685,[1]Лист1!$C$15:$C$685,B274,[1]Лист1!$D$15:$D$685,C274,[1]Лист1!$E$15:$E$685,D274,[1]Лист1!$F$15:$F$685,E274)</f>
        <v>#VALUE!</v>
      </c>
      <c r="Y274" s="128" t="e">
        <f>SUMIFS([1]Лист1!$S$15:$S$685,[1]Лист1!$C$15:$C$685,B274,[1]Лист1!$D$15:$D$685,C274,[1]Лист1!$E$15:$E$685,D274,[1]Лист1!$F$15:$F$685,E274)</f>
        <v>#VALUE!</v>
      </c>
      <c r="Z274" s="133" t="e">
        <f t="shared" ref="Z274:Z275" si="521">W274-P274</f>
        <v>#VALUE!</v>
      </c>
      <c r="AA274" s="133" t="e">
        <f t="shared" ref="AA274:AA275" si="522">X274-Q274</f>
        <v>#VALUE!</v>
      </c>
      <c r="AB274" s="133" t="e">
        <f t="shared" ref="AB274:AB275" si="523">Y274-R274</f>
        <v>#VALUE!</v>
      </c>
      <c r="AC274" t="b">
        <f t="shared" si="397"/>
        <v>1</v>
      </c>
    </row>
    <row r="275" spans="1:29" ht="16.5" x14ac:dyDescent="0.25">
      <c r="A275" s="25" t="s">
        <v>102</v>
      </c>
      <c r="B275" s="17" t="s">
        <v>139</v>
      </c>
      <c r="C275" s="17" t="s">
        <v>16</v>
      </c>
      <c r="D275" s="37" t="s">
        <v>190</v>
      </c>
      <c r="E275" s="19" t="s">
        <v>103</v>
      </c>
      <c r="F275" s="95">
        <v>2404.1999999999998</v>
      </c>
      <c r="G275" s="95">
        <v>0</v>
      </c>
      <c r="H275" s="95">
        <f>F275+G275</f>
        <v>2404.1999999999998</v>
      </c>
      <c r="I275" s="95">
        <v>0</v>
      </c>
      <c r="J275" s="95">
        <f>H275+I275</f>
        <v>2404.1999999999998</v>
      </c>
      <c r="K275" s="95">
        <v>0</v>
      </c>
      <c r="L275" s="95">
        <f>J275+K275</f>
        <v>2404.1999999999998</v>
      </c>
      <c r="M275" s="95">
        <v>0</v>
      </c>
      <c r="N275" s="95">
        <f>L275+M275</f>
        <v>2404.1999999999998</v>
      </c>
      <c r="O275" s="95">
        <v>0</v>
      </c>
      <c r="P275" s="95">
        <f>N275+O275</f>
        <v>2404.1999999999998</v>
      </c>
      <c r="Q275" s="95">
        <v>0</v>
      </c>
      <c r="R275" s="130">
        <f>P275+Q275</f>
        <v>2404.1999999999998</v>
      </c>
      <c r="S275" s="95">
        <v>0</v>
      </c>
      <c r="T275" s="95">
        <f>R275+S275</f>
        <v>2404.1999999999998</v>
      </c>
      <c r="U275" s="95">
        <v>0</v>
      </c>
      <c r="V275" s="95">
        <f>T275+U275</f>
        <v>2404.1999999999998</v>
      </c>
      <c r="W275" s="128" t="e">
        <f>SUMIFS([1]Лист1!$Q$15:$Q$685,[1]Лист1!$C$15:$C$685,B275,[1]Лист1!$D$15:$D$685,C275,[1]Лист1!$E$15:$E$685,D275,[1]Лист1!$F$15:$F$685,E275)</f>
        <v>#VALUE!</v>
      </c>
      <c r="X275" s="128" t="e">
        <f>SUMIFS([1]Лист1!$R$15:$R$685,[1]Лист1!$C$15:$C$685,B275,[1]Лист1!$D$15:$D$685,C275,[1]Лист1!$E$15:$E$685,D275,[1]Лист1!$F$15:$F$685,E275)</f>
        <v>#VALUE!</v>
      </c>
      <c r="Y275" s="128" t="e">
        <f>SUMIFS([1]Лист1!$S$15:$S$685,[1]Лист1!$C$15:$C$685,B275,[1]Лист1!$D$15:$D$685,C275,[1]Лист1!$E$15:$E$685,D275,[1]Лист1!$F$15:$F$685,E275)</f>
        <v>#VALUE!</v>
      </c>
      <c r="Z275" s="133" t="e">
        <f t="shared" si="521"/>
        <v>#VALUE!</v>
      </c>
      <c r="AA275" s="133" t="e">
        <f t="shared" si="522"/>
        <v>#VALUE!</v>
      </c>
      <c r="AB275" s="133" t="e">
        <f t="shared" si="523"/>
        <v>#VALUE!</v>
      </c>
      <c r="AC275" t="b">
        <f t="shared" si="397"/>
        <v>1</v>
      </c>
    </row>
    <row r="276" spans="1:29" ht="19.899999999999999" customHeight="1" x14ac:dyDescent="0.25">
      <c r="A276" s="25" t="s">
        <v>112</v>
      </c>
      <c r="B276" s="17" t="s">
        <v>139</v>
      </c>
      <c r="C276" s="17" t="s">
        <v>16</v>
      </c>
      <c r="D276" s="37" t="s">
        <v>191</v>
      </c>
      <c r="E276" s="29" t="s">
        <v>58</v>
      </c>
      <c r="F276" s="95">
        <f t="shared" ref="F276:U278" si="524">F277</f>
        <v>2245</v>
      </c>
      <c r="G276" s="95">
        <f t="shared" si="524"/>
        <v>0</v>
      </c>
      <c r="H276" s="95">
        <f t="shared" si="524"/>
        <v>2245</v>
      </c>
      <c r="I276" s="95">
        <f t="shared" si="524"/>
        <v>0</v>
      </c>
      <c r="J276" s="95">
        <f t="shared" si="524"/>
        <v>2245</v>
      </c>
      <c r="K276" s="95">
        <f t="shared" si="524"/>
        <v>0</v>
      </c>
      <c r="L276" s="95">
        <f t="shared" si="524"/>
        <v>2245</v>
      </c>
      <c r="M276" s="95">
        <f t="shared" si="524"/>
        <v>0</v>
      </c>
      <c r="N276" s="95">
        <f t="shared" si="524"/>
        <v>2245</v>
      </c>
      <c r="O276" s="95">
        <f t="shared" si="524"/>
        <v>0</v>
      </c>
      <c r="P276" s="95">
        <f t="shared" si="524"/>
        <v>2245</v>
      </c>
      <c r="Q276" s="95">
        <f t="shared" si="524"/>
        <v>0</v>
      </c>
      <c r="R276" s="95">
        <f t="shared" si="524"/>
        <v>2245</v>
      </c>
      <c r="S276" s="95">
        <f t="shared" si="524"/>
        <v>0</v>
      </c>
      <c r="T276" s="95">
        <f t="shared" si="524"/>
        <v>2245</v>
      </c>
      <c r="U276" s="95">
        <f t="shared" si="524"/>
        <v>0</v>
      </c>
      <c r="V276" s="95">
        <f t="shared" ref="U276:V278" si="525">V277</f>
        <v>2245</v>
      </c>
      <c r="AC276" t="b">
        <f t="shared" si="397"/>
        <v>1</v>
      </c>
    </row>
    <row r="277" spans="1:29" ht="33" x14ac:dyDescent="0.25">
      <c r="A277" s="25" t="s">
        <v>192</v>
      </c>
      <c r="B277" s="17" t="s">
        <v>139</v>
      </c>
      <c r="C277" s="17" t="s">
        <v>16</v>
      </c>
      <c r="D277" s="37" t="s">
        <v>193</v>
      </c>
      <c r="E277" s="29"/>
      <c r="F277" s="95">
        <f t="shared" si="524"/>
        <v>2245</v>
      </c>
      <c r="G277" s="95">
        <f t="shared" si="524"/>
        <v>0</v>
      </c>
      <c r="H277" s="95">
        <f t="shared" si="524"/>
        <v>2245</v>
      </c>
      <c r="I277" s="95">
        <f t="shared" si="524"/>
        <v>0</v>
      </c>
      <c r="J277" s="95">
        <f t="shared" si="524"/>
        <v>2245</v>
      </c>
      <c r="K277" s="95">
        <f t="shared" si="524"/>
        <v>0</v>
      </c>
      <c r="L277" s="95">
        <f t="shared" si="524"/>
        <v>2245</v>
      </c>
      <c r="M277" s="95">
        <f t="shared" si="524"/>
        <v>0</v>
      </c>
      <c r="N277" s="95">
        <f t="shared" si="524"/>
        <v>2245</v>
      </c>
      <c r="O277" s="95">
        <f t="shared" si="524"/>
        <v>0</v>
      </c>
      <c r="P277" s="95">
        <f t="shared" si="524"/>
        <v>2245</v>
      </c>
      <c r="Q277" s="95">
        <f t="shared" si="524"/>
        <v>0</v>
      </c>
      <c r="R277" s="95">
        <f t="shared" si="524"/>
        <v>2245</v>
      </c>
      <c r="S277" s="95">
        <f t="shared" si="524"/>
        <v>0</v>
      </c>
      <c r="T277" s="95">
        <f t="shared" si="524"/>
        <v>2245</v>
      </c>
      <c r="U277" s="95">
        <f t="shared" si="525"/>
        <v>0</v>
      </c>
      <c r="V277" s="95">
        <f t="shared" si="525"/>
        <v>2245</v>
      </c>
      <c r="AC277" t="b">
        <f t="shared" si="397"/>
        <v>1</v>
      </c>
    </row>
    <row r="278" spans="1:29" ht="33" x14ac:dyDescent="0.25">
      <c r="A278" s="25" t="s">
        <v>100</v>
      </c>
      <c r="B278" s="17" t="s">
        <v>139</v>
      </c>
      <c r="C278" s="17" t="s">
        <v>16</v>
      </c>
      <c r="D278" s="37" t="s">
        <v>193</v>
      </c>
      <c r="E278" s="19" t="s">
        <v>101</v>
      </c>
      <c r="F278" s="95">
        <f t="shared" si="524"/>
        <v>2245</v>
      </c>
      <c r="G278" s="95">
        <f t="shared" si="524"/>
        <v>0</v>
      </c>
      <c r="H278" s="95">
        <f t="shared" si="524"/>
        <v>2245</v>
      </c>
      <c r="I278" s="95">
        <f t="shared" si="524"/>
        <v>0</v>
      </c>
      <c r="J278" s="95">
        <f t="shared" si="524"/>
        <v>2245</v>
      </c>
      <c r="K278" s="95">
        <f t="shared" si="524"/>
        <v>0</v>
      </c>
      <c r="L278" s="95">
        <f t="shared" si="524"/>
        <v>2245</v>
      </c>
      <c r="M278" s="95">
        <f t="shared" si="524"/>
        <v>0</v>
      </c>
      <c r="N278" s="95">
        <f t="shared" si="524"/>
        <v>2245</v>
      </c>
      <c r="O278" s="95">
        <f t="shared" si="524"/>
        <v>0</v>
      </c>
      <c r="P278" s="95">
        <f t="shared" si="524"/>
        <v>2245</v>
      </c>
      <c r="Q278" s="95">
        <f t="shared" si="524"/>
        <v>0</v>
      </c>
      <c r="R278" s="130">
        <f t="shared" si="524"/>
        <v>2245</v>
      </c>
      <c r="S278" s="95">
        <f t="shared" si="524"/>
        <v>0</v>
      </c>
      <c r="T278" s="95">
        <f t="shared" si="524"/>
        <v>2245</v>
      </c>
      <c r="U278" s="95">
        <f t="shared" si="525"/>
        <v>0</v>
      </c>
      <c r="V278" s="95">
        <f t="shared" si="525"/>
        <v>2245</v>
      </c>
      <c r="W278" s="128" t="e">
        <f>SUMIFS([1]Лист1!$Q$15:$Q$685,[1]Лист1!$C$15:$C$685,B278,[1]Лист1!$D$15:$D$685,C278,[1]Лист1!$E$15:$E$685,D278,[1]Лист1!$F$15:$F$685,E278)</f>
        <v>#VALUE!</v>
      </c>
      <c r="X278" s="128" t="e">
        <f>SUMIFS([1]Лист1!$R$15:$R$685,[1]Лист1!$C$15:$C$685,B278,[1]Лист1!$D$15:$D$685,C278,[1]Лист1!$E$15:$E$685,D278,[1]Лист1!$F$15:$F$685,E278)</f>
        <v>#VALUE!</v>
      </c>
      <c r="Y278" s="128" t="e">
        <f>SUMIFS([1]Лист1!$S$15:$S$685,[1]Лист1!$C$15:$C$685,B278,[1]Лист1!$D$15:$D$685,C278,[1]Лист1!$E$15:$E$685,D278,[1]Лист1!$F$15:$F$685,E278)</f>
        <v>#VALUE!</v>
      </c>
      <c r="Z278" s="133" t="e">
        <f t="shared" ref="Z278:Z279" si="526">W278-P278</f>
        <v>#VALUE!</v>
      </c>
      <c r="AA278" s="133" t="e">
        <f t="shared" ref="AA278:AA279" si="527">X278-Q278</f>
        <v>#VALUE!</v>
      </c>
      <c r="AB278" s="133" t="e">
        <f t="shared" ref="AB278:AB279" si="528">Y278-R278</f>
        <v>#VALUE!</v>
      </c>
      <c r="AC278" t="b">
        <f t="shared" si="397"/>
        <v>1</v>
      </c>
    </row>
    <row r="279" spans="1:29" ht="16.5" x14ac:dyDescent="0.25">
      <c r="A279" s="25" t="s">
        <v>102</v>
      </c>
      <c r="B279" s="17" t="s">
        <v>139</v>
      </c>
      <c r="C279" s="17" t="s">
        <v>16</v>
      </c>
      <c r="D279" s="37" t="s">
        <v>193</v>
      </c>
      <c r="E279" s="19" t="s">
        <v>103</v>
      </c>
      <c r="F279" s="95">
        <v>2245</v>
      </c>
      <c r="G279" s="95">
        <v>0</v>
      </c>
      <c r="H279" s="95">
        <f>F279+G279</f>
        <v>2245</v>
      </c>
      <c r="I279" s="95">
        <v>0</v>
      </c>
      <c r="J279" s="95">
        <f>H279+I279</f>
        <v>2245</v>
      </c>
      <c r="K279" s="95">
        <v>0</v>
      </c>
      <c r="L279" s="95">
        <f>J279+K279</f>
        <v>2245</v>
      </c>
      <c r="M279" s="95">
        <v>0</v>
      </c>
      <c r="N279" s="95">
        <f>L279+M279</f>
        <v>2245</v>
      </c>
      <c r="O279" s="95">
        <v>0</v>
      </c>
      <c r="P279" s="95">
        <f>N279+O279</f>
        <v>2245</v>
      </c>
      <c r="Q279" s="95">
        <v>0</v>
      </c>
      <c r="R279" s="130">
        <f>P279+Q279</f>
        <v>2245</v>
      </c>
      <c r="S279" s="95">
        <v>0</v>
      </c>
      <c r="T279" s="95">
        <f>R279+S279</f>
        <v>2245</v>
      </c>
      <c r="U279" s="95">
        <v>0</v>
      </c>
      <c r="V279" s="95">
        <f>T279+U279</f>
        <v>2245</v>
      </c>
      <c r="W279" s="128" t="e">
        <f>SUMIFS([1]Лист1!$Q$15:$Q$685,[1]Лист1!$C$15:$C$685,B279,[1]Лист1!$D$15:$D$685,C279,[1]Лист1!$E$15:$E$685,D279,[1]Лист1!$F$15:$F$685,E279)</f>
        <v>#VALUE!</v>
      </c>
      <c r="X279" s="128" t="e">
        <f>SUMIFS([1]Лист1!$R$15:$R$685,[1]Лист1!$C$15:$C$685,B279,[1]Лист1!$D$15:$D$685,C279,[1]Лист1!$E$15:$E$685,D279,[1]Лист1!$F$15:$F$685,E279)</f>
        <v>#VALUE!</v>
      </c>
      <c r="Y279" s="128" t="e">
        <f>SUMIFS([1]Лист1!$S$15:$S$685,[1]Лист1!$C$15:$C$685,B279,[1]Лист1!$D$15:$D$685,C279,[1]Лист1!$E$15:$E$685,D279,[1]Лист1!$F$15:$F$685,E279)</f>
        <v>#VALUE!</v>
      </c>
      <c r="Z279" s="133" t="e">
        <f t="shared" si="526"/>
        <v>#VALUE!</v>
      </c>
      <c r="AA279" s="133" t="e">
        <f t="shared" si="527"/>
        <v>#VALUE!</v>
      </c>
      <c r="AB279" s="133" t="e">
        <f t="shared" si="528"/>
        <v>#VALUE!</v>
      </c>
      <c r="AC279" t="b">
        <f t="shared" si="397"/>
        <v>1</v>
      </c>
    </row>
    <row r="280" spans="1:29" ht="16.5" x14ac:dyDescent="0.25">
      <c r="A280" s="30" t="s">
        <v>194</v>
      </c>
      <c r="B280" s="27" t="s">
        <v>139</v>
      </c>
      <c r="C280" s="27" t="s">
        <v>16</v>
      </c>
      <c r="D280" s="42" t="s">
        <v>195</v>
      </c>
      <c r="E280" s="19" t="s">
        <v>58</v>
      </c>
      <c r="F280" s="96">
        <f t="shared" ref="F280:H280" si="529">F281+F284</f>
        <v>43917.599999999999</v>
      </c>
      <c r="G280" s="96">
        <f t="shared" si="529"/>
        <v>3076.6</v>
      </c>
      <c r="H280" s="96">
        <f t="shared" si="529"/>
        <v>46994.2</v>
      </c>
      <c r="I280" s="96">
        <f t="shared" ref="I280:J280" si="530">I281+I284</f>
        <v>0</v>
      </c>
      <c r="J280" s="96">
        <f t="shared" si="530"/>
        <v>46994.2</v>
      </c>
      <c r="K280" s="96">
        <f t="shared" ref="K280:L280" si="531">K281+K284</f>
        <v>3895.3</v>
      </c>
      <c r="L280" s="96">
        <f t="shared" si="531"/>
        <v>50889.5</v>
      </c>
      <c r="M280" s="95">
        <f t="shared" ref="M280:N280" si="532">M281+M284</f>
        <v>0</v>
      </c>
      <c r="N280" s="96">
        <f t="shared" si="532"/>
        <v>50889.5</v>
      </c>
      <c r="O280" s="96">
        <f t="shared" ref="O280:P280" si="533">O281+O284</f>
        <v>0</v>
      </c>
      <c r="P280" s="96">
        <f t="shared" si="533"/>
        <v>50889.5</v>
      </c>
      <c r="Q280" s="96">
        <f t="shared" ref="Q280:R280" si="534">Q281+Q284</f>
        <v>-1457.2000000000003</v>
      </c>
      <c r="R280" s="96">
        <f t="shared" si="534"/>
        <v>49432.299999999996</v>
      </c>
      <c r="S280" s="96">
        <f t="shared" ref="S280:T280" si="535">S281+S284</f>
        <v>595.1</v>
      </c>
      <c r="T280" s="96">
        <f t="shared" si="535"/>
        <v>50027.399999999994</v>
      </c>
      <c r="U280" s="96">
        <f t="shared" ref="U280:V280" si="536">U281+U284</f>
        <v>0</v>
      </c>
      <c r="V280" s="96">
        <f t="shared" si="536"/>
        <v>50027.399999999994</v>
      </c>
      <c r="AC280" t="b">
        <f t="shared" si="397"/>
        <v>1</v>
      </c>
    </row>
    <row r="281" spans="1:29" ht="49.5" x14ac:dyDescent="0.25">
      <c r="A281" s="25" t="s">
        <v>196</v>
      </c>
      <c r="B281" s="17" t="s">
        <v>139</v>
      </c>
      <c r="C281" s="17" t="s">
        <v>16</v>
      </c>
      <c r="D281" s="37" t="s">
        <v>197</v>
      </c>
      <c r="E281" s="29" t="s">
        <v>58</v>
      </c>
      <c r="F281" s="95">
        <f t="shared" ref="F281:U282" si="537">F282</f>
        <v>39817.599999999999</v>
      </c>
      <c r="G281" s="95">
        <f t="shared" si="537"/>
        <v>3076.6</v>
      </c>
      <c r="H281" s="95">
        <f t="shared" si="537"/>
        <v>42894.2</v>
      </c>
      <c r="I281" s="95">
        <f t="shared" si="537"/>
        <v>0</v>
      </c>
      <c r="J281" s="95">
        <f t="shared" si="537"/>
        <v>42894.2</v>
      </c>
      <c r="K281" s="95">
        <f t="shared" si="537"/>
        <v>0</v>
      </c>
      <c r="L281" s="95">
        <f t="shared" si="537"/>
        <v>42894.2</v>
      </c>
      <c r="M281" s="95">
        <f t="shared" si="537"/>
        <v>0</v>
      </c>
      <c r="N281" s="95">
        <f t="shared" si="537"/>
        <v>42894.2</v>
      </c>
      <c r="O281" s="95">
        <f t="shared" si="537"/>
        <v>0</v>
      </c>
      <c r="P281" s="95">
        <f t="shared" si="537"/>
        <v>42894.2</v>
      </c>
      <c r="Q281" s="95">
        <f t="shared" si="537"/>
        <v>2438.1</v>
      </c>
      <c r="R281" s="95">
        <f t="shared" si="537"/>
        <v>45332.299999999996</v>
      </c>
      <c r="S281" s="95">
        <f t="shared" si="537"/>
        <v>595.1</v>
      </c>
      <c r="T281" s="95">
        <f t="shared" si="537"/>
        <v>45927.399999999994</v>
      </c>
      <c r="U281" s="95">
        <f t="shared" si="537"/>
        <v>0</v>
      </c>
      <c r="V281" s="95">
        <f t="shared" ref="U281:V282" si="538">V282</f>
        <v>45927.399999999994</v>
      </c>
      <c r="AC281" t="b">
        <f t="shared" si="397"/>
        <v>1</v>
      </c>
    </row>
    <row r="282" spans="1:29" ht="33" x14ac:dyDescent="0.25">
      <c r="A282" s="25" t="s">
        <v>100</v>
      </c>
      <c r="B282" s="17" t="s">
        <v>139</v>
      </c>
      <c r="C282" s="17" t="s">
        <v>16</v>
      </c>
      <c r="D282" s="37" t="s">
        <v>197</v>
      </c>
      <c r="E282" s="19" t="s">
        <v>101</v>
      </c>
      <c r="F282" s="95">
        <f t="shared" si="537"/>
        <v>39817.599999999999</v>
      </c>
      <c r="G282" s="95">
        <f t="shared" si="537"/>
        <v>3076.6</v>
      </c>
      <c r="H282" s="95">
        <f t="shared" si="537"/>
        <v>42894.2</v>
      </c>
      <c r="I282" s="95">
        <f t="shared" si="537"/>
        <v>0</v>
      </c>
      <c r="J282" s="95">
        <f t="shared" si="537"/>
        <v>42894.2</v>
      </c>
      <c r="K282" s="95">
        <f t="shared" si="537"/>
        <v>0</v>
      </c>
      <c r="L282" s="95">
        <f t="shared" si="537"/>
        <v>42894.2</v>
      </c>
      <c r="M282" s="95">
        <f t="shared" si="537"/>
        <v>0</v>
      </c>
      <c r="N282" s="95">
        <f t="shared" si="537"/>
        <v>42894.2</v>
      </c>
      <c r="O282" s="95">
        <f t="shared" si="537"/>
        <v>0</v>
      </c>
      <c r="P282" s="95">
        <f t="shared" si="537"/>
        <v>42894.2</v>
      </c>
      <c r="Q282" s="95">
        <f t="shared" si="537"/>
        <v>2438.1</v>
      </c>
      <c r="R282" s="130">
        <f t="shared" si="537"/>
        <v>45332.299999999996</v>
      </c>
      <c r="S282" s="95">
        <f t="shared" si="537"/>
        <v>595.1</v>
      </c>
      <c r="T282" s="95">
        <f t="shared" si="537"/>
        <v>45927.399999999994</v>
      </c>
      <c r="U282" s="95">
        <f t="shared" si="538"/>
        <v>0</v>
      </c>
      <c r="V282" s="95">
        <f t="shared" si="538"/>
        <v>45927.399999999994</v>
      </c>
      <c r="W282" s="128" t="e">
        <f>SUMIFS([1]Лист1!$Q$15:$Q$685,[1]Лист1!$C$15:$C$685,B282,[1]Лист1!$D$15:$D$685,C282,[1]Лист1!$E$15:$E$685,D282,[1]Лист1!$F$15:$F$685,E282)</f>
        <v>#VALUE!</v>
      </c>
      <c r="X282" s="128" t="e">
        <f>SUMIFS([1]Лист1!$R$15:$R$685,[1]Лист1!$C$15:$C$685,B282,[1]Лист1!$D$15:$D$685,C282,[1]Лист1!$E$15:$E$685,D282,[1]Лист1!$F$15:$F$685,E282)</f>
        <v>#VALUE!</v>
      </c>
      <c r="Y282" s="128" t="e">
        <f>SUMIFS([1]Лист1!$S$15:$S$685,[1]Лист1!$C$15:$C$685,B282,[1]Лист1!$D$15:$D$685,C282,[1]Лист1!$E$15:$E$685,D282,[1]Лист1!$F$15:$F$685,E282)</f>
        <v>#VALUE!</v>
      </c>
      <c r="Z282" s="133" t="e">
        <f t="shared" ref="Z282:Z283" si="539">W282-P282</f>
        <v>#VALUE!</v>
      </c>
      <c r="AA282" s="133" t="e">
        <f t="shared" ref="AA282:AA283" si="540">X282-Q282</f>
        <v>#VALUE!</v>
      </c>
      <c r="AB282" s="133" t="e">
        <f t="shared" ref="AB282:AB283" si="541">Y282-R282</f>
        <v>#VALUE!</v>
      </c>
      <c r="AC282" t="b">
        <f t="shared" si="397"/>
        <v>1</v>
      </c>
    </row>
    <row r="283" spans="1:29" ht="16.5" x14ac:dyDescent="0.25">
      <c r="A283" s="25" t="s">
        <v>102</v>
      </c>
      <c r="B283" s="17" t="s">
        <v>139</v>
      </c>
      <c r="C283" s="17" t="s">
        <v>16</v>
      </c>
      <c r="D283" s="37" t="s">
        <v>197</v>
      </c>
      <c r="E283" s="19" t="s">
        <v>103</v>
      </c>
      <c r="F283" s="95">
        <v>39817.599999999999</v>
      </c>
      <c r="G283" s="95">
        <v>3076.6</v>
      </c>
      <c r="H283" s="95">
        <f>F283+G283</f>
        <v>42894.2</v>
      </c>
      <c r="I283" s="95">
        <v>0</v>
      </c>
      <c r="J283" s="95">
        <f>H283+I283</f>
        <v>42894.2</v>
      </c>
      <c r="K283" s="95">
        <v>0</v>
      </c>
      <c r="L283" s="95">
        <f>J283+K283</f>
        <v>42894.2</v>
      </c>
      <c r="M283" s="95">
        <v>0</v>
      </c>
      <c r="N283" s="95">
        <f>L283+M283</f>
        <v>42894.2</v>
      </c>
      <c r="O283" s="95">
        <v>0</v>
      </c>
      <c r="P283" s="95">
        <f>N283+O283</f>
        <v>42894.2</v>
      </c>
      <c r="Q283" s="95">
        <v>2438.1</v>
      </c>
      <c r="R283" s="130">
        <f>P283+Q283</f>
        <v>45332.299999999996</v>
      </c>
      <c r="S283" s="95">
        <v>595.1</v>
      </c>
      <c r="T283" s="95">
        <f>R283+S283</f>
        <v>45927.399999999994</v>
      </c>
      <c r="U283" s="95">
        <v>0</v>
      </c>
      <c r="V283" s="95">
        <f>T283+U283</f>
        <v>45927.399999999994</v>
      </c>
      <c r="W283" s="128" t="e">
        <f>SUMIFS([1]Лист1!$Q$15:$Q$685,[1]Лист1!$C$15:$C$685,B283,[1]Лист1!$D$15:$D$685,C283,[1]Лист1!$E$15:$E$685,D283,[1]Лист1!$F$15:$F$685,E283)</f>
        <v>#VALUE!</v>
      </c>
      <c r="X283" s="128" t="e">
        <f>SUMIFS([1]Лист1!$R$15:$R$685,[1]Лист1!$C$15:$C$685,B283,[1]Лист1!$D$15:$D$685,C283,[1]Лист1!$E$15:$E$685,D283,[1]Лист1!$F$15:$F$685,E283)</f>
        <v>#VALUE!</v>
      </c>
      <c r="Y283" s="128" t="e">
        <f>SUMIFS([1]Лист1!$S$15:$S$685,[1]Лист1!$C$15:$C$685,B283,[1]Лист1!$D$15:$D$685,C283,[1]Лист1!$E$15:$E$685,D283,[1]Лист1!$F$15:$F$685,E283)</f>
        <v>#VALUE!</v>
      </c>
      <c r="Z283" s="133" t="e">
        <f t="shared" si="539"/>
        <v>#VALUE!</v>
      </c>
      <c r="AA283" s="133" t="e">
        <f t="shared" si="540"/>
        <v>#VALUE!</v>
      </c>
      <c r="AB283" s="133" t="e">
        <f t="shared" si="541"/>
        <v>#VALUE!</v>
      </c>
      <c r="AC283" t="b">
        <f t="shared" si="397"/>
        <v>1</v>
      </c>
    </row>
    <row r="284" spans="1:29" ht="18.600000000000001" customHeight="1" x14ac:dyDescent="0.25">
      <c r="A284" s="25" t="s">
        <v>112</v>
      </c>
      <c r="B284" s="17" t="s">
        <v>139</v>
      </c>
      <c r="C284" s="17" t="s">
        <v>16</v>
      </c>
      <c r="D284" s="37" t="s">
        <v>198</v>
      </c>
      <c r="E284" s="54" t="s">
        <v>58</v>
      </c>
      <c r="F284" s="95">
        <f>F285</f>
        <v>4100</v>
      </c>
      <c r="G284" s="95">
        <f t="shared" ref="G284:V286" si="542">G285</f>
        <v>0</v>
      </c>
      <c r="H284" s="95">
        <f t="shared" si="542"/>
        <v>4100</v>
      </c>
      <c r="I284" s="95">
        <f t="shared" si="542"/>
        <v>0</v>
      </c>
      <c r="J284" s="95">
        <f t="shared" si="542"/>
        <v>4100</v>
      </c>
      <c r="K284" s="95">
        <f t="shared" si="542"/>
        <v>3895.3</v>
      </c>
      <c r="L284" s="95">
        <f t="shared" si="542"/>
        <v>7995.3</v>
      </c>
      <c r="M284" s="95">
        <f t="shared" si="542"/>
        <v>0</v>
      </c>
      <c r="N284" s="95">
        <f t="shared" si="542"/>
        <v>7995.3</v>
      </c>
      <c r="O284" s="95">
        <f t="shared" si="542"/>
        <v>0</v>
      </c>
      <c r="P284" s="95">
        <f t="shared" si="542"/>
        <v>7995.3</v>
      </c>
      <c r="Q284" s="95">
        <f t="shared" si="542"/>
        <v>-3895.3</v>
      </c>
      <c r="R284" s="95">
        <f t="shared" si="542"/>
        <v>4100</v>
      </c>
      <c r="S284" s="95">
        <f t="shared" si="542"/>
        <v>0</v>
      </c>
      <c r="T284" s="95">
        <f t="shared" si="542"/>
        <v>4100</v>
      </c>
      <c r="U284" s="95">
        <f t="shared" si="542"/>
        <v>0</v>
      </c>
      <c r="V284" s="95">
        <f t="shared" si="542"/>
        <v>4100</v>
      </c>
      <c r="AC284" t="b">
        <f t="shared" ref="AC284:AC347" si="543">R284=P284+Q284</f>
        <v>1</v>
      </c>
    </row>
    <row r="285" spans="1:29" ht="16.5" x14ac:dyDescent="0.25">
      <c r="A285" s="25" t="s">
        <v>114</v>
      </c>
      <c r="B285" s="17" t="s">
        <v>139</v>
      </c>
      <c r="C285" s="17" t="s">
        <v>16</v>
      </c>
      <c r="D285" s="18" t="s">
        <v>438</v>
      </c>
      <c r="E285" s="19"/>
      <c r="F285" s="95">
        <f t="shared" ref="F285:U286" si="544">F286</f>
        <v>4100</v>
      </c>
      <c r="G285" s="95">
        <f t="shared" si="544"/>
        <v>0</v>
      </c>
      <c r="H285" s="95">
        <f t="shared" si="544"/>
        <v>4100</v>
      </c>
      <c r="I285" s="95">
        <f t="shared" si="544"/>
        <v>0</v>
      </c>
      <c r="J285" s="95">
        <f t="shared" si="544"/>
        <v>4100</v>
      </c>
      <c r="K285" s="95">
        <f t="shared" si="544"/>
        <v>3895.3</v>
      </c>
      <c r="L285" s="95">
        <f t="shared" si="544"/>
        <v>7995.3</v>
      </c>
      <c r="M285" s="95">
        <f t="shared" si="544"/>
        <v>0</v>
      </c>
      <c r="N285" s="95">
        <f t="shared" si="544"/>
        <v>7995.3</v>
      </c>
      <c r="O285" s="95">
        <f t="shared" si="544"/>
        <v>0</v>
      </c>
      <c r="P285" s="95">
        <f t="shared" si="544"/>
        <v>7995.3</v>
      </c>
      <c r="Q285" s="95">
        <f t="shared" si="544"/>
        <v>-3895.3</v>
      </c>
      <c r="R285" s="95">
        <f t="shared" si="544"/>
        <v>4100</v>
      </c>
      <c r="S285" s="95">
        <f t="shared" si="544"/>
        <v>0</v>
      </c>
      <c r="T285" s="95">
        <f t="shared" si="544"/>
        <v>4100</v>
      </c>
      <c r="U285" s="95">
        <f t="shared" si="544"/>
        <v>0</v>
      </c>
      <c r="V285" s="95">
        <f t="shared" si="542"/>
        <v>4100</v>
      </c>
      <c r="AC285" t="b">
        <f t="shared" si="543"/>
        <v>1</v>
      </c>
    </row>
    <row r="286" spans="1:29" ht="33" x14ac:dyDescent="0.25">
      <c r="A286" s="25" t="s">
        <v>100</v>
      </c>
      <c r="B286" s="17" t="s">
        <v>139</v>
      </c>
      <c r="C286" s="17" t="s">
        <v>16</v>
      </c>
      <c r="D286" s="18" t="s">
        <v>438</v>
      </c>
      <c r="E286" s="19" t="s">
        <v>101</v>
      </c>
      <c r="F286" s="95">
        <f t="shared" si="544"/>
        <v>4100</v>
      </c>
      <c r="G286" s="95">
        <f t="shared" si="544"/>
        <v>0</v>
      </c>
      <c r="H286" s="95">
        <f t="shared" si="544"/>
        <v>4100</v>
      </c>
      <c r="I286" s="95">
        <f t="shared" si="544"/>
        <v>0</v>
      </c>
      <c r="J286" s="95">
        <f t="shared" si="544"/>
        <v>4100</v>
      </c>
      <c r="K286" s="95">
        <f t="shared" si="544"/>
        <v>3895.3</v>
      </c>
      <c r="L286" s="95">
        <f t="shared" si="544"/>
        <v>7995.3</v>
      </c>
      <c r="M286" s="95">
        <f t="shared" si="544"/>
        <v>0</v>
      </c>
      <c r="N286" s="95">
        <f t="shared" si="544"/>
        <v>7995.3</v>
      </c>
      <c r="O286" s="95">
        <f t="shared" si="544"/>
        <v>0</v>
      </c>
      <c r="P286" s="95">
        <f t="shared" si="544"/>
        <v>7995.3</v>
      </c>
      <c r="Q286" s="95">
        <f t="shared" si="544"/>
        <v>-3895.3</v>
      </c>
      <c r="R286" s="130">
        <f t="shared" si="544"/>
        <v>4100</v>
      </c>
      <c r="S286" s="95">
        <f t="shared" si="544"/>
        <v>0</v>
      </c>
      <c r="T286" s="95">
        <f t="shared" si="544"/>
        <v>4100</v>
      </c>
      <c r="U286" s="95">
        <f t="shared" si="542"/>
        <v>0</v>
      </c>
      <c r="V286" s="95">
        <f t="shared" si="542"/>
        <v>4100</v>
      </c>
      <c r="W286" s="128" t="e">
        <f>SUMIFS([1]Лист1!$Q$15:$Q$685,[1]Лист1!$C$15:$C$685,B286,[1]Лист1!$D$15:$D$685,C286,[1]Лист1!$E$15:$E$685,D286,[1]Лист1!$F$15:$F$685,E286)</f>
        <v>#VALUE!</v>
      </c>
      <c r="X286" s="128" t="e">
        <f>SUMIFS([1]Лист1!$R$15:$R$685,[1]Лист1!$C$15:$C$685,B286,[1]Лист1!$D$15:$D$685,C286,[1]Лист1!$E$15:$E$685,D286,[1]Лист1!$F$15:$F$685,E286)</f>
        <v>#VALUE!</v>
      </c>
      <c r="Y286" s="128" t="e">
        <f>SUMIFS([1]Лист1!$S$15:$S$685,[1]Лист1!$C$15:$C$685,B286,[1]Лист1!$D$15:$D$685,C286,[1]Лист1!$E$15:$E$685,D286,[1]Лист1!$F$15:$F$685,E286)</f>
        <v>#VALUE!</v>
      </c>
      <c r="Z286" s="133" t="e">
        <f t="shared" ref="Z286:Z287" si="545">W286-P286</f>
        <v>#VALUE!</v>
      </c>
      <c r="AA286" s="133" t="e">
        <f t="shared" ref="AA286:AA287" si="546">X286-Q286</f>
        <v>#VALUE!</v>
      </c>
      <c r="AB286" s="133" t="e">
        <f t="shared" ref="AB286:AB287" si="547">Y286-R286</f>
        <v>#VALUE!</v>
      </c>
      <c r="AC286" t="b">
        <f t="shared" si="543"/>
        <v>1</v>
      </c>
    </row>
    <row r="287" spans="1:29" ht="16.5" x14ac:dyDescent="0.25">
      <c r="A287" s="25" t="s">
        <v>102</v>
      </c>
      <c r="B287" s="17" t="s">
        <v>139</v>
      </c>
      <c r="C287" s="17" t="s">
        <v>16</v>
      </c>
      <c r="D287" s="18" t="s">
        <v>438</v>
      </c>
      <c r="E287" s="19" t="s">
        <v>103</v>
      </c>
      <c r="F287" s="95">
        <v>4100</v>
      </c>
      <c r="G287" s="95">
        <v>0</v>
      </c>
      <c r="H287" s="95">
        <f>F287+G287</f>
        <v>4100</v>
      </c>
      <c r="I287" s="95">
        <v>0</v>
      </c>
      <c r="J287" s="95">
        <f>H287+I287</f>
        <v>4100</v>
      </c>
      <c r="K287" s="95">
        <v>3895.3</v>
      </c>
      <c r="L287" s="95">
        <f>J287+K287</f>
        <v>7995.3</v>
      </c>
      <c r="M287" s="95">
        <v>0</v>
      </c>
      <c r="N287" s="95">
        <f>L287+M287</f>
        <v>7995.3</v>
      </c>
      <c r="O287" s="95">
        <v>0</v>
      </c>
      <c r="P287" s="95">
        <f>N287+O287</f>
        <v>7995.3</v>
      </c>
      <c r="Q287" s="95">
        <v>-3895.3</v>
      </c>
      <c r="R287" s="130">
        <f>P287+Q287</f>
        <v>4100</v>
      </c>
      <c r="S287" s="95">
        <v>0</v>
      </c>
      <c r="T287" s="95">
        <f>R287+S287</f>
        <v>4100</v>
      </c>
      <c r="U287" s="95">
        <v>0</v>
      </c>
      <c r="V287" s="95">
        <f>T287+U287</f>
        <v>4100</v>
      </c>
      <c r="W287" s="128" t="e">
        <f>SUMIFS([1]Лист1!$Q$15:$Q$685,[1]Лист1!$C$15:$C$685,B287,[1]Лист1!$D$15:$D$685,C287,[1]Лист1!$E$15:$E$685,D287,[1]Лист1!$F$15:$F$685,E287)</f>
        <v>#VALUE!</v>
      </c>
      <c r="X287" s="128" t="e">
        <f>SUMIFS([1]Лист1!$R$15:$R$685,[1]Лист1!$C$15:$C$685,B287,[1]Лист1!$D$15:$D$685,C287,[1]Лист1!$E$15:$E$685,D287,[1]Лист1!$F$15:$F$685,E287)</f>
        <v>#VALUE!</v>
      </c>
      <c r="Y287" s="128" t="e">
        <f>SUMIFS([1]Лист1!$S$15:$S$685,[1]Лист1!$C$15:$C$685,B287,[1]Лист1!$D$15:$D$685,C287,[1]Лист1!$E$15:$E$685,D287,[1]Лист1!$F$15:$F$685,E287)</f>
        <v>#VALUE!</v>
      </c>
      <c r="Z287" s="133" t="e">
        <f t="shared" si="545"/>
        <v>#VALUE!</v>
      </c>
      <c r="AA287" s="133" t="e">
        <f t="shared" si="546"/>
        <v>#VALUE!</v>
      </c>
      <c r="AB287" s="133" t="e">
        <f t="shared" si="547"/>
        <v>#VALUE!</v>
      </c>
      <c r="AC287" t="b">
        <f t="shared" si="543"/>
        <v>1</v>
      </c>
    </row>
    <row r="288" spans="1:29" ht="16.5" x14ac:dyDescent="0.25">
      <c r="A288" s="11" t="s">
        <v>7</v>
      </c>
      <c r="B288" s="9" t="s">
        <v>139</v>
      </c>
      <c r="C288" s="9" t="s">
        <v>16</v>
      </c>
      <c r="D288" s="10" t="s">
        <v>8</v>
      </c>
      <c r="E288" s="11"/>
      <c r="F288" s="93">
        <f t="shared" ref="F288:V288" si="548">F289</f>
        <v>50854.2</v>
      </c>
      <c r="G288" s="93">
        <f t="shared" si="548"/>
        <v>53711.1</v>
      </c>
      <c r="H288" s="93">
        <f t="shared" si="548"/>
        <v>104565.3</v>
      </c>
      <c r="I288" s="93">
        <f t="shared" si="548"/>
        <v>0</v>
      </c>
      <c r="J288" s="93">
        <f t="shared" si="548"/>
        <v>104565.3</v>
      </c>
      <c r="K288" s="93">
        <f t="shared" si="548"/>
        <v>0</v>
      </c>
      <c r="L288" s="93">
        <f t="shared" si="548"/>
        <v>104565.3</v>
      </c>
      <c r="M288" s="95">
        <f t="shared" si="548"/>
        <v>-7036</v>
      </c>
      <c r="N288" s="93">
        <f t="shared" si="548"/>
        <v>97529.3</v>
      </c>
      <c r="O288" s="93">
        <f t="shared" si="548"/>
        <v>0</v>
      </c>
      <c r="P288" s="93">
        <f t="shared" si="548"/>
        <v>97529.3</v>
      </c>
      <c r="Q288" s="93">
        <f t="shared" si="548"/>
        <v>41512.700000000004</v>
      </c>
      <c r="R288" s="93">
        <f t="shared" si="548"/>
        <v>139042</v>
      </c>
      <c r="S288" s="93">
        <f t="shared" si="548"/>
        <v>1134.8</v>
      </c>
      <c r="T288" s="93">
        <f t="shared" si="548"/>
        <v>140176.79999999999</v>
      </c>
      <c r="U288" s="93">
        <f t="shared" si="548"/>
        <v>0</v>
      </c>
      <c r="V288" s="93">
        <f t="shared" si="548"/>
        <v>140176.79999999999</v>
      </c>
      <c r="AC288" t="b">
        <f t="shared" si="543"/>
        <v>1</v>
      </c>
    </row>
    <row r="289" spans="1:29" ht="33" x14ac:dyDescent="0.25">
      <c r="A289" s="8" t="s">
        <v>199</v>
      </c>
      <c r="B289" s="9" t="s">
        <v>139</v>
      </c>
      <c r="C289" s="9" t="s">
        <v>16</v>
      </c>
      <c r="D289" s="10" t="s">
        <v>200</v>
      </c>
      <c r="E289" s="62" t="s">
        <v>58</v>
      </c>
      <c r="F289" s="93">
        <f>F290+F293+F296+F304</f>
        <v>50854.2</v>
      </c>
      <c r="G289" s="93">
        <f t="shared" ref="G289:H289" si="549">G290+G293+G296+G304</f>
        <v>53711.1</v>
      </c>
      <c r="H289" s="93">
        <f t="shared" si="549"/>
        <v>104565.3</v>
      </c>
      <c r="I289" s="93">
        <f t="shared" ref="I289:J289" si="550">I290+I293+I296+I304</f>
        <v>0</v>
      </c>
      <c r="J289" s="93">
        <f t="shared" si="550"/>
        <v>104565.3</v>
      </c>
      <c r="K289" s="93">
        <f t="shared" ref="K289:L289" si="551">K290+K293+K296+K304</f>
        <v>0</v>
      </c>
      <c r="L289" s="93">
        <f t="shared" si="551"/>
        <v>104565.3</v>
      </c>
      <c r="M289" s="95">
        <f t="shared" ref="M289:N289" si="552">M290+M293+M296+M304</f>
        <v>-7036</v>
      </c>
      <c r="N289" s="93">
        <f t="shared" si="552"/>
        <v>97529.3</v>
      </c>
      <c r="O289" s="93">
        <f t="shared" ref="O289:P289" si="553">O290+O293+O296+O304</f>
        <v>0</v>
      </c>
      <c r="P289" s="93">
        <f t="shared" si="553"/>
        <v>97529.3</v>
      </c>
      <c r="Q289" s="93">
        <f t="shared" ref="Q289:R289" si="554">Q290+Q293+Q296+Q304</f>
        <v>41512.700000000004</v>
      </c>
      <c r="R289" s="93">
        <f t="shared" si="554"/>
        <v>139042</v>
      </c>
      <c r="S289" s="93">
        <f t="shared" ref="S289:T289" si="555">S290+S293+S296+S304</f>
        <v>1134.8</v>
      </c>
      <c r="T289" s="93">
        <f t="shared" si="555"/>
        <v>140176.79999999999</v>
      </c>
      <c r="U289" s="93">
        <f t="shared" ref="U289:V289" si="556">U290+U293+U296+U304</f>
        <v>0</v>
      </c>
      <c r="V289" s="93">
        <f t="shared" si="556"/>
        <v>140176.79999999999</v>
      </c>
      <c r="AC289" t="b">
        <f t="shared" si="543"/>
        <v>1</v>
      </c>
    </row>
    <row r="290" spans="1:29" ht="17.25" x14ac:dyDescent="0.3">
      <c r="A290" s="41" t="s">
        <v>201</v>
      </c>
      <c r="B290" s="13" t="s">
        <v>139</v>
      </c>
      <c r="C290" s="13" t="s">
        <v>16</v>
      </c>
      <c r="D290" s="34" t="s">
        <v>202</v>
      </c>
      <c r="E290" s="63" t="s">
        <v>58</v>
      </c>
      <c r="F290" s="94">
        <f t="shared" ref="F290:U291" si="557">F291</f>
        <v>39127.5</v>
      </c>
      <c r="G290" s="94">
        <f t="shared" si="557"/>
        <v>621.79999999999995</v>
      </c>
      <c r="H290" s="94">
        <f t="shared" si="557"/>
        <v>39749.300000000003</v>
      </c>
      <c r="I290" s="94">
        <f t="shared" si="557"/>
        <v>0</v>
      </c>
      <c r="J290" s="94">
        <f t="shared" si="557"/>
        <v>39749.300000000003</v>
      </c>
      <c r="K290" s="94">
        <f t="shared" si="557"/>
        <v>0</v>
      </c>
      <c r="L290" s="94">
        <f t="shared" si="557"/>
        <v>39749.300000000003</v>
      </c>
      <c r="M290" s="95">
        <f t="shared" si="557"/>
        <v>0</v>
      </c>
      <c r="N290" s="94">
        <f t="shared" si="557"/>
        <v>39749.300000000003</v>
      </c>
      <c r="O290" s="94">
        <f t="shared" si="557"/>
        <v>0</v>
      </c>
      <c r="P290" s="94">
        <f t="shared" si="557"/>
        <v>39749.300000000003</v>
      </c>
      <c r="Q290" s="94">
        <f t="shared" si="557"/>
        <v>0</v>
      </c>
      <c r="R290" s="94">
        <f t="shared" si="557"/>
        <v>39749.300000000003</v>
      </c>
      <c r="S290" s="94">
        <f t="shared" si="557"/>
        <v>0</v>
      </c>
      <c r="T290" s="94">
        <f t="shared" si="557"/>
        <v>39749.300000000003</v>
      </c>
      <c r="U290" s="94">
        <f t="shared" si="557"/>
        <v>0</v>
      </c>
      <c r="V290" s="94">
        <f t="shared" ref="U290:V291" si="558">V291</f>
        <v>39749.300000000003</v>
      </c>
      <c r="AC290" t="b">
        <f t="shared" si="543"/>
        <v>1</v>
      </c>
    </row>
    <row r="291" spans="1:29" ht="33" x14ac:dyDescent="0.25">
      <c r="A291" s="25" t="s">
        <v>21</v>
      </c>
      <c r="B291" s="17" t="s">
        <v>139</v>
      </c>
      <c r="C291" s="17" t="s">
        <v>16</v>
      </c>
      <c r="D291" s="37" t="s">
        <v>202</v>
      </c>
      <c r="E291" s="67" t="s">
        <v>59</v>
      </c>
      <c r="F291" s="95">
        <f t="shared" si="557"/>
        <v>39127.5</v>
      </c>
      <c r="G291" s="95">
        <f t="shared" si="557"/>
        <v>621.79999999999995</v>
      </c>
      <c r="H291" s="95">
        <f t="shared" si="557"/>
        <v>39749.300000000003</v>
      </c>
      <c r="I291" s="95">
        <f t="shared" si="557"/>
        <v>0</v>
      </c>
      <c r="J291" s="95">
        <f t="shared" si="557"/>
        <v>39749.300000000003</v>
      </c>
      <c r="K291" s="95">
        <f t="shared" si="557"/>
        <v>0</v>
      </c>
      <c r="L291" s="95">
        <f t="shared" si="557"/>
        <v>39749.300000000003</v>
      </c>
      <c r="M291" s="95">
        <f t="shared" si="557"/>
        <v>0</v>
      </c>
      <c r="N291" s="96">
        <f t="shared" si="557"/>
        <v>39749.300000000003</v>
      </c>
      <c r="O291" s="96">
        <f t="shared" si="557"/>
        <v>0</v>
      </c>
      <c r="P291" s="96">
        <f t="shared" si="557"/>
        <v>39749.300000000003</v>
      </c>
      <c r="Q291" s="96">
        <f t="shared" si="557"/>
        <v>0</v>
      </c>
      <c r="R291" s="132">
        <f t="shared" si="557"/>
        <v>39749.300000000003</v>
      </c>
      <c r="S291" s="96">
        <f t="shared" si="557"/>
        <v>0</v>
      </c>
      <c r="T291" s="96">
        <f t="shared" si="557"/>
        <v>39749.300000000003</v>
      </c>
      <c r="U291" s="96">
        <f t="shared" si="558"/>
        <v>0</v>
      </c>
      <c r="V291" s="96">
        <f t="shared" si="558"/>
        <v>39749.300000000003</v>
      </c>
      <c r="W291" s="128" t="e">
        <f>SUMIFS([1]Лист1!$Q$15:$Q$685,[1]Лист1!$C$15:$C$685,B291,[1]Лист1!$D$15:$D$685,C291,[1]Лист1!$E$15:$E$685,D291,[1]Лист1!$F$15:$F$685,E291)</f>
        <v>#VALUE!</v>
      </c>
      <c r="X291" s="128" t="e">
        <f>SUMIFS([1]Лист1!$R$15:$R$685,[1]Лист1!$C$15:$C$685,B291,[1]Лист1!$D$15:$D$685,C291,[1]Лист1!$E$15:$E$685,D291,[1]Лист1!$F$15:$F$685,E291)</f>
        <v>#VALUE!</v>
      </c>
      <c r="Y291" s="128" t="e">
        <f>SUMIFS([1]Лист1!$S$15:$S$685,[1]Лист1!$C$15:$C$685,B291,[1]Лист1!$D$15:$D$685,C291,[1]Лист1!$E$15:$E$685,D291,[1]Лист1!$F$15:$F$685,E291)</f>
        <v>#VALUE!</v>
      </c>
      <c r="Z291" s="133" t="e">
        <f t="shared" ref="Z291:Z292" si="559">W291-P291</f>
        <v>#VALUE!</v>
      </c>
      <c r="AA291" s="133" t="e">
        <f t="shared" ref="AA291:AA292" si="560">X291-Q291</f>
        <v>#VALUE!</v>
      </c>
      <c r="AB291" s="133" t="e">
        <f t="shared" ref="AB291:AB292" si="561">Y291-R291</f>
        <v>#VALUE!</v>
      </c>
      <c r="AC291" t="b">
        <f t="shared" si="543"/>
        <v>1</v>
      </c>
    </row>
    <row r="292" spans="1:29" ht="33" x14ac:dyDescent="0.25">
      <c r="A292" s="25" t="s">
        <v>22</v>
      </c>
      <c r="B292" s="17" t="s">
        <v>139</v>
      </c>
      <c r="C292" s="17" t="s">
        <v>16</v>
      </c>
      <c r="D292" s="37" t="s">
        <v>202</v>
      </c>
      <c r="E292" s="19" t="s">
        <v>60</v>
      </c>
      <c r="F292" s="95">
        <v>39127.5</v>
      </c>
      <c r="G292" s="95">
        <v>621.79999999999995</v>
      </c>
      <c r="H292" s="95">
        <f>F292+G292</f>
        <v>39749.300000000003</v>
      </c>
      <c r="I292" s="95">
        <v>0</v>
      </c>
      <c r="J292" s="95">
        <f>H292+I292</f>
        <v>39749.300000000003</v>
      </c>
      <c r="K292" s="95">
        <v>0</v>
      </c>
      <c r="L292" s="95">
        <f>J292+K292</f>
        <v>39749.300000000003</v>
      </c>
      <c r="M292" s="95">
        <v>0</v>
      </c>
      <c r="N292" s="95">
        <f>L292+M292</f>
        <v>39749.300000000003</v>
      </c>
      <c r="O292" s="95">
        <v>0</v>
      </c>
      <c r="P292" s="95">
        <f>N292+O292</f>
        <v>39749.300000000003</v>
      </c>
      <c r="Q292" s="95">
        <v>0</v>
      </c>
      <c r="R292" s="130">
        <f>P292+Q292</f>
        <v>39749.300000000003</v>
      </c>
      <c r="S292" s="95">
        <v>0</v>
      </c>
      <c r="T292" s="95">
        <f>R292+S292</f>
        <v>39749.300000000003</v>
      </c>
      <c r="U292" s="95">
        <v>0</v>
      </c>
      <c r="V292" s="95">
        <f>T292+U292</f>
        <v>39749.300000000003</v>
      </c>
      <c r="W292" s="128" t="e">
        <f>SUMIFS([1]Лист1!$Q$15:$Q$685,[1]Лист1!$C$15:$C$685,B292,[1]Лист1!$D$15:$D$685,C292,[1]Лист1!$E$15:$E$685,D292,[1]Лист1!$F$15:$F$685,E292)</f>
        <v>#VALUE!</v>
      </c>
      <c r="X292" s="128" t="e">
        <f>SUMIFS([1]Лист1!$R$15:$R$685,[1]Лист1!$C$15:$C$685,B292,[1]Лист1!$D$15:$D$685,C292,[1]Лист1!$E$15:$E$685,D292,[1]Лист1!$F$15:$F$685,E292)</f>
        <v>#VALUE!</v>
      </c>
      <c r="Y292" s="128" t="e">
        <f>SUMIFS([1]Лист1!$S$15:$S$685,[1]Лист1!$C$15:$C$685,B292,[1]Лист1!$D$15:$D$685,C292,[1]Лист1!$E$15:$E$685,D292,[1]Лист1!$F$15:$F$685,E292)</f>
        <v>#VALUE!</v>
      </c>
      <c r="Z292" s="133" t="e">
        <f t="shared" si="559"/>
        <v>#VALUE!</v>
      </c>
      <c r="AA292" s="133" t="e">
        <f t="shared" si="560"/>
        <v>#VALUE!</v>
      </c>
      <c r="AB292" s="133" t="e">
        <f t="shared" si="561"/>
        <v>#VALUE!</v>
      </c>
      <c r="AC292" t="b">
        <f t="shared" si="543"/>
        <v>1</v>
      </c>
    </row>
    <row r="293" spans="1:29" ht="17.25" x14ac:dyDescent="0.3">
      <c r="A293" s="41" t="s">
        <v>203</v>
      </c>
      <c r="B293" s="13" t="s">
        <v>139</v>
      </c>
      <c r="C293" s="13" t="s">
        <v>16</v>
      </c>
      <c r="D293" s="34" t="s">
        <v>204</v>
      </c>
      <c r="E293" s="24" t="s">
        <v>58</v>
      </c>
      <c r="F293" s="94">
        <f t="shared" ref="F293:U294" si="562">F294</f>
        <v>5000</v>
      </c>
      <c r="G293" s="94">
        <f t="shared" si="562"/>
        <v>166.2</v>
      </c>
      <c r="H293" s="94">
        <f t="shared" si="562"/>
        <v>5166.2</v>
      </c>
      <c r="I293" s="94">
        <f t="shared" si="562"/>
        <v>0</v>
      </c>
      <c r="J293" s="94">
        <f t="shared" si="562"/>
        <v>5166.2</v>
      </c>
      <c r="K293" s="94">
        <f t="shared" si="562"/>
        <v>0</v>
      </c>
      <c r="L293" s="94">
        <f t="shared" si="562"/>
        <v>5166.2</v>
      </c>
      <c r="M293" s="95">
        <f t="shared" si="562"/>
        <v>0</v>
      </c>
      <c r="N293" s="94">
        <f t="shared" si="562"/>
        <v>5166.2</v>
      </c>
      <c r="O293" s="94">
        <f t="shared" si="562"/>
        <v>0</v>
      </c>
      <c r="P293" s="94">
        <f t="shared" si="562"/>
        <v>5166.2</v>
      </c>
      <c r="Q293" s="94">
        <f t="shared" si="562"/>
        <v>0</v>
      </c>
      <c r="R293" s="94">
        <f t="shared" si="562"/>
        <v>5166.2</v>
      </c>
      <c r="S293" s="94">
        <f t="shared" si="562"/>
        <v>0</v>
      </c>
      <c r="T293" s="94">
        <f t="shared" si="562"/>
        <v>5166.2</v>
      </c>
      <c r="U293" s="94">
        <f t="shared" si="562"/>
        <v>0</v>
      </c>
      <c r="V293" s="94">
        <f t="shared" ref="U293:V294" si="563">V294</f>
        <v>5166.2</v>
      </c>
      <c r="AC293" t="b">
        <f t="shared" si="543"/>
        <v>1</v>
      </c>
    </row>
    <row r="294" spans="1:29" ht="33" x14ac:dyDescent="0.25">
      <c r="A294" s="25" t="s">
        <v>21</v>
      </c>
      <c r="B294" s="17" t="s">
        <v>139</v>
      </c>
      <c r="C294" s="17" t="s">
        <v>16</v>
      </c>
      <c r="D294" s="37" t="s">
        <v>204</v>
      </c>
      <c r="E294" s="19" t="s">
        <v>59</v>
      </c>
      <c r="F294" s="95">
        <f t="shared" si="562"/>
        <v>5000</v>
      </c>
      <c r="G294" s="95">
        <f t="shared" si="562"/>
        <v>166.2</v>
      </c>
      <c r="H294" s="95">
        <f t="shared" si="562"/>
        <v>5166.2</v>
      </c>
      <c r="I294" s="95">
        <f t="shared" si="562"/>
        <v>0</v>
      </c>
      <c r="J294" s="95">
        <f t="shared" si="562"/>
        <v>5166.2</v>
      </c>
      <c r="K294" s="95">
        <f t="shared" si="562"/>
        <v>0</v>
      </c>
      <c r="L294" s="95">
        <f t="shared" si="562"/>
        <v>5166.2</v>
      </c>
      <c r="M294" s="95">
        <f t="shared" si="562"/>
        <v>0</v>
      </c>
      <c r="N294" s="95">
        <f t="shared" si="562"/>
        <v>5166.2</v>
      </c>
      <c r="O294" s="95">
        <f t="shared" si="562"/>
        <v>0</v>
      </c>
      <c r="P294" s="95">
        <f t="shared" si="562"/>
        <v>5166.2</v>
      </c>
      <c r="Q294" s="95">
        <f t="shared" si="562"/>
        <v>0</v>
      </c>
      <c r="R294" s="130">
        <f t="shared" si="562"/>
        <v>5166.2</v>
      </c>
      <c r="S294" s="95">
        <f t="shared" si="562"/>
        <v>0</v>
      </c>
      <c r="T294" s="95">
        <f t="shared" si="562"/>
        <v>5166.2</v>
      </c>
      <c r="U294" s="95">
        <f t="shared" si="563"/>
        <v>0</v>
      </c>
      <c r="V294" s="95">
        <f t="shared" si="563"/>
        <v>5166.2</v>
      </c>
      <c r="W294" s="128" t="e">
        <f>SUMIFS([1]Лист1!$Q$15:$Q$685,[1]Лист1!$C$15:$C$685,B294,[1]Лист1!$D$15:$D$685,C294,[1]Лист1!$E$15:$E$685,D294,[1]Лист1!$F$15:$F$685,E294)</f>
        <v>#VALUE!</v>
      </c>
      <c r="X294" s="128" t="e">
        <f>SUMIFS([1]Лист1!$R$15:$R$685,[1]Лист1!$C$15:$C$685,B294,[1]Лист1!$D$15:$D$685,C294,[1]Лист1!$E$15:$E$685,D294,[1]Лист1!$F$15:$F$685,E294)</f>
        <v>#VALUE!</v>
      </c>
      <c r="Y294" s="128" t="e">
        <f>SUMIFS([1]Лист1!$S$15:$S$685,[1]Лист1!$C$15:$C$685,B294,[1]Лист1!$D$15:$D$685,C294,[1]Лист1!$E$15:$E$685,D294,[1]Лист1!$F$15:$F$685,E294)</f>
        <v>#VALUE!</v>
      </c>
      <c r="Z294" s="133" t="e">
        <f t="shared" ref="Z294:Z295" si="564">W294-P294</f>
        <v>#VALUE!</v>
      </c>
      <c r="AA294" s="133" t="e">
        <f t="shared" ref="AA294:AA295" si="565">X294-Q294</f>
        <v>#VALUE!</v>
      </c>
      <c r="AB294" s="133" t="e">
        <f t="shared" ref="AB294:AB295" si="566">Y294-R294</f>
        <v>#VALUE!</v>
      </c>
      <c r="AC294" t="b">
        <f t="shared" si="543"/>
        <v>1</v>
      </c>
    </row>
    <row r="295" spans="1:29" ht="33" x14ac:dyDescent="0.25">
      <c r="A295" s="25" t="s">
        <v>22</v>
      </c>
      <c r="B295" s="17" t="s">
        <v>139</v>
      </c>
      <c r="C295" s="17" t="s">
        <v>16</v>
      </c>
      <c r="D295" s="37" t="s">
        <v>204</v>
      </c>
      <c r="E295" s="19" t="s">
        <v>60</v>
      </c>
      <c r="F295" s="95">
        <v>5000</v>
      </c>
      <c r="G295" s="95">
        <v>166.2</v>
      </c>
      <c r="H295" s="95">
        <f>F295+G295</f>
        <v>5166.2</v>
      </c>
      <c r="I295" s="95">
        <v>0</v>
      </c>
      <c r="J295" s="95">
        <f>H295+I295</f>
        <v>5166.2</v>
      </c>
      <c r="K295" s="95">
        <v>0</v>
      </c>
      <c r="L295" s="95">
        <f>J295+K295</f>
        <v>5166.2</v>
      </c>
      <c r="M295" s="95">
        <v>0</v>
      </c>
      <c r="N295" s="95">
        <f>L295+M295</f>
        <v>5166.2</v>
      </c>
      <c r="O295" s="95">
        <v>0</v>
      </c>
      <c r="P295" s="95">
        <f>N295+O295</f>
        <v>5166.2</v>
      </c>
      <c r="Q295" s="95">
        <v>0</v>
      </c>
      <c r="R295" s="130">
        <f>P295+Q295</f>
        <v>5166.2</v>
      </c>
      <c r="S295" s="95">
        <v>0</v>
      </c>
      <c r="T295" s="95">
        <f>R295+S295</f>
        <v>5166.2</v>
      </c>
      <c r="U295" s="95">
        <v>0</v>
      </c>
      <c r="V295" s="95">
        <f>T295+U295</f>
        <v>5166.2</v>
      </c>
      <c r="W295" s="128" t="e">
        <f>SUMIFS([1]Лист1!$Q$15:$Q$685,[1]Лист1!$C$15:$C$685,B295,[1]Лист1!$D$15:$D$685,C295,[1]Лист1!$E$15:$E$685,D295,[1]Лист1!$F$15:$F$685,E295)</f>
        <v>#VALUE!</v>
      </c>
      <c r="X295" s="128" t="e">
        <f>SUMIFS([1]Лист1!$R$15:$R$685,[1]Лист1!$C$15:$C$685,B295,[1]Лист1!$D$15:$D$685,C295,[1]Лист1!$E$15:$E$685,D295,[1]Лист1!$F$15:$F$685,E295)</f>
        <v>#VALUE!</v>
      </c>
      <c r="Y295" s="128" t="e">
        <f>SUMIFS([1]Лист1!$S$15:$S$685,[1]Лист1!$C$15:$C$685,B295,[1]Лист1!$D$15:$D$685,C295,[1]Лист1!$E$15:$E$685,D295,[1]Лист1!$F$15:$F$685,E295)</f>
        <v>#VALUE!</v>
      </c>
      <c r="Z295" s="133" t="e">
        <f t="shared" si="564"/>
        <v>#VALUE!</v>
      </c>
      <c r="AA295" s="133" t="e">
        <f t="shared" si="565"/>
        <v>#VALUE!</v>
      </c>
      <c r="AB295" s="133" t="e">
        <f t="shared" si="566"/>
        <v>#VALUE!</v>
      </c>
      <c r="AC295" t="b">
        <f t="shared" si="543"/>
        <v>1</v>
      </c>
    </row>
    <row r="296" spans="1:29" ht="17.25" x14ac:dyDescent="0.3">
      <c r="A296" s="41" t="s">
        <v>205</v>
      </c>
      <c r="B296" s="13" t="s">
        <v>139</v>
      </c>
      <c r="C296" s="13" t="s">
        <v>16</v>
      </c>
      <c r="D296" s="34" t="s">
        <v>206</v>
      </c>
      <c r="E296" s="24" t="s">
        <v>58</v>
      </c>
      <c r="F296" s="94">
        <f t="shared" ref="F296:H296" si="567">F297+F300</f>
        <v>5526.7</v>
      </c>
      <c r="G296" s="94">
        <f t="shared" si="567"/>
        <v>28682.899999999998</v>
      </c>
      <c r="H296" s="94">
        <f t="shared" si="567"/>
        <v>34209.599999999999</v>
      </c>
      <c r="I296" s="94">
        <f t="shared" ref="I296:J296" si="568">I297+I300</f>
        <v>0</v>
      </c>
      <c r="J296" s="94">
        <f t="shared" si="568"/>
        <v>34209.599999999999</v>
      </c>
      <c r="K296" s="94">
        <f t="shared" ref="K296:L296" si="569">K297+K300</f>
        <v>0</v>
      </c>
      <c r="L296" s="94">
        <f t="shared" si="569"/>
        <v>34209.599999999999</v>
      </c>
      <c r="M296" s="95">
        <f t="shared" ref="M296:N296" si="570">M297+M300</f>
        <v>0</v>
      </c>
      <c r="N296" s="94">
        <f t="shared" si="570"/>
        <v>34209.599999999999</v>
      </c>
      <c r="O296" s="94">
        <f t="shared" ref="O296:P296" si="571">O297+O300</f>
        <v>0</v>
      </c>
      <c r="P296" s="94">
        <f t="shared" si="571"/>
        <v>34209.599999999999</v>
      </c>
      <c r="Q296" s="94">
        <f t="shared" ref="Q296:R296" si="572">Q297+Q300</f>
        <v>41512.700000000004</v>
      </c>
      <c r="R296" s="94">
        <f t="shared" si="572"/>
        <v>75722.299999999988</v>
      </c>
      <c r="S296" s="94">
        <f t="shared" ref="S296:T296" si="573">S297+S300</f>
        <v>-13.5</v>
      </c>
      <c r="T296" s="94">
        <f t="shared" si="573"/>
        <v>75708.799999999988</v>
      </c>
      <c r="U296" s="94">
        <f t="shared" ref="U296:V296" si="574">U297+U300</f>
        <v>0</v>
      </c>
      <c r="V296" s="94">
        <f t="shared" si="574"/>
        <v>75708.799999999988</v>
      </c>
      <c r="AC296" t="b">
        <f t="shared" si="543"/>
        <v>1</v>
      </c>
    </row>
    <row r="297" spans="1:29" ht="16.5" x14ac:dyDescent="0.25">
      <c r="A297" s="30" t="s">
        <v>207</v>
      </c>
      <c r="B297" s="27" t="s">
        <v>139</v>
      </c>
      <c r="C297" s="27" t="s">
        <v>16</v>
      </c>
      <c r="D297" s="42" t="s">
        <v>208</v>
      </c>
      <c r="E297" s="29" t="s">
        <v>58</v>
      </c>
      <c r="F297" s="96">
        <f t="shared" ref="F297:U298" si="575">F298</f>
        <v>4976.7</v>
      </c>
      <c r="G297" s="96">
        <f t="shared" si="575"/>
        <v>28682.899999999998</v>
      </c>
      <c r="H297" s="96">
        <f t="shared" si="575"/>
        <v>33659.599999999999</v>
      </c>
      <c r="I297" s="96">
        <f t="shared" si="575"/>
        <v>0</v>
      </c>
      <c r="J297" s="96">
        <f t="shared" si="575"/>
        <v>33659.599999999999</v>
      </c>
      <c r="K297" s="96">
        <f t="shared" si="575"/>
        <v>0</v>
      </c>
      <c r="L297" s="96">
        <f t="shared" si="575"/>
        <v>33659.599999999999</v>
      </c>
      <c r="M297" s="95">
        <f t="shared" si="575"/>
        <v>0</v>
      </c>
      <c r="N297" s="96">
        <f t="shared" si="575"/>
        <v>33659.599999999999</v>
      </c>
      <c r="O297" s="96">
        <f t="shared" si="575"/>
        <v>0</v>
      </c>
      <c r="P297" s="96">
        <f t="shared" si="575"/>
        <v>33659.599999999999</v>
      </c>
      <c r="Q297" s="96">
        <f t="shared" si="575"/>
        <v>41666.800000000003</v>
      </c>
      <c r="R297" s="96">
        <f t="shared" si="575"/>
        <v>75326.399999999994</v>
      </c>
      <c r="S297" s="96">
        <f t="shared" si="575"/>
        <v>-13.5</v>
      </c>
      <c r="T297" s="96">
        <f t="shared" si="575"/>
        <v>75312.899999999994</v>
      </c>
      <c r="U297" s="96">
        <f t="shared" si="575"/>
        <v>0</v>
      </c>
      <c r="V297" s="96">
        <f t="shared" ref="U297:V298" si="576">V298</f>
        <v>75312.899999999994</v>
      </c>
      <c r="AC297" t="b">
        <f t="shared" si="543"/>
        <v>1</v>
      </c>
    </row>
    <row r="298" spans="1:29" ht="33" x14ac:dyDescent="0.25">
      <c r="A298" s="25" t="s">
        <v>21</v>
      </c>
      <c r="B298" s="17" t="s">
        <v>139</v>
      </c>
      <c r="C298" s="17" t="s">
        <v>16</v>
      </c>
      <c r="D298" s="37" t="s">
        <v>208</v>
      </c>
      <c r="E298" s="19" t="s">
        <v>59</v>
      </c>
      <c r="F298" s="95">
        <f t="shared" si="575"/>
        <v>4976.7</v>
      </c>
      <c r="G298" s="95">
        <f t="shared" si="575"/>
        <v>28682.899999999998</v>
      </c>
      <c r="H298" s="95">
        <f t="shared" si="575"/>
        <v>33659.599999999999</v>
      </c>
      <c r="I298" s="95">
        <f t="shared" si="575"/>
        <v>0</v>
      </c>
      <c r="J298" s="95">
        <f t="shared" si="575"/>
        <v>33659.599999999999</v>
      </c>
      <c r="K298" s="95">
        <f t="shared" si="575"/>
        <v>0</v>
      </c>
      <c r="L298" s="95">
        <f t="shared" si="575"/>
        <v>33659.599999999999</v>
      </c>
      <c r="M298" s="95">
        <f t="shared" si="575"/>
        <v>0</v>
      </c>
      <c r="N298" s="95">
        <f t="shared" si="575"/>
        <v>33659.599999999999</v>
      </c>
      <c r="O298" s="95">
        <f t="shared" si="575"/>
        <v>0</v>
      </c>
      <c r="P298" s="95">
        <f t="shared" si="575"/>
        <v>33659.599999999999</v>
      </c>
      <c r="Q298" s="95">
        <f t="shared" si="575"/>
        <v>41666.800000000003</v>
      </c>
      <c r="R298" s="130">
        <f t="shared" si="575"/>
        <v>75326.399999999994</v>
      </c>
      <c r="S298" s="95">
        <f t="shared" si="575"/>
        <v>-13.5</v>
      </c>
      <c r="T298" s="95">
        <f t="shared" si="575"/>
        <v>75312.899999999994</v>
      </c>
      <c r="U298" s="95">
        <f t="shared" si="576"/>
        <v>0</v>
      </c>
      <c r="V298" s="95">
        <f t="shared" si="576"/>
        <v>75312.899999999994</v>
      </c>
      <c r="W298" s="128" t="e">
        <f>SUMIFS([1]Лист1!$Q$15:$Q$685,[1]Лист1!$C$15:$C$685,B298,[1]Лист1!$D$15:$D$685,C298,[1]Лист1!$E$15:$E$685,D298,[1]Лист1!$F$15:$F$685,E298)</f>
        <v>#VALUE!</v>
      </c>
      <c r="X298" s="128" t="e">
        <f>SUMIFS([1]Лист1!$R$15:$R$685,[1]Лист1!$C$15:$C$685,B298,[1]Лист1!$D$15:$D$685,C298,[1]Лист1!$E$15:$E$685,D298,[1]Лист1!$F$15:$F$685,E298)</f>
        <v>#VALUE!</v>
      </c>
      <c r="Y298" s="128" t="e">
        <f>SUMIFS([1]Лист1!$S$15:$S$685,[1]Лист1!$C$15:$C$685,B298,[1]Лист1!$D$15:$D$685,C298,[1]Лист1!$E$15:$E$685,D298,[1]Лист1!$F$15:$F$685,E298)</f>
        <v>#VALUE!</v>
      </c>
      <c r="Z298" s="133" t="e">
        <f t="shared" ref="Z298:Z299" si="577">W298-P298</f>
        <v>#VALUE!</v>
      </c>
      <c r="AA298" s="133" t="e">
        <f t="shared" ref="AA298:AA299" si="578">X298-Q298</f>
        <v>#VALUE!</v>
      </c>
      <c r="AB298" s="133" t="e">
        <f t="shared" ref="AB298:AB299" si="579">Y298-R298</f>
        <v>#VALUE!</v>
      </c>
      <c r="AC298" t="b">
        <f t="shared" si="543"/>
        <v>1</v>
      </c>
    </row>
    <row r="299" spans="1:29" ht="33" x14ac:dyDescent="0.25">
      <c r="A299" s="25" t="s">
        <v>22</v>
      </c>
      <c r="B299" s="17" t="s">
        <v>139</v>
      </c>
      <c r="C299" s="17" t="s">
        <v>16</v>
      </c>
      <c r="D299" s="37" t="s">
        <v>208</v>
      </c>
      <c r="E299" s="19" t="s">
        <v>60</v>
      </c>
      <c r="F299" s="95">
        <v>4976.7</v>
      </c>
      <c r="G299" s="95">
        <f>28680.6+2.3</f>
        <v>28682.899999999998</v>
      </c>
      <c r="H299" s="95">
        <f>F299+G299</f>
        <v>33659.599999999999</v>
      </c>
      <c r="I299" s="95">
        <v>0</v>
      </c>
      <c r="J299" s="95">
        <f>H299+I299</f>
        <v>33659.599999999999</v>
      </c>
      <c r="K299" s="95">
        <v>0</v>
      </c>
      <c r="L299" s="95">
        <f>J299+K299</f>
        <v>33659.599999999999</v>
      </c>
      <c r="M299" s="95">
        <v>0</v>
      </c>
      <c r="N299" s="95">
        <f>L299+M299</f>
        <v>33659.599999999999</v>
      </c>
      <c r="O299" s="95">
        <v>0</v>
      </c>
      <c r="P299" s="95">
        <f>N299+O299</f>
        <v>33659.599999999999</v>
      </c>
      <c r="Q299" s="95">
        <v>41666.800000000003</v>
      </c>
      <c r="R299" s="130">
        <f>P299+Q299</f>
        <v>75326.399999999994</v>
      </c>
      <c r="S299" s="95">
        <v>-13.5</v>
      </c>
      <c r="T299" s="95">
        <f>R299+S299</f>
        <v>75312.899999999994</v>
      </c>
      <c r="U299" s="95">
        <v>0</v>
      </c>
      <c r="V299" s="95">
        <f>T299+U299</f>
        <v>75312.899999999994</v>
      </c>
      <c r="W299" s="128" t="e">
        <f>SUMIFS([1]Лист1!$Q$15:$Q$685,[1]Лист1!$C$15:$C$685,B299,[1]Лист1!$D$15:$D$685,C299,[1]Лист1!$E$15:$E$685,D299,[1]Лист1!$F$15:$F$685,E299)</f>
        <v>#VALUE!</v>
      </c>
      <c r="X299" s="128" t="e">
        <f>SUMIFS([1]Лист1!$R$15:$R$685,[1]Лист1!$C$15:$C$685,B299,[1]Лист1!$D$15:$D$685,C299,[1]Лист1!$E$15:$E$685,D299,[1]Лист1!$F$15:$F$685,E299)</f>
        <v>#VALUE!</v>
      </c>
      <c r="Y299" s="128" t="e">
        <f>SUMIFS([1]Лист1!$S$15:$S$685,[1]Лист1!$C$15:$C$685,B299,[1]Лист1!$D$15:$D$685,C299,[1]Лист1!$E$15:$E$685,D299,[1]Лист1!$F$15:$F$685,E299)</f>
        <v>#VALUE!</v>
      </c>
      <c r="Z299" s="133" t="e">
        <f t="shared" si="577"/>
        <v>#VALUE!</v>
      </c>
      <c r="AA299" s="133" t="e">
        <f t="shared" si="578"/>
        <v>#VALUE!</v>
      </c>
      <c r="AB299" s="133" t="e">
        <f t="shared" si="579"/>
        <v>#VALUE!</v>
      </c>
      <c r="AC299" t="b">
        <f t="shared" si="543"/>
        <v>1</v>
      </c>
    </row>
    <row r="300" spans="1:29" ht="16.5" x14ac:dyDescent="0.25">
      <c r="A300" s="30" t="s">
        <v>209</v>
      </c>
      <c r="B300" s="27" t="s">
        <v>139</v>
      </c>
      <c r="C300" s="27" t="s">
        <v>16</v>
      </c>
      <c r="D300" s="42" t="s">
        <v>210</v>
      </c>
      <c r="E300" s="29" t="s">
        <v>58</v>
      </c>
      <c r="F300" s="96">
        <f t="shared" ref="F300:U302" si="580">F301</f>
        <v>550</v>
      </c>
      <c r="G300" s="96">
        <f t="shared" si="580"/>
        <v>0</v>
      </c>
      <c r="H300" s="96">
        <f t="shared" si="580"/>
        <v>550</v>
      </c>
      <c r="I300" s="96">
        <f t="shared" si="580"/>
        <v>0</v>
      </c>
      <c r="J300" s="96">
        <f t="shared" si="580"/>
        <v>550</v>
      </c>
      <c r="K300" s="96">
        <f t="shared" si="580"/>
        <v>0</v>
      </c>
      <c r="L300" s="96">
        <f t="shared" si="580"/>
        <v>550</v>
      </c>
      <c r="M300" s="95">
        <f t="shared" si="580"/>
        <v>0</v>
      </c>
      <c r="N300" s="96">
        <f t="shared" si="580"/>
        <v>550</v>
      </c>
      <c r="O300" s="96">
        <f t="shared" si="580"/>
        <v>0</v>
      </c>
      <c r="P300" s="96">
        <f t="shared" si="580"/>
        <v>550</v>
      </c>
      <c r="Q300" s="96">
        <f t="shared" si="580"/>
        <v>-154.1</v>
      </c>
      <c r="R300" s="96">
        <f t="shared" si="580"/>
        <v>395.9</v>
      </c>
      <c r="S300" s="96">
        <f t="shared" si="580"/>
        <v>0</v>
      </c>
      <c r="T300" s="96">
        <f t="shared" si="580"/>
        <v>395.9</v>
      </c>
      <c r="U300" s="96">
        <f t="shared" si="580"/>
        <v>0</v>
      </c>
      <c r="V300" s="96">
        <f t="shared" ref="U300:V302" si="581">V301</f>
        <v>395.9</v>
      </c>
      <c r="AC300" t="b">
        <f t="shared" si="543"/>
        <v>1</v>
      </c>
    </row>
    <row r="301" spans="1:29" ht="21" customHeight="1" x14ac:dyDescent="0.25">
      <c r="A301" s="25" t="s">
        <v>112</v>
      </c>
      <c r="B301" s="17" t="s">
        <v>139</v>
      </c>
      <c r="C301" s="17" t="s">
        <v>16</v>
      </c>
      <c r="D301" s="37" t="s">
        <v>211</v>
      </c>
      <c r="E301" s="19" t="s">
        <v>58</v>
      </c>
      <c r="F301" s="95">
        <f t="shared" si="580"/>
        <v>550</v>
      </c>
      <c r="G301" s="95">
        <f t="shared" si="580"/>
        <v>0</v>
      </c>
      <c r="H301" s="95">
        <f t="shared" si="580"/>
        <v>550</v>
      </c>
      <c r="I301" s="95">
        <f t="shared" si="580"/>
        <v>0</v>
      </c>
      <c r="J301" s="95">
        <f t="shared" si="580"/>
        <v>550</v>
      </c>
      <c r="K301" s="95">
        <f t="shared" si="580"/>
        <v>0</v>
      </c>
      <c r="L301" s="95">
        <f t="shared" si="580"/>
        <v>550</v>
      </c>
      <c r="M301" s="95">
        <f t="shared" si="580"/>
        <v>0</v>
      </c>
      <c r="N301" s="95">
        <f t="shared" si="580"/>
        <v>550</v>
      </c>
      <c r="O301" s="95">
        <f t="shared" si="580"/>
        <v>0</v>
      </c>
      <c r="P301" s="95">
        <f t="shared" si="580"/>
        <v>550</v>
      </c>
      <c r="Q301" s="95">
        <f t="shared" si="580"/>
        <v>-154.1</v>
      </c>
      <c r="R301" s="95">
        <f t="shared" si="580"/>
        <v>395.9</v>
      </c>
      <c r="S301" s="95">
        <f t="shared" si="580"/>
        <v>0</v>
      </c>
      <c r="T301" s="95">
        <f t="shared" si="580"/>
        <v>395.9</v>
      </c>
      <c r="U301" s="95">
        <f t="shared" si="581"/>
        <v>0</v>
      </c>
      <c r="V301" s="95">
        <f t="shared" si="581"/>
        <v>395.9</v>
      </c>
      <c r="AC301" t="b">
        <f t="shared" si="543"/>
        <v>1</v>
      </c>
    </row>
    <row r="302" spans="1:29" ht="33" x14ac:dyDescent="0.25">
      <c r="A302" s="25" t="s">
        <v>100</v>
      </c>
      <c r="B302" s="17" t="s">
        <v>139</v>
      </c>
      <c r="C302" s="17" t="s">
        <v>16</v>
      </c>
      <c r="D302" s="37" t="s">
        <v>211</v>
      </c>
      <c r="E302" s="19" t="s">
        <v>101</v>
      </c>
      <c r="F302" s="95">
        <f t="shared" si="580"/>
        <v>550</v>
      </c>
      <c r="G302" s="95">
        <f t="shared" si="580"/>
        <v>0</v>
      </c>
      <c r="H302" s="95">
        <f t="shared" si="580"/>
        <v>550</v>
      </c>
      <c r="I302" s="95">
        <f t="shared" si="580"/>
        <v>0</v>
      </c>
      <c r="J302" s="95">
        <f t="shared" si="580"/>
        <v>550</v>
      </c>
      <c r="K302" s="95">
        <f t="shared" si="580"/>
        <v>0</v>
      </c>
      <c r="L302" s="95">
        <f t="shared" si="580"/>
        <v>550</v>
      </c>
      <c r="M302" s="95">
        <f t="shared" si="580"/>
        <v>0</v>
      </c>
      <c r="N302" s="95">
        <f t="shared" si="580"/>
        <v>550</v>
      </c>
      <c r="O302" s="95">
        <f t="shared" si="580"/>
        <v>0</v>
      </c>
      <c r="P302" s="95">
        <f t="shared" si="580"/>
        <v>550</v>
      </c>
      <c r="Q302" s="95">
        <f t="shared" si="580"/>
        <v>-154.1</v>
      </c>
      <c r="R302" s="130">
        <f t="shared" si="580"/>
        <v>395.9</v>
      </c>
      <c r="S302" s="95">
        <f t="shared" si="580"/>
        <v>0</v>
      </c>
      <c r="T302" s="95">
        <f t="shared" si="580"/>
        <v>395.9</v>
      </c>
      <c r="U302" s="95">
        <f t="shared" si="581"/>
        <v>0</v>
      </c>
      <c r="V302" s="95">
        <f t="shared" si="581"/>
        <v>395.9</v>
      </c>
      <c r="W302" s="128" t="e">
        <f>SUMIFS([1]Лист1!$Q$15:$Q$685,[1]Лист1!$C$15:$C$685,B302,[1]Лист1!$D$15:$D$685,C302,[1]Лист1!$E$15:$E$685,D302,[1]Лист1!$F$15:$F$685,E302)</f>
        <v>#VALUE!</v>
      </c>
      <c r="X302" s="128" t="e">
        <f>SUMIFS([1]Лист1!$R$15:$R$685,[1]Лист1!$C$15:$C$685,B302,[1]Лист1!$D$15:$D$685,C302,[1]Лист1!$E$15:$E$685,D302,[1]Лист1!$F$15:$F$685,E302)</f>
        <v>#VALUE!</v>
      </c>
      <c r="Y302" s="128" t="e">
        <f>SUMIFS([1]Лист1!$S$15:$S$685,[1]Лист1!$C$15:$C$685,B302,[1]Лист1!$D$15:$D$685,C302,[1]Лист1!$E$15:$E$685,D302,[1]Лист1!$F$15:$F$685,E302)</f>
        <v>#VALUE!</v>
      </c>
      <c r="Z302" s="133" t="e">
        <f t="shared" ref="Z302:Z303" si="582">W302-P302</f>
        <v>#VALUE!</v>
      </c>
      <c r="AA302" s="133" t="e">
        <f t="shared" ref="AA302:AA303" si="583">X302-Q302</f>
        <v>#VALUE!</v>
      </c>
      <c r="AB302" s="133" t="e">
        <f t="shared" ref="AB302:AB303" si="584">Y302-R302</f>
        <v>#VALUE!</v>
      </c>
      <c r="AC302" t="b">
        <f t="shared" si="543"/>
        <v>1</v>
      </c>
    </row>
    <row r="303" spans="1:29" ht="16.5" x14ac:dyDescent="0.25">
      <c r="A303" s="25" t="s">
        <v>102</v>
      </c>
      <c r="B303" s="17" t="s">
        <v>139</v>
      </c>
      <c r="C303" s="17" t="s">
        <v>16</v>
      </c>
      <c r="D303" s="37" t="s">
        <v>211</v>
      </c>
      <c r="E303" s="19" t="s">
        <v>103</v>
      </c>
      <c r="F303" s="95">
        <v>550</v>
      </c>
      <c r="G303" s="95">
        <v>0</v>
      </c>
      <c r="H303" s="95">
        <f>F303+G303</f>
        <v>550</v>
      </c>
      <c r="I303" s="95">
        <v>0</v>
      </c>
      <c r="J303" s="95">
        <f>H303+I303</f>
        <v>550</v>
      </c>
      <c r="K303" s="95">
        <v>0</v>
      </c>
      <c r="L303" s="95">
        <f>J303+K303</f>
        <v>550</v>
      </c>
      <c r="M303" s="95">
        <v>0</v>
      </c>
      <c r="N303" s="95">
        <f>L303+M303</f>
        <v>550</v>
      </c>
      <c r="O303" s="95">
        <v>0</v>
      </c>
      <c r="P303" s="95">
        <f>N303+O303</f>
        <v>550</v>
      </c>
      <c r="Q303" s="95">
        <v>-154.1</v>
      </c>
      <c r="R303" s="130">
        <f>P303+Q303</f>
        <v>395.9</v>
      </c>
      <c r="S303" s="95">
        <v>0</v>
      </c>
      <c r="T303" s="95">
        <f>R303+S303</f>
        <v>395.9</v>
      </c>
      <c r="U303" s="95">
        <v>0</v>
      </c>
      <c r="V303" s="95">
        <f>T303+U303</f>
        <v>395.9</v>
      </c>
      <c r="W303" s="128" t="e">
        <f>SUMIFS([1]Лист1!$Q$15:$Q$685,[1]Лист1!$C$15:$C$685,B303,[1]Лист1!$D$15:$D$685,C303,[1]Лист1!$E$15:$E$685,D303,[1]Лист1!$F$15:$F$685,E303)</f>
        <v>#VALUE!</v>
      </c>
      <c r="X303" s="128" t="e">
        <f>SUMIFS([1]Лист1!$R$15:$R$685,[1]Лист1!$C$15:$C$685,B303,[1]Лист1!$D$15:$D$685,C303,[1]Лист1!$E$15:$E$685,D303,[1]Лист1!$F$15:$F$685,E303)</f>
        <v>#VALUE!</v>
      </c>
      <c r="Y303" s="128" t="e">
        <f>SUMIFS([1]Лист1!$S$15:$S$685,[1]Лист1!$C$15:$C$685,B303,[1]Лист1!$D$15:$D$685,C303,[1]Лист1!$E$15:$E$685,D303,[1]Лист1!$F$15:$F$685,E303)</f>
        <v>#VALUE!</v>
      </c>
      <c r="Z303" s="133" t="e">
        <f t="shared" si="582"/>
        <v>#VALUE!</v>
      </c>
      <c r="AA303" s="133" t="e">
        <f t="shared" si="583"/>
        <v>#VALUE!</v>
      </c>
      <c r="AB303" s="133" t="e">
        <f t="shared" si="584"/>
        <v>#VALUE!</v>
      </c>
      <c r="AC303" t="b">
        <f t="shared" si="543"/>
        <v>1</v>
      </c>
    </row>
    <row r="304" spans="1:29" ht="17.25" x14ac:dyDescent="0.3">
      <c r="A304" s="41" t="s">
        <v>212</v>
      </c>
      <c r="B304" s="13" t="s">
        <v>139</v>
      </c>
      <c r="C304" s="13" t="s">
        <v>16</v>
      </c>
      <c r="D304" s="34" t="s">
        <v>213</v>
      </c>
      <c r="E304" s="24" t="s">
        <v>58</v>
      </c>
      <c r="F304" s="94">
        <f t="shared" ref="F304:U305" si="585">F305</f>
        <v>1200</v>
      </c>
      <c r="G304" s="94">
        <f t="shared" si="585"/>
        <v>24240.2</v>
      </c>
      <c r="H304" s="94">
        <f t="shared" si="585"/>
        <v>25440.2</v>
      </c>
      <c r="I304" s="94">
        <f t="shared" si="585"/>
        <v>0</v>
      </c>
      <c r="J304" s="94">
        <f t="shared" si="585"/>
        <v>25440.2</v>
      </c>
      <c r="K304" s="94">
        <f t="shared" si="585"/>
        <v>0</v>
      </c>
      <c r="L304" s="94">
        <f t="shared" si="585"/>
        <v>25440.2</v>
      </c>
      <c r="M304" s="95">
        <f t="shared" si="585"/>
        <v>-7036</v>
      </c>
      <c r="N304" s="94">
        <f t="shared" si="585"/>
        <v>18404.2</v>
      </c>
      <c r="O304" s="94">
        <f t="shared" si="585"/>
        <v>0</v>
      </c>
      <c r="P304" s="94">
        <f t="shared" si="585"/>
        <v>18404.2</v>
      </c>
      <c r="Q304" s="94">
        <f t="shared" si="585"/>
        <v>0</v>
      </c>
      <c r="R304" s="94">
        <f t="shared" si="585"/>
        <v>18404.2</v>
      </c>
      <c r="S304" s="94">
        <f t="shared" si="585"/>
        <v>1148.3</v>
      </c>
      <c r="T304" s="94">
        <f t="shared" si="585"/>
        <v>19552.5</v>
      </c>
      <c r="U304" s="94">
        <f t="shared" si="585"/>
        <v>0</v>
      </c>
      <c r="V304" s="94">
        <f t="shared" ref="U304:V305" si="586">V305</f>
        <v>19552.5</v>
      </c>
      <c r="AC304" t="b">
        <f t="shared" si="543"/>
        <v>1</v>
      </c>
    </row>
    <row r="305" spans="1:29" ht="33" x14ac:dyDescent="0.25">
      <c r="A305" s="25" t="s">
        <v>21</v>
      </c>
      <c r="B305" s="17" t="s">
        <v>139</v>
      </c>
      <c r="C305" s="17" t="s">
        <v>16</v>
      </c>
      <c r="D305" s="37" t="s">
        <v>213</v>
      </c>
      <c r="E305" s="19" t="s">
        <v>59</v>
      </c>
      <c r="F305" s="95">
        <f t="shared" si="585"/>
        <v>1200</v>
      </c>
      <c r="G305" s="95">
        <f t="shared" si="585"/>
        <v>24240.2</v>
      </c>
      <c r="H305" s="95">
        <f t="shared" si="585"/>
        <v>25440.2</v>
      </c>
      <c r="I305" s="95">
        <f t="shared" si="585"/>
        <v>0</v>
      </c>
      <c r="J305" s="95">
        <f t="shared" si="585"/>
        <v>25440.2</v>
      </c>
      <c r="K305" s="95">
        <f t="shared" si="585"/>
        <v>0</v>
      </c>
      <c r="L305" s="95">
        <f t="shared" si="585"/>
        <v>25440.2</v>
      </c>
      <c r="M305" s="95">
        <f t="shared" si="585"/>
        <v>-7036</v>
      </c>
      <c r="N305" s="95">
        <f t="shared" si="585"/>
        <v>18404.2</v>
      </c>
      <c r="O305" s="95">
        <f t="shared" si="585"/>
        <v>0</v>
      </c>
      <c r="P305" s="95">
        <f t="shared" si="585"/>
        <v>18404.2</v>
      </c>
      <c r="Q305" s="95">
        <f t="shared" si="585"/>
        <v>0</v>
      </c>
      <c r="R305" s="130">
        <f t="shared" si="585"/>
        <v>18404.2</v>
      </c>
      <c r="S305" s="95">
        <f t="shared" si="585"/>
        <v>1148.3</v>
      </c>
      <c r="T305" s="95">
        <f t="shared" si="585"/>
        <v>19552.5</v>
      </c>
      <c r="U305" s="95">
        <f t="shared" si="586"/>
        <v>0</v>
      </c>
      <c r="V305" s="95">
        <f t="shared" si="586"/>
        <v>19552.5</v>
      </c>
      <c r="W305" s="128" t="e">
        <f>SUMIFS([1]Лист1!$Q$15:$Q$685,[1]Лист1!$C$15:$C$685,B305,[1]Лист1!$D$15:$D$685,C305,[1]Лист1!$E$15:$E$685,D305,[1]Лист1!$F$15:$F$685,E305)</f>
        <v>#VALUE!</v>
      </c>
      <c r="X305" s="128" t="e">
        <f>SUMIFS([1]Лист1!$R$15:$R$685,[1]Лист1!$C$15:$C$685,B305,[1]Лист1!$D$15:$D$685,C305,[1]Лист1!$E$15:$E$685,D305,[1]Лист1!$F$15:$F$685,E305)</f>
        <v>#VALUE!</v>
      </c>
      <c r="Y305" s="128" t="e">
        <f>SUMIFS([1]Лист1!$S$15:$S$685,[1]Лист1!$C$15:$C$685,B305,[1]Лист1!$D$15:$D$685,C305,[1]Лист1!$E$15:$E$685,D305,[1]Лист1!$F$15:$F$685,E305)</f>
        <v>#VALUE!</v>
      </c>
      <c r="Z305" s="133" t="e">
        <f t="shared" ref="Z305:Z306" si="587">W305-P305</f>
        <v>#VALUE!</v>
      </c>
      <c r="AA305" s="133" t="e">
        <f t="shared" ref="AA305:AA306" si="588">X305-Q305</f>
        <v>#VALUE!</v>
      </c>
      <c r="AB305" s="133" t="e">
        <f t="shared" ref="AB305:AB306" si="589">Y305-R305</f>
        <v>#VALUE!</v>
      </c>
      <c r="AC305" t="b">
        <f t="shared" si="543"/>
        <v>1</v>
      </c>
    </row>
    <row r="306" spans="1:29" ht="33" x14ac:dyDescent="0.25">
      <c r="A306" s="25" t="s">
        <v>22</v>
      </c>
      <c r="B306" s="17" t="s">
        <v>139</v>
      </c>
      <c r="C306" s="17" t="s">
        <v>16</v>
      </c>
      <c r="D306" s="37" t="s">
        <v>213</v>
      </c>
      <c r="E306" s="19" t="s">
        <v>60</v>
      </c>
      <c r="F306" s="95">
        <v>1200</v>
      </c>
      <c r="G306" s="95">
        <v>24240.2</v>
      </c>
      <c r="H306" s="95">
        <f>F306+G306</f>
        <v>25440.2</v>
      </c>
      <c r="I306" s="95">
        <v>0</v>
      </c>
      <c r="J306" s="95">
        <f>H306+I306</f>
        <v>25440.2</v>
      </c>
      <c r="K306" s="95">
        <v>0</v>
      </c>
      <c r="L306" s="95">
        <f>J306+K306</f>
        <v>25440.2</v>
      </c>
      <c r="M306" s="95">
        <v>-7036</v>
      </c>
      <c r="N306" s="95">
        <f>L306+M306</f>
        <v>18404.2</v>
      </c>
      <c r="O306" s="95">
        <v>0</v>
      </c>
      <c r="P306" s="95">
        <f>N306+O306</f>
        <v>18404.2</v>
      </c>
      <c r="Q306" s="95">
        <v>0</v>
      </c>
      <c r="R306" s="130">
        <f>P306+Q306</f>
        <v>18404.2</v>
      </c>
      <c r="S306" s="95">
        <v>1148.3</v>
      </c>
      <c r="T306" s="95">
        <f>R306+S306</f>
        <v>19552.5</v>
      </c>
      <c r="U306" s="95">
        <v>0</v>
      </c>
      <c r="V306" s="95">
        <f>T306+U306</f>
        <v>19552.5</v>
      </c>
      <c r="W306" s="128" t="e">
        <f>SUMIFS([1]Лист1!$Q$15:$Q$685,[1]Лист1!$C$15:$C$685,B306,[1]Лист1!$D$15:$D$685,C306,[1]Лист1!$E$15:$E$685,D306,[1]Лист1!$F$15:$F$685,E306)</f>
        <v>#VALUE!</v>
      </c>
      <c r="X306" s="128" t="e">
        <f>SUMIFS([1]Лист1!$R$15:$R$685,[1]Лист1!$C$15:$C$685,B306,[1]Лист1!$D$15:$D$685,C306,[1]Лист1!$E$15:$E$685,D306,[1]Лист1!$F$15:$F$685,E306)</f>
        <v>#VALUE!</v>
      </c>
      <c r="Y306" s="128" t="e">
        <f>SUMIFS([1]Лист1!$S$15:$S$685,[1]Лист1!$C$15:$C$685,B306,[1]Лист1!$D$15:$D$685,C306,[1]Лист1!$E$15:$E$685,D306,[1]Лист1!$F$15:$F$685,E306)</f>
        <v>#VALUE!</v>
      </c>
      <c r="Z306" s="133" t="e">
        <f t="shared" si="587"/>
        <v>#VALUE!</v>
      </c>
      <c r="AA306" s="133" t="e">
        <f t="shared" si="588"/>
        <v>#VALUE!</v>
      </c>
      <c r="AB306" s="133" t="e">
        <f t="shared" si="589"/>
        <v>#VALUE!</v>
      </c>
      <c r="AC306" t="b">
        <f t="shared" si="543"/>
        <v>1</v>
      </c>
    </row>
    <row r="307" spans="1:29" ht="16.5" x14ac:dyDescent="0.25">
      <c r="A307" s="11" t="s">
        <v>214</v>
      </c>
      <c r="B307" s="9" t="s">
        <v>31</v>
      </c>
      <c r="C307" s="9" t="s">
        <v>4</v>
      </c>
      <c r="D307" s="10"/>
      <c r="E307" s="11"/>
      <c r="F307" s="93">
        <f t="shared" ref="F307:U312" si="590">F308</f>
        <v>3243.4</v>
      </c>
      <c r="G307" s="93">
        <f t="shared" si="590"/>
        <v>0</v>
      </c>
      <c r="H307" s="93">
        <f t="shared" si="590"/>
        <v>3243.4</v>
      </c>
      <c r="I307" s="93">
        <f t="shared" si="590"/>
        <v>0</v>
      </c>
      <c r="J307" s="93">
        <f t="shared" si="590"/>
        <v>3243.4</v>
      </c>
      <c r="K307" s="93">
        <f t="shared" si="590"/>
        <v>0</v>
      </c>
      <c r="L307" s="93">
        <f t="shared" si="590"/>
        <v>3243.4</v>
      </c>
      <c r="M307" s="95">
        <f t="shared" si="590"/>
        <v>0</v>
      </c>
      <c r="N307" s="93">
        <f t="shared" si="590"/>
        <v>3243.4</v>
      </c>
      <c r="O307" s="93">
        <f t="shared" si="590"/>
        <v>0</v>
      </c>
      <c r="P307" s="93">
        <f t="shared" si="590"/>
        <v>3243.4</v>
      </c>
      <c r="Q307" s="93">
        <f t="shared" si="590"/>
        <v>3374.2</v>
      </c>
      <c r="R307" s="93">
        <f t="shared" si="590"/>
        <v>6617.6</v>
      </c>
      <c r="S307" s="93">
        <f t="shared" si="590"/>
        <v>0</v>
      </c>
      <c r="T307" s="93">
        <f t="shared" si="590"/>
        <v>6617.6</v>
      </c>
      <c r="U307" s="93">
        <f t="shared" si="590"/>
        <v>0</v>
      </c>
      <c r="V307" s="93">
        <f t="shared" ref="U307:V312" si="591">V308</f>
        <v>6617.6</v>
      </c>
      <c r="AC307" t="b">
        <f t="shared" si="543"/>
        <v>1</v>
      </c>
    </row>
    <row r="308" spans="1:29" ht="33" x14ac:dyDescent="0.25">
      <c r="A308" s="21" t="s">
        <v>215</v>
      </c>
      <c r="B308" s="9" t="s">
        <v>31</v>
      </c>
      <c r="C308" s="9" t="s">
        <v>16</v>
      </c>
      <c r="D308" s="10"/>
      <c r="E308" s="11"/>
      <c r="F308" s="93">
        <f t="shared" si="590"/>
        <v>3243.4</v>
      </c>
      <c r="G308" s="93">
        <f t="shared" si="590"/>
        <v>0</v>
      </c>
      <c r="H308" s="93">
        <f t="shared" si="590"/>
        <v>3243.4</v>
      </c>
      <c r="I308" s="93">
        <f t="shared" si="590"/>
        <v>0</v>
      </c>
      <c r="J308" s="93">
        <f t="shared" si="590"/>
        <v>3243.4</v>
      </c>
      <c r="K308" s="93">
        <f t="shared" si="590"/>
        <v>0</v>
      </c>
      <c r="L308" s="93">
        <f t="shared" si="590"/>
        <v>3243.4</v>
      </c>
      <c r="M308" s="95">
        <f t="shared" si="590"/>
        <v>0</v>
      </c>
      <c r="N308" s="93">
        <f t="shared" si="590"/>
        <v>3243.4</v>
      </c>
      <c r="O308" s="93">
        <f t="shared" si="590"/>
        <v>0</v>
      </c>
      <c r="P308" s="93">
        <f t="shared" si="590"/>
        <v>3243.4</v>
      </c>
      <c r="Q308" s="93">
        <f t="shared" si="590"/>
        <v>3374.2</v>
      </c>
      <c r="R308" s="93">
        <f t="shared" si="590"/>
        <v>6617.6</v>
      </c>
      <c r="S308" s="93">
        <f t="shared" si="590"/>
        <v>0</v>
      </c>
      <c r="T308" s="93">
        <f t="shared" si="590"/>
        <v>6617.6</v>
      </c>
      <c r="U308" s="93">
        <f t="shared" si="591"/>
        <v>0</v>
      </c>
      <c r="V308" s="93">
        <f t="shared" si="591"/>
        <v>6617.6</v>
      </c>
      <c r="AC308" t="b">
        <f t="shared" si="543"/>
        <v>1</v>
      </c>
    </row>
    <row r="309" spans="1:29" ht="16.5" x14ac:dyDescent="0.25">
      <c r="A309" s="11" t="s">
        <v>7</v>
      </c>
      <c r="B309" s="9" t="s">
        <v>31</v>
      </c>
      <c r="C309" s="9" t="s">
        <v>16</v>
      </c>
      <c r="D309" s="10" t="s">
        <v>8</v>
      </c>
      <c r="E309" s="11"/>
      <c r="F309" s="93">
        <f t="shared" si="590"/>
        <v>3243.4</v>
      </c>
      <c r="G309" s="93">
        <f t="shared" si="590"/>
        <v>0</v>
      </c>
      <c r="H309" s="93">
        <f t="shared" si="590"/>
        <v>3243.4</v>
      </c>
      <c r="I309" s="93">
        <f t="shared" si="590"/>
        <v>0</v>
      </c>
      <c r="J309" s="93">
        <f t="shared" si="590"/>
        <v>3243.4</v>
      </c>
      <c r="K309" s="93">
        <f t="shared" si="590"/>
        <v>0</v>
      </c>
      <c r="L309" s="93">
        <f t="shared" si="590"/>
        <v>3243.4</v>
      </c>
      <c r="M309" s="95">
        <f t="shared" si="590"/>
        <v>0</v>
      </c>
      <c r="N309" s="93">
        <f t="shared" si="590"/>
        <v>3243.4</v>
      </c>
      <c r="O309" s="93">
        <f t="shared" si="590"/>
        <v>0</v>
      </c>
      <c r="P309" s="93">
        <f t="shared" si="590"/>
        <v>3243.4</v>
      </c>
      <c r="Q309" s="93">
        <f t="shared" si="590"/>
        <v>3374.2</v>
      </c>
      <c r="R309" s="93">
        <f t="shared" si="590"/>
        <v>6617.6</v>
      </c>
      <c r="S309" s="93">
        <f t="shared" si="590"/>
        <v>0</v>
      </c>
      <c r="T309" s="93">
        <f t="shared" si="590"/>
        <v>6617.6</v>
      </c>
      <c r="U309" s="93">
        <f t="shared" si="591"/>
        <v>0</v>
      </c>
      <c r="V309" s="93">
        <f t="shared" si="591"/>
        <v>6617.6</v>
      </c>
      <c r="AC309" t="b">
        <f t="shared" si="543"/>
        <v>1</v>
      </c>
    </row>
    <row r="310" spans="1:29" ht="34.5" x14ac:dyDescent="0.3">
      <c r="A310" s="12" t="s">
        <v>216</v>
      </c>
      <c r="B310" s="13" t="s">
        <v>31</v>
      </c>
      <c r="C310" s="13" t="s">
        <v>16</v>
      </c>
      <c r="D310" s="34" t="s">
        <v>217</v>
      </c>
      <c r="E310" s="24"/>
      <c r="F310" s="94">
        <f t="shared" si="590"/>
        <v>3243.4</v>
      </c>
      <c r="G310" s="94">
        <f t="shared" si="590"/>
        <v>0</v>
      </c>
      <c r="H310" s="94">
        <f t="shared" si="590"/>
        <v>3243.4</v>
      </c>
      <c r="I310" s="94">
        <f t="shared" si="590"/>
        <v>0</v>
      </c>
      <c r="J310" s="94">
        <f t="shared" si="590"/>
        <v>3243.4</v>
      </c>
      <c r="K310" s="94">
        <f t="shared" si="590"/>
        <v>0</v>
      </c>
      <c r="L310" s="94">
        <f t="shared" si="590"/>
        <v>3243.4</v>
      </c>
      <c r="M310" s="95">
        <f t="shared" si="590"/>
        <v>0</v>
      </c>
      <c r="N310" s="94">
        <f t="shared" si="590"/>
        <v>3243.4</v>
      </c>
      <c r="O310" s="94">
        <f t="shared" si="590"/>
        <v>0</v>
      </c>
      <c r="P310" s="94">
        <f t="shared" si="590"/>
        <v>3243.4</v>
      </c>
      <c r="Q310" s="94">
        <f t="shared" si="590"/>
        <v>3374.2</v>
      </c>
      <c r="R310" s="94">
        <f t="shared" si="590"/>
        <v>6617.6</v>
      </c>
      <c r="S310" s="94">
        <f t="shared" si="590"/>
        <v>0</v>
      </c>
      <c r="T310" s="94">
        <f t="shared" si="590"/>
        <v>6617.6</v>
      </c>
      <c r="U310" s="94">
        <f t="shared" si="591"/>
        <v>0</v>
      </c>
      <c r="V310" s="94">
        <f t="shared" si="591"/>
        <v>6617.6</v>
      </c>
      <c r="AC310" t="b">
        <f t="shared" si="543"/>
        <v>1</v>
      </c>
    </row>
    <row r="311" spans="1:29" ht="16.5" x14ac:dyDescent="0.25">
      <c r="A311" s="30" t="s">
        <v>218</v>
      </c>
      <c r="B311" s="27" t="s">
        <v>31</v>
      </c>
      <c r="C311" s="27" t="s">
        <v>16</v>
      </c>
      <c r="D311" s="42" t="s">
        <v>219</v>
      </c>
      <c r="E311" s="29"/>
      <c r="F311" s="96">
        <f t="shared" si="590"/>
        <v>3243.4</v>
      </c>
      <c r="G311" s="96">
        <f t="shared" si="590"/>
        <v>0</v>
      </c>
      <c r="H311" s="96">
        <f t="shared" si="590"/>
        <v>3243.4</v>
      </c>
      <c r="I311" s="96">
        <f t="shared" si="590"/>
        <v>0</v>
      </c>
      <c r="J311" s="96">
        <f t="shared" si="590"/>
        <v>3243.4</v>
      </c>
      <c r="K311" s="96">
        <f t="shared" si="590"/>
        <v>0</v>
      </c>
      <c r="L311" s="96">
        <f t="shared" si="590"/>
        <v>3243.4</v>
      </c>
      <c r="M311" s="95">
        <f t="shared" si="590"/>
        <v>0</v>
      </c>
      <c r="N311" s="96">
        <f t="shared" si="590"/>
        <v>3243.4</v>
      </c>
      <c r="O311" s="96">
        <f t="shared" si="590"/>
        <v>0</v>
      </c>
      <c r="P311" s="96">
        <f t="shared" si="590"/>
        <v>3243.4</v>
      </c>
      <c r="Q311" s="96">
        <f t="shared" si="590"/>
        <v>3374.2</v>
      </c>
      <c r="R311" s="96">
        <f t="shared" si="590"/>
        <v>6617.6</v>
      </c>
      <c r="S311" s="96">
        <f t="shared" si="590"/>
        <v>0</v>
      </c>
      <c r="T311" s="96">
        <f t="shared" si="590"/>
        <v>6617.6</v>
      </c>
      <c r="U311" s="96">
        <f t="shared" si="591"/>
        <v>0</v>
      </c>
      <c r="V311" s="96">
        <f t="shared" si="591"/>
        <v>6617.6</v>
      </c>
      <c r="AC311" t="b">
        <f t="shared" si="543"/>
        <v>1</v>
      </c>
    </row>
    <row r="312" spans="1:29" ht="33" x14ac:dyDescent="0.25">
      <c r="A312" s="25" t="s">
        <v>21</v>
      </c>
      <c r="B312" s="17" t="s">
        <v>31</v>
      </c>
      <c r="C312" s="17" t="s">
        <v>16</v>
      </c>
      <c r="D312" s="37" t="s">
        <v>219</v>
      </c>
      <c r="E312" s="19">
        <v>200</v>
      </c>
      <c r="F312" s="95">
        <f t="shared" si="590"/>
        <v>3243.4</v>
      </c>
      <c r="G312" s="95">
        <f t="shared" si="590"/>
        <v>0</v>
      </c>
      <c r="H312" s="95">
        <f t="shared" si="590"/>
        <v>3243.4</v>
      </c>
      <c r="I312" s="95">
        <f t="shared" si="590"/>
        <v>0</v>
      </c>
      <c r="J312" s="95">
        <f t="shared" si="590"/>
        <v>3243.4</v>
      </c>
      <c r="K312" s="95">
        <f t="shared" si="590"/>
        <v>0</v>
      </c>
      <c r="L312" s="95">
        <f t="shared" si="590"/>
        <v>3243.4</v>
      </c>
      <c r="M312" s="95">
        <f t="shared" si="590"/>
        <v>0</v>
      </c>
      <c r="N312" s="95">
        <f t="shared" si="590"/>
        <v>3243.4</v>
      </c>
      <c r="O312" s="95">
        <f t="shared" si="590"/>
        <v>0</v>
      </c>
      <c r="P312" s="95">
        <f t="shared" si="590"/>
        <v>3243.4</v>
      </c>
      <c r="Q312" s="95">
        <f t="shared" si="590"/>
        <v>3374.2</v>
      </c>
      <c r="R312" s="130">
        <f t="shared" si="590"/>
        <v>6617.6</v>
      </c>
      <c r="S312" s="95">
        <f t="shared" si="590"/>
        <v>0</v>
      </c>
      <c r="T312" s="95">
        <f t="shared" si="590"/>
        <v>6617.6</v>
      </c>
      <c r="U312" s="95">
        <f t="shared" si="591"/>
        <v>0</v>
      </c>
      <c r="V312" s="95">
        <f t="shared" si="591"/>
        <v>6617.6</v>
      </c>
      <c r="W312" s="128" t="e">
        <f>SUMIFS([1]Лист1!$Q$15:$Q$685,[1]Лист1!$C$15:$C$685,B312,[1]Лист1!$D$15:$D$685,C312,[1]Лист1!$E$15:$E$685,D312,[1]Лист1!$F$15:$F$685,E312)</f>
        <v>#VALUE!</v>
      </c>
      <c r="X312" s="128" t="e">
        <f>SUMIFS([1]Лист1!$R$15:$R$685,[1]Лист1!$C$15:$C$685,B312,[1]Лист1!$D$15:$D$685,C312,[1]Лист1!$E$15:$E$685,D312,[1]Лист1!$F$15:$F$685,E312)</f>
        <v>#VALUE!</v>
      </c>
      <c r="Y312" s="128" t="e">
        <f>SUMIFS([1]Лист1!$S$15:$S$685,[1]Лист1!$C$15:$C$685,B312,[1]Лист1!$D$15:$D$685,C312,[1]Лист1!$E$15:$E$685,D312,[1]Лист1!$F$15:$F$685,E312)</f>
        <v>#VALUE!</v>
      </c>
      <c r="Z312" s="133" t="e">
        <f t="shared" ref="Z312:Z313" si="592">W312-P312</f>
        <v>#VALUE!</v>
      </c>
      <c r="AA312" s="133" t="e">
        <f t="shared" ref="AA312:AA313" si="593">X312-Q312</f>
        <v>#VALUE!</v>
      </c>
      <c r="AB312" s="133" t="e">
        <f t="shared" ref="AB312:AB313" si="594">Y312-R312</f>
        <v>#VALUE!</v>
      </c>
      <c r="AC312" t="b">
        <f t="shared" si="543"/>
        <v>1</v>
      </c>
    </row>
    <row r="313" spans="1:29" ht="33" x14ac:dyDescent="0.25">
      <c r="A313" s="25" t="s">
        <v>22</v>
      </c>
      <c r="B313" s="17" t="s">
        <v>31</v>
      </c>
      <c r="C313" s="17" t="s">
        <v>16</v>
      </c>
      <c r="D313" s="37" t="s">
        <v>219</v>
      </c>
      <c r="E313" s="36">
        <v>240</v>
      </c>
      <c r="F313" s="95">
        <v>3243.4</v>
      </c>
      <c r="G313" s="95">
        <v>0</v>
      </c>
      <c r="H313" s="95">
        <f>F313+G313</f>
        <v>3243.4</v>
      </c>
      <c r="I313" s="95">
        <v>0</v>
      </c>
      <c r="J313" s="95">
        <f>H313+I313</f>
        <v>3243.4</v>
      </c>
      <c r="K313" s="95">
        <v>0</v>
      </c>
      <c r="L313" s="95">
        <f>J313+K313</f>
        <v>3243.4</v>
      </c>
      <c r="M313" s="95">
        <v>0</v>
      </c>
      <c r="N313" s="95">
        <f>L313+M313</f>
        <v>3243.4</v>
      </c>
      <c r="O313" s="95">
        <v>0</v>
      </c>
      <c r="P313" s="95">
        <f>N313+O313</f>
        <v>3243.4</v>
      </c>
      <c r="Q313" s="95">
        <v>3374.2</v>
      </c>
      <c r="R313" s="130">
        <f>P313+Q313</f>
        <v>6617.6</v>
      </c>
      <c r="S313" s="95">
        <v>0</v>
      </c>
      <c r="T313" s="95">
        <f>R313+S313</f>
        <v>6617.6</v>
      </c>
      <c r="U313" s="95">
        <v>0</v>
      </c>
      <c r="V313" s="95">
        <f>T313+U313</f>
        <v>6617.6</v>
      </c>
      <c r="W313" s="128" t="e">
        <f>SUMIFS([1]Лист1!$Q$15:$Q$685,[1]Лист1!$C$15:$C$685,B313,[1]Лист1!$D$15:$D$685,C313,[1]Лист1!$E$15:$E$685,D313,[1]Лист1!$F$15:$F$685,E313)</f>
        <v>#VALUE!</v>
      </c>
      <c r="X313" s="128" t="e">
        <f>SUMIFS([1]Лист1!$R$15:$R$685,[1]Лист1!$C$15:$C$685,B313,[1]Лист1!$D$15:$D$685,C313,[1]Лист1!$E$15:$E$685,D313,[1]Лист1!$F$15:$F$685,E313)</f>
        <v>#VALUE!</v>
      </c>
      <c r="Y313" s="128" t="e">
        <f>SUMIFS([1]Лист1!$S$15:$S$685,[1]Лист1!$C$15:$C$685,B313,[1]Лист1!$D$15:$D$685,C313,[1]Лист1!$E$15:$E$685,D313,[1]Лист1!$F$15:$F$685,E313)</f>
        <v>#VALUE!</v>
      </c>
      <c r="Z313" s="133" t="e">
        <f t="shared" si="592"/>
        <v>#VALUE!</v>
      </c>
      <c r="AA313" s="133" t="e">
        <f t="shared" si="593"/>
        <v>#VALUE!</v>
      </c>
      <c r="AB313" s="133" t="e">
        <f t="shared" si="594"/>
        <v>#VALUE!</v>
      </c>
      <c r="AC313" t="b">
        <f t="shared" si="543"/>
        <v>1</v>
      </c>
    </row>
    <row r="314" spans="1:29" ht="16.5" x14ac:dyDescent="0.25">
      <c r="A314" s="11" t="s">
        <v>220</v>
      </c>
      <c r="B314" s="9" t="s">
        <v>221</v>
      </c>
      <c r="C314" s="9" t="s">
        <v>4</v>
      </c>
      <c r="D314" s="10"/>
      <c r="E314" s="11"/>
      <c r="F314" s="93">
        <f>F315+F369+F428+F473+F480+F468</f>
        <v>1026675.1</v>
      </c>
      <c r="G314" s="93">
        <f t="shared" ref="G314:H314" si="595">G315+G369+G428+G473+G480+G468</f>
        <v>39344</v>
      </c>
      <c r="H314" s="93">
        <f t="shared" si="595"/>
        <v>1066019.1000000001</v>
      </c>
      <c r="I314" s="93">
        <f t="shared" ref="I314:J314" si="596">I315+I369+I428+I473+I480+I468</f>
        <v>6564</v>
      </c>
      <c r="J314" s="93">
        <f t="shared" si="596"/>
        <v>1072583.1000000001</v>
      </c>
      <c r="K314" s="93">
        <f t="shared" ref="K314:L314" si="597">K315+K369+K428+K473+K480+K468</f>
        <v>-174357.80000000002</v>
      </c>
      <c r="L314" s="93">
        <f t="shared" si="597"/>
        <v>898225.3</v>
      </c>
      <c r="M314" s="95">
        <f t="shared" ref="M314:N314" si="598">M315+M369+M428+M473+M480+M468</f>
        <v>0</v>
      </c>
      <c r="N314" s="93">
        <f t="shared" si="598"/>
        <v>898225.3</v>
      </c>
      <c r="O314" s="93">
        <f t="shared" ref="O314:P314" si="599">O315+O369+O428+O473+O480+O468</f>
        <v>597</v>
      </c>
      <c r="P314" s="93">
        <f t="shared" si="599"/>
        <v>898822.3</v>
      </c>
      <c r="Q314" s="93">
        <f t="shared" ref="Q314:R314" si="600">Q315+Q369+Q428+Q473+Q480+Q468</f>
        <v>0</v>
      </c>
      <c r="R314" s="93">
        <f t="shared" si="600"/>
        <v>898822.3</v>
      </c>
      <c r="S314" s="93">
        <f t="shared" ref="S314:T314" si="601">S315+S369+S428+S473+S480+S468</f>
        <v>-843466.34230999998</v>
      </c>
      <c r="T314" s="93">
        <f t="shared" si="601"/>
        <v>55355.957689999996</v>
      </c>
      <c r="U314" s="93">
        <f t="shared" ref="U314:V314" si="602">U315+U369+U428+U473+U480+U468</f>
        <v>0</v>
      </c>
      <c r="V314" s="93">
        <f t="shared" si="602"/>
        <v>55355.957689999996</v>
      </c>
      <c r="AC314" t="b">
        <f t="shared" si="543"/>
        <v>1</v>
      </c>
    </row>
    <row r="315" spans="1:29" ht="16.5" x14ac:dyDescent="0.25">
      <c r="A315" s="11" t="s">
        <v>222</v>
      </c>
      <c r="B315" s="9" t="s">
        <v>221</v>
      </c>
      <c r="C315" s="9" t="s">
        <v>3</v>
      </c>
      <c r="D315" s="10"/>
      <c r="E315" s="11"/>
      <c r="F315" s="93">
        <f t="shared" ref="F315:V315" si="603">F316</f>
        <v>283658.59999999998</v>
      </c>
      <c r="G315" s="93">
        <f t="shared" si="603"/>
        <v>0</v>
      </c>
      <c r="H315" s="93">
        <f t="shared" si="603"/>
        <v>283658.59999999998</v>
      </c>
      <c r="I315" s="93">
        <f t="shared" si="603"/>
        <v>0</v>
      </c>
      <c r="J315" s="93">
        <f t="shared" si="603"/>
        <v>283658.59999999998</v>
      </c>
      <c r="K315" s="93">
        <f t="shared" si="603"/>
        <v>-1000</v>
      </c>
      <c r="L315" s="93">
        <f t="shared" si="603"/>
        <v>282658.59999999998</v>
      </c>
      <c r="M315" s="95">
        <f t="shared" si="603"/>
        <v>0</v>
      </c>
      <c r="N315" s="93">
        <f t="shared" si="603"/>
        <v>282658.59999999998</v>
      </c>
      <c r="O315" s="93">
        <f t="shared" si="603"/>
        <v>0</v>
      </c>
      <c r="P315" s="93">
        <f t="shared" si="603"/>
        <v>282658.59999999998</v>
      </c>
      <c r="Q315" s="93">
        <f t="shared" si="603"/>
        <v>0</v>
      </c>
      <c r="R315" s="93">
        <f t="shared" si="603"/>
        <v>282658.59999999998</v>
      </c>
      <c r="S315" s="93">
        <f t="shared" si="603"/>
        <v>-282658.59999999998</v>
      </c>
      <c r="T315" s="93">
        <f t="shared" si="603"/>
        <v>0</v>
      </c>
      <c r="U315" s="93">
        <f t="shared" si="603"/>
        <v>0</v>
      </c>
      <c r="V315" s="93">
        <f t="shared" si="603"/>
        <v>0</v>
      </c>
      <c r="AC315" t="b">
        <f t="shared" si="543"/>
        <v>1</v>
      </c>
    </row>
    <row r="316" spans="1:29" ht="33" x14ac:dyDescent="0.25">
      <c r="A316" s="44" t="s">
        <v>419</v>
      </c>
      <c r="B316" s="45" t="s">
        <v>221</v>
      </c>
      <c r="C316" s="45" t="s">
        <v>3</v>
      </c>
      <c r="D316" s="52" t="s">
        <v>223</v>
      </c>
      <c r="E316" s="47" t="s">
        <v>58</v>
      </c>
      <c r="F316" s="97">
        <f>F317+F335+F340+F350+F364</f>
        <v>283658.59999999998</v>
      </c>
      <c r="G316" s="97">
        <f t="shared" ref="G316:H316" si="604">G317+G335+G340+G350+G364</f>
        <v>0</v>
      </c>
      <c r="H316" s="97">
        <f t="shared" si="604"/>
        <v>283658.59999999998</v>
      </c>
      <c r="I316" s="97">
        <f t="shared" ref="I316:J316" si="605">I317+I335+I340+I350+I364</f>
        <v>0</v>
      </c>
      <c r="J316" s="97">
        <f t="shared" si="605"/>
        <v>283658.59999999998</v>
      </c>
      <c r="K316" s="97">
        <f t="shared" ref="K316:L316" si="606">K317+K335+K340+K350+K364</f>
        <v>-1000</v>
      </c>
      <c r="L316" s="97">
        <f t="shared" si="606"/>
        <v>282658.59999999998</v>
      </c>
      <c r="M316" s="95">
        <f t="shared" ref="M316:N316" si="607">M317+M335+M340+M350+M364</f>
        <v>0</v>
      </c>
      <c r="N316" s="97">
        <f t="shared" si="607"/>
        <v>282658.59999999998</v>
      </c>
      <c r="O316" s="97">
        <f t="shared" ref="O316:P316" si="608">O317+O335+O340+O350+O364</f>
        <v>0</v>
      </c>
      <c r="P316" s="97">
        <f t="shared" si="608"/>
        <v>282658.59999999998</v>
      </c>
      <c r="Q316" s="97">
        <f t="shared" ref="Q316:R316" si="609">Q317+Q335+Q340+Q350+Q364</f>
        <v>0</v>
      </c>
      <c r="R316" s="97">
        <f t="shared" si="609"/>
        <v>282658.59999999998</v>
      </c>
      <c r="S316" s="97">
        <f t="shared" ref="S316:T316" si="610">S317+S335+S340+S350+S364</f>
        <v>-282658.59999999998</v>
      </c>
      <c r="T316" s="97">
        <f t="shared" si="610"/>
        <v>0</v>
      </c>
      <c r="U316" s="97">
        <f t="shared" ref="U316:V316" si="611">U317+U335+U340+U350+U364</f>
        <v>0</v>
      </c>
      <c r="V316" s="97">
        <f t="shared" si="611"/>
        <v>0</v>
      </c>
      <c r="AC316" t="b">
        <f t="shared" si="543"/>
        <v>1</v>
      </c>
    </row>
    <row r="317" spans="1:29" ht="69" x14ac:dyDescent="0.3">
      <c r="A317" s="12" t="s">
        <v>451</v>
      </c>
      <c r="B317" s="13" t="s">
        <v>221</v>
      </c>
      <c r="C317" s="13" t="s">
        <v>3</v>
      </c>
      <c r="D317" s="34" t="s">
        <v>224</v>
      </c>
      <c r="E317" s="24" t="s">
        <v>58</v>
      </c>
      <c r="F317" s="94">
        <f>F318+F322+F326+F330</f>
        <v>269634.59999999998</v>
      </c>
      <c r="G317" s="94">
        <f t="shared" ref="G317:H317" si="612">G318+G322+G326+G330</f>
        <v>0</v>
      </c>
      <c r="H317" s="94">
        <f t="shared" si="612"/>
        <v>269634.59999999998</v>
      </c>
      <c r="I317" s="94">
        <f t="shared" ref="I317:J317" si="613">I318+I322+I326+I330</f>
        <v>0</v>
      </c>
      <c r="J317" s="94">
        <f t="shared" si="613"/>
        <v>269634.59999999998</v>
      </c>
      <c r="K317" s="94">
        <f t="shared" ref="K317:L317" si="614">K318+K322+K326+K330</f>
        <v>-1000</v>
      </c>
      <c r="L317" s="94">
        <f t="shared" si="614"/>
        <v>268634.59999999998</v>
      </c>
      <c r="M317" s="95">
        <f t="shared" ref="M317:N317" si="615">M318+M322+M326+M330</f>
        <v>0</v>
      </c>
      <c r="N317" s="94">
        <f t="shared" si="615"/>
        <v>268634.59999999998</v>
      </c>
      <c r="O317" s="94">
        <f t="shared" ref="O317:P317" si="616">O318+O322+O326+O330</f>
        <v>0</v>
      </c>
      <c r="P317" s="94">
        <f t="shared" si="616"/>
        <v>268634.59999999998</v>
      </c>
      <c r="Q317" s="94">
        <f t="shared" ref="Q317:R317" si="617">Q318+Q322+Q326+Q330</f>
        <v>0</v>
      </c>
      <c r="R317" s="94">
        <f t="shared" si="617"/>
        <v>268634.59999999998</v>
      </c>
      <c r="S317" s="94">
        <f t="shared" ref="S317:T317" si="618">S318+S322+S326+S330</f>
        <v>-268634.59999999998</v>
      </c>
      <c r="T317" s="94">
        <f t="shared" si="618"/>
        <v>0</v>
      </c>
      <c r="U317" s="94">
        <f t="shared" ref="U317:V317" si="619">U318+U322+U326+U330</f>
        <v>0</v>
      </c>
      <c r="V317" s="94">
        <f t="shared" si="619"/>
        <v>0</v>
      </c>
      <c r="AC317" t="b">
        <f t="shared" si="543"/>
        <v>1</v>
      </c>
    </row>
    <row r="318" spans="1:29" ht="33.75" x14ac:dyDescent="0.3">
      <c r="A318" s="30" t="s">
        <v>225</v>
      </c>
      <c r="B318" s="27" t="s">
        <v>221</v>
      </c>
      <c r="C318" s="27" t="s">
        <v>3</v>
      </c>
      <c r="D318" s="68" t="s">
        <v>226</v>
      </c>
      <c r="E318" s="24" t="s">
        <v>58</v>
      </c>
      <c r="F318" s="96">
        <f t="shared" ref="F318:U320" si="620">F319</f>
        <v>251055.6</v>
      </c>
      <c r="G318" s="96">
        <f t="shared" si="620"/>
        <v>0</v>
      </c>
      <c r="H318" s="96">
        <f t="shared" si="620"/>
        <v>251055.6</v>
      </c>
      <c r="I318" s="96">
        <f t="shared" si="620"/>
        <v>0</v>
      </c>
      <c r="J318" s="96">
        <f t="shared" si="620"/>
        <v>251055.6</v>
      </c>
      <c r="K318" s="96">
        <f t="shared" si="620"/>
        <v>0</v>
      </c>
      <c r="L318" s="96">
        <f t="shared" si="620"/>
        <v>251055.6</v>
      </c>
      <c r="M318" s="95">
        <f t="shared" si="620"/>
        <v>0</v>
      </c>
      <c r="N318" s="96">
        <f t="shared" si="620"/>
        <v>251055.6</v>
      </c>
      <c r="O318" s="96">
        <f t="shared" si="620"/>
        <v>0</v>
      </c>
      <c r="P318" s="96">
        <f t="shared" si="620"/>
        <v>251055.6</v>
      </c>
      <c r="Q318" s="96">
        <f t="shared" si="620"/>
        <v>0</v>
      </c>
      <c r="R318" s="96">
        <f t="shared" si="620"/>
        <v>251055.6</v>
      </c>
      <c r="S318" s="96">
        <f t="shared" si="620"/>
        <v>-251055.6</v>
      </c>
      <c r="T318" s="96">
        <f t="shared" si="620"/>
        <v>0</v>
      </c>
      <c r="U318" s="96">
        <f t="shared" si="620"/>
        <v>0</v>
      </c>
      <c r="V318" s="96">
        <f t="shared" ref="U318:V320" si="621">V319</f>
        <v>0</v>
      </c>
      <c r="AC318" t="b">
        <f t="shared" si="543"/>
        <v>1</v>
      </c>
    </row>
    <row r="319" spans="1:29" ht="18.600000000000001" customHeight="1" x14ac:dyDescent="0.3">
      <c r="A319" s="25" t="s">
        <v>98</v>
      </c>
      <c r="B319" s="17" t="s">
        <v>221</v>
      </c>
      <c r="C319" s="17" t="s">
        <v>3</v>
      </c>
      <c r="D319" s="69" t="s">
        <v>227</v>
      </c>
      <c r="E319" s="24" t="s">
        <v>58</v>
      </c>
      <c r="F319" s="95">
        <f t="shared" si="620"/>
        <v>251055.6</v>
      </c>
      <c r="G319" s="95">
        <f t="shared" si="620"/>
        <v>0</v>
      </c>
      <c r="H319" s="95">
        <f t="shared" si="620"/>
        <v>251055.6</v>
      </c>
      <c r="I319" s="95">
        <f t="shared" si="620"/>
        <v>0</v>
      </c>
      <c r="J319" s="95">
        <f t="shared" si="620"/>
        <v>251055.6</v>
      </c>
      <c r="K319" s="95">
        <f t="shared" si="620"/>
        <v>0</v>
      </c>
      <c r="L319" s="95">
        <f t="shared" si="620"/>
        <v>251055.6</v>
      </c>
      <c r="M319" s="95">
        <f t="shared" si="620"/>
        <v>0</v>
      </c>
      <c r="N319" s="95">
        <f t="shared" si="620"/>
        <v>251055.6</v>
      </c>
      <c r="O319" s="95">
        <f t="shared" si="620"/>
        <v>0</v>
      </c>
      <c r="P319" s="95">
        <f t="shared" si="620"/>
        <v>251055.6</v>
      </c>
      <c r="Q319" s="95">
        <f t="shared" si="620"/>
        <v>0</v>
      </c>
      <c r="R319" s="95">
        <f t="shared" si="620"/>
        <v>251055.6</v>
      </c>
      <c r="S319" s="95">
        <f t="shared" si="620"/>
        <v>-251055.6</v>
      </c>
      <c r="T319" s="95">
        <f t="shared" si="620"/>
        <v>0</v>
      </c>
      <c r="U319" s="95">
        <f t="shared" si="621"/>
        <v>0</v>
      </c>
      <c r="V319" s="95">
        <f t="shared" si="621"/>
        <v>0</v>
      </c>
      <c r="AC319" t="b">
        <f t="shared" si="543"/>
        <v>1</v>
      </c>
    </row>
    <row r="320" spans="1:29" ht="33" x14ac:dyDescent="0.25">
      <c r="A320" s="20" t="s">
        <v>100</v>
      </c>
      <c r="B320" s="17" t="s">
        <v>221</v>
      </c>
      <c r="C320" s="17" t="s">
        <v>3</v>
      </c>
      <c r="D320" s="69" t="s">
        <v>227</v>
      </c>
      <c r="E320" s="17" t="s">
        <v>101</v>
      </c>
      <c r="F320" s="95">
        <f t="shared" si="620"/>
        <v>251055.6</v>
      </c>
      <c r="G320" s="95">
        <f t="shared" si="620"/>
        <v>0</v>
      </c>
      <c r="H320" s="95">
        <f t="shared" si="620"/>
        <v>251055.6</v>
      </c>
      <c r="I320" s="95">
        <f t="shared" si="620"/>
        <v>0</v>
      </c>
      <c r="J320" s="95">
        <f t="shared" si="620"/>
        <v>251055.6</v>
      </c>
      <c r="K320" s="95">
        <f t="shared" si="620"/>
        <v>0</v>
      </c>
      <c r="L320" s="95">
        <f t="shared" si="620"/>
        <v>251055.6</v>
      </c>
      <c r="M320" s="95">
        <f t="shared" si="620"/>
        <v>0</v>
      </c>
      <c r="N320" s="95">
        <f t="shared" si="620"/>
        <v>251055.6</v>
      </c>
      <c r="O320" s="95">
        <f t="shared" si="620"/>
        <v>0</v>
      </c>
      <c r="P320" s="95">
        <f t="shared" si="620"/>
        <v>251055.6</v>
      </c>
      <c r="Q320" s="95">
        <f t="shared" si="620"/>
        <v>0</v>
      </c>
      <c r="R320" s="130">
        <f t="shared" si="620"/>
        <v>251055.6</v>
      </c>
      <c r="S320" s="95">
        <f t="shared" si="620"/>
        <v>-251055.6</v>
      </c>
      <c r="T320" s="95">
        <f t="shared" si="620"/>
        <v>0</v>
      </c>
      <c r="U320" s="95">
        <f t="shared" si="621"/>
        <v>0</v>
      </c>
      <c r="V320" s="95">
        <f t="shared" si="621"/>
        <v>0</v>
      </c>
      <c r="W320" s="128" t="e">
        <f>SUMIFS([1]Лист1!$Q$15:$Q$685,[1]Лист1!$C$15:$C$685,B320,[1]Лист1!$D$15:$D$685,C320,[1]Лист1!$E$15:$E$685,D320,[1]Лист1!$F$15:$F$685,E320)</f>
        <v>#VALUE!</v>
      </c>
      <c r="X320" s="128" t="e">
        <f>SUMIFS([1]Лист1!$R$15:$R$685,[1]Лист1!$C$15:$C$685,B320,[1]Лист1!$D$15:$D$685,C320,[1]Лист1!$E$15:$E$685,D320,[1]Лист1!$F$15:$F$685,E320)</f>
        <v>#VALUE!</v>
      </c>
      <c r="Y320" s="128" t="e">
        <f>SUMIFS([1]Лист1!$S$15:$S$685,[1]Лист1!$C$15:$C$685,B320,[1]Лист1!$D$15:$D$685,C320,[1]Лист1!$E$15:$E$685,D320,[1]Лист1!$F$15:$F$685,E320)</f>
        <v>#VALUE!</v>
      </c>
      <c r="Z320" s="133" t="e">
        <f t="shared" ref="Z320:Z321" si="622">W320-P320</f>
        <v>#VALUE!</v>
      </c>
      <c r="AA320" s="133" t="e">
        <f t="shared" ref="AA320:AA321" si="623">X320-Q320</f>
        <v>#VALUE!</v>
      </c>
      <c r="AB320" s="133" t="e">
        <f t="shared" ref="AB320:AB321" si="624">Y320-R320</f>
        <v>#VALUE!</v>
      </c>
      <c r="AC320" t="b">
        <f t="shared" si="543"/>
        <v>1</v>
      </c>
    </row>
    <row r="321" spans="1:29" ht="16.5" x14ac:dyDescent="0.25">
      <c r="A321" s="25" t="s">
        <v>228</v>
      </c>
      <c r="B321" s="17" t="s">
        <v>221</v>
      </c>
      <c r="C321" s="17" t="s">
        <v>3</v>
      </c>
      <c r="D321" s="69" t="s">
        <v>227</v>
      </c>
      <c r="E321" s="17" t="s">
        <v>229</v>
      </c>
      <c r="F321" s="95">
        <v>251055.6</v>
      </c>
      <c r="G321" s="95">
        <v>0</v>
      </c>
      <c r="H321" s="95">
        <f>F321+G321</f>
        <v>251055.6</v>
      </c>
      <c r="I321" s="95">
        <v>0</v>
      </c>
      <c r="J321" s="95">
        <f>H321+I321</f>
        <v>251055.6</v>
      </c>
      <c r="K321" s="95">
        <v>0</v>
      </c>
      <c r="L321" s="95">
        <f>J321+K321</f>
        <v>251055.6</v>
      </c>
      <c r="M321" s="95">
        <v>0</v>
      </c>
      <c r="N321" s="95">
        <f>L321+M321</f>
        <v>251055.6</v>
      </c>
      <c r="O321" s="95">
        <v>0</v>
      </c>
      <c r="P321" s="95">
        <f>N321+O321</f>
        <v>251055.6</v>
      </c>
      <c r="Q321" s="95">
        <v>0</v>
      </c>
      <c r="R321" s="130">
        <f>P321+Q321</f>
        <v>251055.6</v>
      </c>
      <c r="S321" s="95">
        <v>-251055.6</v>
      </c>
      <c r="T321" s="95">
        <f>R321+S321</f>
        <v>0</v>
      </c>
      <c r="U321" s="95">
        <v>0</v>
      </c>
      <c r="V321" s="95">
        <f>T321+U321</f>
        <v>0</v>
      </c>
      <c r="W321" s="128" t="e">
        <f>SUMIFS([1]Лист1!$Q$15:$Q$685,[1]Лист1!$C$15:$C$685,B321,[1]Лист1!$D$15:$D$685,C321,[1]Лист1!$E$15:$E$685,D321,[1]Лист1!$F$15:$F$685,E321)</f>
        <v>#VALUE!</v>
      </c>
      <c r="X321" s="128" t="e">
        <f>SUMIFS([1]Лист1!$R$15:$R$685,[1]Лист1!$C$15:$C$685,B321,[1]Лист1!$D$15:$D$685,C321,[1]Лист1!$E$15:$E$685,D321,[1]Лист1!$F$15:$F$685,E321)</f>
        <v>#VALUE!</v>
      </c>
      <c r="Y321" s="128" t="e">
        <f>SUMIFS([1]Лист1!$S$15:$S$685,[1]Лист1!$C$15:$C$685,B321,[1]Лист1!$D$15:$D$685,C321,[1]Лист1!$E$15:$E$685,D321,[1]Лист1!$F$15:$F$685,E321)</f>
        <v>#VALUE!</v>
      </c>
      <c r="Z321" s="133" t="e">
        <f t="shared" si="622"/>
        <v>#VALUE!</v>
      </c>
      <c r="AA321" s="133" t="e">
        <f t="shared" si="623"/>
        <v>#VALUE!</v>
      </c>
      <c r="AB321" s="133" t="e">
        <f t="shared" si="624"/>
        <v>#VALUE!</v>
      </c>
      <c r="AC321" t="b">
        <f t="shared" si="543"/>
        <v>1</v>
      </c>
    </row>
    <row r="322" spans="1:29" ht="33.75" x14ac:dyDescent="0.3">
      <c r="A322" s="26" t="s">
        <v>471</v>
      </c>
      <c r="B322" s="27" t="s">
        <v>221</v>
      </c>
      <c r="C322" s="27" t="s">
        <v>3</v>
      </c>
      <c r="D322" s="42" t="s">
        <v>231</v>
      </c>
      <c r="E322" s="24" t="s">
        <v>58</v>
      </c>
      <c r="F322" s="96">
        <f>F323</f>
        <v>71</v>
      </c>
      <c r="G322" s="96">
        <f t="shared" ref="G322:V324" si="625">G323</f>
        <v>0</v>
      </c>
      <c r="H322" s="96">
        <f t="shared" si="625"/>
        <v>71</v>
      </c>
      <c r="I322" s="96">
        <f t="shared" si="625"/>
        <v>0</v>
      </c>
      <c r="J322" s="96">
        <f t="shared" si="625"/>
        <v>71</v>
      </c>
      <c r="K322" s="96">
        <f t="shared" si="625"/>
        <v>0</v>
      </c>
      <c r="L322" s="96">
        <f t="shared" si="625"/>
        <v>71</v>
      </c>
      <c r="M322" s="95">
        <f t="shared" si="625"/>
        <v>0</v>
      </c>
      <c r="N322" s="96">
        <f t="shared" si="625"/>
        <v>71</v>
      </c>
      <c r="O322" s="96">
        <f t="shared" si="625"/>
        <v>0</v>
      </c>
      <c r="P322" s="96">
        <f t="shared" si="625"/>
        <v>71</v>
      </c>
      <c r="Q322" s="96">
        <f t="shared" si="625"/>
        <v>0</v>
      </c>
      <c r="R322" s="96">
        <f t="shared" si="625"/>
        <v>71</v>
      </c>
      <c r="S322" s="96">
        <f t="shared" si="625"/>
        <v>-71</v>
      </c>
      <c r="T322" s="96">
        <f t="shared" si="625"/>
        <v>0</v>
      </c>
      <c r="U322" s="96">
        <f t="shared" si="625"/>
        <v>0</v>
      </c>
      <c r="V322" s="96">
        <f t="shared" si="625"/>
        <v>0</v>
      </c>
      <c r="AC322" t="b">
        <f t="shared" si="543"/>
        <v>1</v>
      </c>
    </row>
    <row r="323" spans="1:29" ht="49.5" x14ac:dyDescent="0.25">
      <c r="A323" s="20" t="s">
        <v>433</v>
      </c>
      <c r="B323" s="17" t="s">
        <v>221</v>
      </c>
      <c r="C323" s="17" t="s">
        <v>3</v>
      </c>
      <c r="D323" s="18" t="s">
        <v>434</v>
      </c>
      <c r="E323" s="19" t="s">
        <v>58</v>
      </c>
      <c r="F323" s="95">
        <f t="shared" ref="F323:U324" si="626">F324</f>
        <v>71</v>
      </c>
      <c r="G323" s="95">
        <f t="shared" si="626"/>
        <v>0</v>
      </c>
      <c r="H323" s="95">
        <f t="shared" si="626"/>
        <v>71</v>
      </c>
      <c r="I323" s="95">
        <f t="shared" si="626"/>
        <v>0</v>
      </c>
      <c r="J323" s="95">
        <f t="shared" si="626"/>
        <v>71</v>
      </c>
      <c r="K323" s="95">
        <f t="shared" si="626"/>
        <v>0</v>
      </c>
      <c r="L323" s="95">
        <f t="shared" si="626"/>
        <v>71</v>
      </c>
      <c r="M323" s="95">
        <f t="shared" si="626"/>
        <v>0</v>
      </c>
      <c r="N323" s="95">
        <f t="shared" si="626"/>
        <v>71</v>
      </c>
      <c r="O323" s="95">
        <f t="shared" si="626"/>
        <v>0</v>
      </c>
      <c r="P323" s="95">
        <f t="shared" si="626"/>
        <v>71</v>
      </c>
      <c r="Q323" s="95">
        <f t="shared" si="626"/>
        <v>0</v>
      </c>
      <c r="R323" s="95">
        <f t="shared" si="626"/>
        <v>71</v>
      </c>
      <c r="S323" s="95">
        <f t="shared" si="626"/>
        <v>-71</v>
      </c>
      <c r="T323" s="95">
        <f t="shared" si="626"/>
        <v>0</v>
      </c>
      <c r="U323" s="95">
        <f t="shared" si="626"/>
        <v>0</v>
      </c>
      <c r="V323" s="95">
        <f t="shared" si="625"/>
        <v>0</v>
      </c>
      <c r="AC323" t="b">
        <f t="shared" si="543"/>
        <v>1</v>
      </c>
    </row>
    <row r="324" spans="1:29" ht="33" x14ac:dyDescent="0.25">
      <c r="A324" s="20" t="s">
        <v>100</v>
      </c>
      <c r="B324" s="17" t="s">
        <v>221</v>
      </c>
      <c r="C324" s="17" t="s">
        <v>3</v>
      </c>
      <c r="D324" s="18" t="s">
        <v>434</v>
      </c>
      <c r="E324" s="19" t="s">
        <v>101</v>
      </c>
      <c r="F324" s="95">
        <f t="shared" si="626"/>
        <v>71</v>
      </c>
      <c r="G324" s="95">
        <f t="shared" si="626"/>
        <v>0</v>
      </c>
      <c r="H324" s="95">
        <f t="shared" si="626"/>
        <v>71</v>
      </c>
      <c r="I324" s="95">
        <f t="shared" si="626"/>
        <v>0</v>
      </c>
      <c r="J324" s="95">
        <f t="shared" si="626"/>
        <v>71</v>
      </c>
      <c r="K324" s="95">
        <f t="shared" si="626"/>
        <v>0</v>
      </c>
      <c r="L324" s="95">
        <f t="shared" si="626"/>
        <v>71</v>
      </c>
      <c r="M324" s="95">
        <f t="shared" si="626"/>
        <v>0</v>
      </c>
      <c r="N324" s="95">
        <f t="shared" si="626"/>
        <v>71</v>
      </c>
      <c r="O324" s="95">
        <f t="shared" si="626"/>
        <v>0</v>
      </c>
      <c r="P324" s="95">
        <f t="shared" si="626"/>
        <v>71</v>
      </c>
      <c r="Q324" s="95">
        <f t="shared" si="626"/>
        <v>0</v>
      </c>
      <c r="R324" s="130">
        <f t="shared" si="626"/>
        <v>71</v>
      </c>
      <c r="S324" s="95">
        <f t="shared" si="626"/>
        <v>-71</v>
      </c>
      <c r="T324" s="95">
        <f t="shared" si="626"/>
        <v>0</v>
      </c>
      <c r="U324" s="95">
        <f t="shared" si="625"/>
        <v>0</v>
      </c>
      <c r="V324" s="95">
        <f t="shared" si="625"/>
        <v>0</v>
      </c>
      <c r="W324" s="128" t="e">
        <f>SUMIFS([1]Лист1!$Q$15:$Q$685,[1]Лист1!$C$15:$C$685,B324,[1]Лист1!$D$15:$D$685,C324,[1]Лист1!$E$15:$E$685,D324,[1]Лист1!$F$15:$F$685,E324)</f>
        <v>#VALUE!</v>
      </c>
      <c r="X324" s="128" t="e">
        <f>SUMIFS([1]Лист1!$R$15:$R$685,[1]Лист1!$C$15:$C$685,B324,[1]Лист1!$D$15:$D$685,C324,[1]Лист1!$E$15:$E$685,D324,[1]Лист1!$F$15:$F$685,E324)</f>
        <v>#VALUE!</v>
      </c>
      <c r="Y324" s="128" t="e">
        <f>SUMIFS([1]Лист1!$S$15:$S$685,[1]Лист1!$C$15:$C$685,B324,[1]Лист1!$D$15:$D$685,C324,[1]Лист1!$E$15:$E$685,D324,[1]Лист1!$F$15:$F$685,E324)</f>
        <v>#VALUE!</v>
      </c>
      <c r="Z324" s="133" t="e">
        <f t="shared" ref="Z324:Z325" si="627">W324-P324</f>
        <v>#VALUE!</v>
      </c>
      <c r="AA324" s="133" t="e">
        <f t="shared" ref="AA324:AA325" si="628">X324-Q324</f>
        <v>#VALUE!</v>
      </c>
      <c r="AB324" s="133" t="e">
        <f t="shared" ref="AB324:AB325" si="629">Y324-R324</f>
        <v>#VALUE!</v>
      </c>
      <c r="AC324" t="b">
        <f t="shared" si="543"/>
        <v>1</v>
      </c>
    </row>
    <row r="325" spans="1:29" ht="16.5" x14ac:dyDescent="0.25">
      <c r="A325" s="20" t="s">
        <v>228</v>
      </c>
      <c r="B325" s="17" t="s">
        <v>221</v>
      </c>
      <c r="C325" s="17" t="s">
        <v>3</v>
      </c>
      <c r="D325" s="18" t="s">
        <v>434</v>
      </c>
      <c r="E325" s="19" t="s">
        <v>229</v>
      </c>
      <c r="F325" s="95">
        <v>71</v>
      </c>
      <c r="G325" s="95">
        <v>0</v>
      </c>
      <c r="H325" s="95">
        <f>F325+G325</f>
        <v>71</v>
      </c>
      <c r="I325" s="95">
        <v>0</v>
      </c>
      <c r="J325" s="95">
        <f>H325+I325</f>
        <v>71</v>
      </c>
      <c r="K325" s="95">
        <v>0</v>
      </c>
      <c r="L325" s="95">
        <f>J325+K325</f>
        <v>71</v>
      </c>
      <c r="M325" s="95">
        <v>0</v>
      </c>
      <c r="N325" s="95">
        <f>L325+M325</f>
        <v>71</v>
      </c>
      <c r="O325" s="95">
        <v>0</v>
      </c>
      <c r="P325" s="95">
        <f>N325+O325</f>
        <v>71</v>
      </c>
      <c r="Q325" s="95">
        <v>0</v>
      </c>
      <c r="R325" s="130">
        <f>P325+Q325</f>
        <v>71</v>
      </c>
      <c r="S325" s="95">
        <v>-71</v>
      </c>
      <c r="T325" s="95">
        <f>R325+S325</f>
        <v>0</v>
      </c>
      <c r="U325" s="95">
        <v>0</v>
      </c>
      <c r="V325" s="95">
        <f>T325+U325</f>
        <v>0</v>
      </c>
      <c r="W325" s="128" t="e">
        <f>SUMIFS([1]Лист1!$Q$15:$Q$685,[1]Лист1!$C$15:$C$685,B325,[1]Лист1!$D$15:$D$685,C325,[1]Лист1!$E$15:$E$685,D325,[1]Лист1!$F$15:$F$685,E325)</f>
        <v>#VALUE!</v>
      </c>
      <c r="X325" s="128" t="e">
        <f>SUMIFS([1]Лист1!$R$15:$R$685,[1]Лист1!$C$15:$C$685,B325,[1]Лист1!$D$15:$D$685,C325,[1]Лист1!$E$15:$E$685,D325,[1]Лист1!$F$15:$F$685,E325)</f>
        <v>#VALUE!</v>
      </c>
      <c r="Y325" s="128" t="e">
        <f>SUMIFS([1]Лист1!$S$15:$S$685,[1]Лист1!$C$15:$C$685,B325,[1]Лист1!$D$15:$D$685,C325,[1]Лист1!$E$15:$E$685,D325,[1]Лист1!$F$15:$F$685,E325)</f>
        <v>#VALUE!</v>
      </c>
      <c r="Z325" s="133" t="e">
        <f t="shared" si="627"/>
        <v>#VALUE!</v>
      </c>
      <c r="AA325" s="133" t="e">
        <f t="shared" si="628"/>
        <v>#VALUE!</v>
      </c>
      <c r="AB325" s="133" t="e">
        <f t="shared" si="629"/>
        <v>#VALUE!</v>
      </c>
      <c r="AC325" t="b">
        <f t="shared" si="543"/>
        <v>1</v>
      </c>
    </row>
    <row r="326" spans="1:29" ht="33" x14ac:dyDescent="0.25">
      <c r="A326" s="26" t="s">
        <v>472</v>
      </c>
      <c r="B326" s="27" t="s">
        <v>221</v>
      </c>
      <c r="C326" s="27" t="s">
        <v>3</v>
      </c>
      <c r="D326" s="42" t="s">
        <v>457</v>
      </c>
      <c r="E326" s="19"/>
      <c r="F326" s="95">
        <f>F327</f>
        <v>508</v>
      </c>
      <c r="G326" s="95">
        <f t="shared" ref="G326:V328" si="630">G327</f>
        <v>0</v>
      </c>
      <c r="H326" s="95">
        <f t="shared" si="630"/>
        <v>508</v>
      </c>
      <c r="I326" s="95">
        <f t="shared" si="630"/>
        <v>0</v>
      </c>
      <c r="J326" s="95">
        <f t="shared" si="630"/>
        <v>508</v>
      </c>
      <c r="K326" s="95">
        <f t="shared" si="630"/>
        <v>0</v>
      </c>
      <c r="L326" s="95">
        <f t="shared" si="630"/>
        <v>508</v>
      </c>
      <c r="M326" s="95">
        <f t="shared" si="630"/>
        <v>0</v>
      </c>
      <c r="N326" s="96">
        <f t="shared" si="630"/>
        <v>508</v>
      </c>
      <c r="O326" s="96">
        <f t="shared" si="630"/>
        <v>0</v>
      </c>
      <c r="P326" s="96">
        <f t="shared" si="630"/>
        <v>508</v>
      </c>
      <c r="Q326" s="96">
        <f t="shared" si="630"/>
        <v>0</v>
      </c>
      <c r="R326" s="96">
        <f t="shared" si="630"/>
        <v>508</v>
      </c>
      <c r="S326" s="96">
        <f t="shared" si="630"/>
        <v>-508</v>
      </c>
      <c r="T326" s="96">
        <f t="shared" si="630"/>
        <v>0</v>
      </c>
      <c r="U326" s="96">
        <f t="shared" si="630"/>
        <v>0</v>
      </c>
      <c r="V326" s="96">
        <f t="shared" si="630"/>
        <v>0</v>
      </c>
      <c r="AC326" t="b">
        <f t="shared" si="543"/>
        <v>1</v>
      </c>
    </row>
    <row r="327" spans="1:29" ht="49.5" x14ac:dyDescent="0.25">
      <c r="A327" s="20" t="s">
        <v>473</v>
      </c>
      <c r="B327" s="17" t="s">
        <v>221</v>
      </c>
      <c r="C327" s="17" t="s">
        <v>3</v>
      </c>
      <c r="D327" s="37" t="s">
        <v>458</v>
      </c>
      <c r="E327" s="19" t="s">
        <v>58</v>
      </c>
      <c r="F327" s="95">
        <f>F328</f>
        <v>508</v>
      </c>
      <c r="G327" s="95">
        <f t="shared" si="630"/>
        <v>0</v>
      </c>
      <c r="H327" s="95">
        <f t="shared" si="630"/>
        <v>508</v>
      </c>
      <c r="I327" s="95">
        <f t="shared" si="630"/>
        <v>0</v>
      </c>
      <c r="J327" s="95">
        <f t="shared" si="630"/>
        <v>508</v>
      </c>
      <c r="K327" s="95">
        <f t="shared" si="630"/>
        <v>0</v>
      </c>
      <c r="L327" s="95">
        <f t="shared" si="630"/>
        <v>508</v>
      </c>
      <c r="M327" s="95">
        <f t="shared" si="630"/>
        <v>0</v>
      </c>
      <c r="N327" s="95">
        <f t="shared" si="630"/>
        <v>508</v>
      </c>
      <c r="O327" s="95">
        <f t="shared" si="630"/>
        <v>0</v>
      </c>
      <c r="P327" s="95">
        <f t="shared" si="630"/>
        <v>508</v>
      </c>
      <c r="Q327" s="95">
        <f t="shared" si="630"/>
        <v>0</v>
      </c>
      <c r="R327" s="95">
        <f t="shared" si="630"/>
        <v>508</v>
      </c>
      <c r="S327" s="95">
        <f t="shared" si="630"/>
        <v>-508</v>
      </c>
      <c r="T327" s="95">
        <f t="shared" si="630"/>
        <v>0</v>
      </c>
      <c r="U327" s="95">
        <f t="shared" si="630"/>
        <v>0</v>
      </c>
      <c r="V327" s="95">
        <f t="shared" si="630"/>
        <v>0</v>
      </c>
      <c r="AC327" t="b">
        <f t="shared" si="543"/>
        <v>1</v>
      </c>
    </row>
    <row r="328" spans="1:29" ht="33" x14ac:dyDescent="0.25">
      <c r="A328" s="20" t="s">
        <v>100</v>
      </c>
      <c r="B328" s="17" t="s">
        <v>221</v>
      </c>
      <c r="C328" s="17" t="s">
        <v>3</v>
      </c>
      <c r="D328" s="37" t="s">
        <v>458</v>
      </c>
      <c r="E328" s="19" t="s">
        <v>101</v>
      </c>
      <c r="F328" s="95">
        <f>F329</f>
        <v>508</v>
      </c>
      <c r="G328" s="95">
        <f t="shared" si="630"/>
        <v>0</v>
      </c>
      <c r="H328" s="95">
        <f t="shared" si="630"/>
        <v>508</v>
      </c>
      <c r="I328" s="95">
        <f t="shared" si="630"/>
        <v>0</v>
      </c>
      <c r="J328" s="95">
        <f t="shared" si="630"/>
        <v>508</v>
      </c>
      <c r="K328" s="95">
        <f t="shared" si="630"/>
        <v>0</v>
      </c>
      <c r="L328" s="95">
        <f t="shared" si="630"/>
        <v>508</v>
      </c>
      <c r="M328" s="95">
        <f t="shared" si="630"/>
        <v>0</v>
      </c>
      <c r="N328" s="95">
        <f t="shared" si="630"/>
        <v>508</v>
      </c>
      <c r="O328" s="95">
        <f t="shared" si="630"/>
        <v>0</v>
      </c>
      <c r="P328" s="95">
        <f t="shared" si="630"/>
        <v>508</v>
      </c>
      <c r="Q328" s="95">
        <f t="shared" si="630"/>
        <v>0</v>
      </c>
      <c r="R328" s="130">
        <f t="shared" si="630"/>
        <v>508</v>
      </c>
      <c r="S328" s="95">
        <f t="shared" si="630"/>
        <v>-508</v>
      </c>
      <c r="T328" s="95">
        <f t="shared" si="630"/>
        <v>0</v>
      </c>
      <c r="U328" s="95">
        <f t="shared" si="630"/>
        <v>0</v>
      </c>
      <c r="V328" s="95">
        <f t="shared" si="630"/>
        <v>0</v>
      </c>
      <c r="W328" s="128" t="e">
        <f>SUMIFS([1]Лист1!$Q$15:$Q$685,[1]Лист1!$C$15:$C$685,B328,[1]Лист1!$D$15:$D$685,C328,[1]Лист1!$E$15:$E$685,D328,[1]Лист1!$F$15:$F$685,E328)</f>
        <v>#VALUE!</v>
      </c>
      <c r="X328" s="128" t="e">
        <f>SUMIFS([1]Лист1!$R$15:$R$685,[1]Лист1!$C$15:$C$685,B328,[1]Лист1!$D$15:$D$685,C328,[1]Лист1!$E$15:$E$685,D328,[1]Лист1!$F$15:$F$685,E328)</f>
        <v>#VALUE!</v>
      </c>
      <c r="Y328" s="128" t="e">
        <f>SUMIFS([1]Лист1!$S$15:$S$685,[1]Лист1!$C$15:$C$685,B328,[1]Лист1!$D$15:$D$685,C328,[1]Лист1!$E$15:$E$685,D328,[1]Лист1!$F$15:$F$685,E328)</f>
        <v>#VALUE!</v>
      </c>
      <c r="Z328" s="133" t="e">
        <f t="shared" ref="Z328:Z329" si="631">W328-P328</f>
        <v>#VALUE!</v>
      </c>
      <c r="AA328" s="133" t="e">
        <f t="shared" ref="AA328:AA329" si="632">X328-Q328</f>
        <v>#VALUE!</v>
      </c>
      <c r="AB328" s="133" t="e">
        <f t="shared" ref="AB328:AB329" si="633">Y328-R328</f>
        <v>#VALUE!</v>
      </c>
      <c r="AC328" t="b">
        <f t="shared" si="543"/>
        <v>1</v>
      </c>
    </row>
    <row r="329" spans="1:29" ht="16.5" x14ac:dyDescent="0.25">
      <c r="A329" s="20" t="s">
        <v>228</v>
      </c>
      <c r="B329" s="17" t="s">
        <v>221</v>
      </c>
      <c r="C329" s="17" t="s">
        <v>3</v>
      </c>
      <c r="D329" s="37" t="s">
        <v>458</v>
      </c>
      <c r="E329" s="19" t="s">
        <v>229</v>
      </c>
      <c r="F329" s="95">
        <v>508</v>
      </c>
      <c r="G329" s="95">
        <v>0</v>
      </c>
      <c r="H329" s="95">
        <f>F329+G329</f>
        <v>508</v>
      </c>
      <c r="I329" s="95">
        <v>0</v>
      </c>
      <c r="J329" s="95">
        <f>H329+I329</f>
        <v>508</v>
      </c>
      <c r="K329" s="95">
        <v>0</v>
      </c>
      <c r="L329" s="95">
        <f>J329+K329</f>
        <v>508</v>
      </c>
      <c r="M329" s="95">
        <v>0</v>
      </c>
      <c r="N329" s="95">
        <f>L329+M329</f>
        <v>508</v>
      </c>
      <c r="O329" s="95">
        <v>0</v>
      </c>
      <c r="P329" s="95">
        <f>N329+O329</f>
        <v>508</v>
      </c>
      <c r="Q329" s="95">
        <v>0</v>
      </c>
      <c r="R329" s="130">
        <f>P329+Q329</f>
        <v>508</v>
      </c>
      <c r="S329" s="95">
        <v>-508</v>
      </c>
      <c r="T329" s="95">
        <f>R329+S329</f>
        <v>0</v>
      </c>
      <c r="U329" s="95">
        <v>0</v>
      </c>
      <c r="V329" s="95">
        <f>T329+U329</f>
        <v>0</v>
      </c>
      <c r="W329" s="128" t="e">
        <f>SUMIFS([1]Лист1!$Q$15:$Q$685,[1]Лист1!$C$15:$C$685,B329,[1]Лист1!$D$15:$D$685,C329,[1]Лист1!$E$15:$E$685,D329,[1]Лист1!$F$15:$F$685,E329)</f>
        <v>#VALUE!</v>
      </c>
      <c r="X329" s="128" t="e">
        <f>SUMIFS([1]Лист1!$R$15:$R$685,[1]Лист1!$C$15:$C$685,B329,[1]Лист1!$D$15:$D$685,C329,[1]Лист1!$E$15:$E$685,D329,[1]Лист1!$F$15:$F$685,E329)</f>
        <v>#VALUE!</v>
      </c>
      <c r="Y329" s="128" t="e">
        <f>SUMIFS([1]Лист1!$S$15:$S$685,[1]Лист1!$C$15:$C$685,B329,[1]Лист1!$D$15:$D$685,C329,[1]Лист1!$E$15:$E$685,D329,[1]Лист1!$F$15:$F$685,E329)</f>
        <v>#VALUE!</v>
      </c>
      <c r="Z329" s="133" t="e">
        <f t="shared" si="631"/>
        <v>#VALUE!</v>
      </c>
      <c r="AA329" s="133" t="e">
        <f t="shared" si="632"/>
        <v>#VALUE!</v>
      </c>
      <c r="AB329" s="133" t="e">
        <f t="shared" si="633"/>
        <v>#VALUE!</v>
      </c>
      <c r="AC329" t="b">
        <f t="shared" si="543"/>
        <v>1</v>
      </c>
    </row>
    <row r="330" spans="1:29" ht="17.25" x14ac:dyDescent="0.3">
      <c r="A330" s="30" t="s">
        <v>230</v>
      </c>
      <c r="B330" s="27" t="s">
        <v>221</v>
      </c>
      <c r="C330" s="27" t="s">
        <v>3</v>
      </c>
      <c r="D330" s="28" t="s">
        <v>468</v>
      </c>
      <c r="E330" s="24" t="s">
        <v>58</v>
      </c>
      <c r="F330" s="96">
        <f>F331</f>
        <v>18000</v>
      </c>
      <c r="G330" s="96">
        <f t="shared" ref="G330:V331" si="634">G331</f>
        <v>0</v>
      </c>
      <c r="H330" s="96">
        <f t="shared" si="634"/>
        <v>18000</v>
      </c>
      <c r="I330" s="96">
        <f t="shared" si="634"/>
        <v>0</v>
      </c>
      <c r="J330" s="96">
        <f t="shared" si="634"/>
        <v>18000</v>
      </c>
      <c r="K330" s="96">
        <f t="shared" si="634"/>
        <v>-1000</v>
      </c>
      <c r="L330" s="96">
        <f t="shared" si="634"/>
        <v>17000</v>
      </c>
      <c r="M330" s="95">
        <f t="shared" si="634"/>
        <v>0</v>
      </c>
      <c r="N330" s="96">
        <f t="shared" si="634"/>
        <v>17000</v>
      </c>
      <c r="O330" s="96">
        <f t="shared" si="634"/>
        <v>0</v>
      </c>
      <c r="P330" s="96">
        <f t="shared" si="634"/>
        <v>17000</v>
      </c>
      <c r="Q330" s="96">
        <f t="shared" si="634"/>
        <v>0</v>
      </c>
      <c r="R330" s="96">
        <f t="shared" si="634"/>
        <v>17000</v>
      </c>
      <c r="S330" s="96">
        <f t="shared" si="634"/>
        <v>-17000</v>
      </c>
      <c r="T330" s="96">
        <f t="shared" si="634"/>
        <v>0</v>
      </c>
      <c r="U330" s="96">
        <f t="shared" si="634"/>
        <v>0</v>
      </c>
      <c r="V330" s="96">
        <f t="shared" si="634"/>
        <v>0</v>
      </c>
      <c r="AC330" t="b">
        <f t="shared" si="543"/>
        <v>1</v>
      </c>
    </row>
    <row r="331" spans="1:29" ht="21" customHeight="1" x14ac:dyDescent="0.25">
      <c r="A331" s="25" t="s">
        <v>112</v>
      </c>
      <c r="B331" s="17" t="s">
        <v>221</v>
      </c>
      <c r="C331" s="17" t="s">
        <v>3</v>
      </c>
      <c r="D331" s="18" t="s">
        <v>469</v>
      </c>
      <c r="E331" s="23" t="s">
        <v>58</v>
      </c>
      <c r="F331" s="95">
        <f>F332</f>
        <v>18000</v>
      </c>
      <c r="G331" s="95">
        <f t="shared" si="634"/>
        <v>0</v>
      </c>
      <c r="H331" s="95">
        <f t="shared" si="634"/>
        <v>18000</v>
      </c>
      <c r="I331" s="95">
        <f t="shared" si="634"/>
        <v>0</v>
      </c>
      <c r="J331" s="95">
        <f t="shared" si="634"/>
        <v>18000</v>
      </c>
      <c r="K331" s="95">
        <f t="shared" si="634"/>
        <v>-1000</v>
      </c>
      <c r="L331" s="95">
        <f t="shared" si="634"/>
        <v>17000</v>
      </c>
      <c r="M331" s="95">
        <f t="shared" si="634"/>
        <v>0</v>
      </c>
      <c r="N331" s="95">
        <f t="shared" si="634"/>
        <v>17000</v>
      </c>
      <c r="O331" s="95">
        <f t="shared" si="634"/>
        <v>0</v>
      </c>
      <c r="P331" s="95">
        <f t="shared" si="634"/>
        <v>17000</v>
      </c>
      <c r="Q331" s="95">
        <f t="shared" si="634"/>
        <v>0</v>
      </c>
      <c r="R331" s="95">
        <f t="shared" si="634"/>
        <v>17000</v>
      </c>
      <c r="S331" s="95">
        <f t="shared" si="634"/>
        <v>-17000</v>
      </c>
      <c r="T331" s="95">
        <f t="shared" si="634"/>
        <v>0</v>
      </c>
      <c r="U331" s="95">
        <f t="shared" si="634"/>
        <v>0</v>
      </c>
      <c r="V331" s="95">
        <f t="shared" si="634"/>
        <v>0</v>
      </c>
      <c r="AC331" t="b">
        <f t="shared" si="543"/>
        <v>1</v>
      </c>
    </row>
    <row r="332" spans="1:29" ht="33" x14ac:dyDescent="0.25">
      <c r="A332" s="25" t="s">
        <v>454</v>
      </c>
      <c r="B332" s="17" t="s">
        <v>221</v>
      </c>
      <c r="C332" s="17" t="s">
        <v>3</v>
      </c>
      <c r="D332" s="18" t="s">
        <v>470</v>
      </c>
      <c r="E332" s="17" t="s">
        <v>58</v>
      </c>
      <c r="F332" s="95">
        <f t="shared" ref="F332:V332" si="635">F333</f>
        <v>18000</v>
      </c>
      <c r="G332" s="95">
        <f t="shared" si="635"/>
        <v>0</v>
      </c>
      <c r="H332" s="95">
        <f t="shared" si="635"/>
        <v>18000</v>
      </c>
      <c r="I332" s="95">
        <f t="shared" si="635"/>
        <v>0</v>
      </c>
      <c r="J332" s="95">
        <f t="shared" si="635"/>
        <v>18000</v>
      </c>
      <c r="K332" s="95">
        <f t="shared" si="635"/>
        <v>-1000</v>
      </c>
      <c r="L332" s="95">
        <f t="shared" si="635"/>
        <v>17000</v>
      </c>
      <c r="M332" s="95">
        <f t="shared" si="635"/>
        <v>0</v>
      </c>
      <c r="N332" s="95">
        <f t="shared" si="635"/>
        <v>17000</v>
      </c>
      <c r="O332" s="95">
        <f t="shared" si="635"/>
        <v>0</v>
      </c>
      <c r="P332" s="95">
        <f t="shared" si="635"/>
        <v>17000</v>
      </c>
      <c r="Q332" s="95">
        <f t="shared" si="635"/>
        <v>0</v>
      </c>
      <c r="R332" s="95">
        <f t="shared" si="635"/>
        <v>17000</v>
      </c>
      <c r="S332" s="95">
        <f t="shared" si="635"/>
        <v>-17000</v>
      </c>
      <c r="T332" s="95">
        <f t="shared" si="635"/>
        <v>0</v>
      </c>
      <c r="U332" s="95">
        <f t="shared" si="635"/>
        <v>0</v>
      </c>
      <c r="V332" s="95">
        <f t="shared" si="635"/>
        <v>0</v>
      </c>
      <c r="AC332" t="b">
        <f t="shared" si="543"/>
        <v>1</v>
      </c>
    </row>
    <row r="333" spans="1:29" ht="33" x14ac:dyDescent="0.25">
      <c r="A333" s="25" t="s">
        <v>100</v>
      </c>
      <c r="B333" s="17" t="s">
        <v>221</v>
      </c>
      <c r="C333" s="17" t="s">
        <v>3</v>
      </c>
      <c r="D333" s="18" t="s">
        <v>470</v>
      </c>
      <c r="E333" s="17" t="s">
        <v>101</v>
      </c>
      <c r="F333" s="95">
        <f t="shared" ref="F333:V333" si="636">F334</f>
        <v>18000</v>
      </c>
      <c r="G333" s="95">
        <f t="shared" si="636"/>
        <v>0</v>
      </c>
      <c r="H333" s="95">
        <f t="shared" si="636"/>
        <v>18000</v>
      </c>
      <c r="I333" s="95">
        <f t="shared" si="636"/>
        <v>0</v>
      </c>
      <c r="J333" s="95">
        <f t="shared" si="636"/>
        <v>18000</v>
      </c>
      <c r="K333" s="95">
        <f t="shared" si="636"/>
        <v>-1000</v>
      </c>
      <c r="L333" s="95">
        <f t="shared" si="636"/>
        <v>17000</v>
      </c>
      <c r="M333" s="95">
        <f t="shared" si="636"/>
        <v>0</v>
      </c>
      <c r="N333" s="95">
        <f t="shared" si="636"/>
        <v>17000</v>
      </c>
      <c r="O333" s="95">
        <f t="shared" si="636"/>
        <v>0</v>
      </c>
      <c r="P333" s="95">
        <f t="shared" si="636"/>
        <v>17000</v>
      </c>
      <c r="Q333" s="95">
        <f t="shared" si="636"/>
        <v>0</v>
      </c>
      <c r="R333" s="130">
        <f t="shared" si="636"/>
        <v>17000</v>
      </c>
      <c r="S333" s="95">
        <f t="shared" si="636"/>
        <v>-17000</v>
      </c>
      <c r="T333" s="95">
        <f t="shared" si="636"/>
        <v>0</v>
      </c>
      <c r="U333" s="95">
        <f t="shared" si="636"/>
        <v>0</v>
      </c>
      <c r="V333" s="95">
        <f t="shared" si="636"/>
        <v>0</v>
      </c>
      <c r="W333" s="128" t="e">
        <f>SUMIFS([1]Лист1!$Q$15:$Q$685,[1]Лист1!$C$15:$C$685,B333,[1]Лист1!$D$15:$D$685,C333,[1]Лист1!$E$15:$E$685,D333,[1]Лист1!$F$15:$F$685,E333)</f>
        <v>#VALUE!</v>
      </c>
      <c r="X333" s="128" t="e">
        <f>SUMIFS([1]Лист1!$R$15:$R$685,[1]Лист1!$C$15:$C$685,B333,[1]Лист1!$D$15:$D$685,C333,[1]Лист1!$E$15:$E$685,D333,[1]Лист1!$F$15:$F$685,E333)</f>
        <v>#VALUE!</v>
      </c>
      <c r="Y333" s="128" t="e">
        <f>SUMIFS([1]Лист1!$S$15:$S$685,[1]Лист1!$C$15:$C$685,B333,[1]Лист1!$D$15:$D$685,C333,[1]Лист1!$E$15:$E$685,D333,[1]Лист1!$F$15:$F$685,E333)</f>
        <v>#VALUE!</v>
      </c>
      <c r="Z333" s="133" t="e">
        <f t="shared" ref="Z333:Z334" si="637">W333-P333</f>
        <v>#VALUE!</v>
      </c>
      <c r="AA333" s="133" t="e">
        <f t="shared" ref="AA333:AA334" si="638">X333-Q333</f>
        <v>#VALUE!</v>
      </c>
      <c r="AB333" s="133" t="e">
        <f t="shared" ref="AB333:AB334" si="639">Y333-R333</f>
        <v>#VALUE!</v>
      </c>
      <c r="AC333" t="b">
        <f t="shared" si="543"/>
        <v>1</v>
      </c>
    </row>
    <row r="334" spans="1:29" ht="16.5" x14ac:dyDescent="0.25">
      <c r="A334" s="25" t="s">
        <v>228</v>
      </c>
      <c r="B334" s="17" t="s">
        <v>221</v>
      </c>
      <c r="C334" s="17" t="s">
        <v>3</v>
      </c>
      <c r="D334" s="18" t="s">
        <v>470</v>
      </c>
      <c r="E334" s="17" t="s">
        <v>229</v>
      </c>
      <c r="F334" s="95">
        <v>18000</v>
      </c>
      <c r="G334" s="95">
        <v>0</v>
      </c>
      <c r="H334" s="95">
        <f>F334+G334</f>
        <v>18000</v>
      </c>
      <c r="I334" s="95">
        <v>0</v>
      </c>
      <c r="J334" s="95">
        <f>H334+I334</f>
        <v>18000</v>
      </c>
      <c r="K334" s="95">
        <v>-1000</v>
      </c>
      <c r="L334" s="95">
        <f>J334+K334</f>
        <v>17000</v>
      </c>
      <c r="M334" s="95">
        <v>0</v>
      </c>
      <c r="N334" s="95">
        <f>L334+M334</f>
        <v>17000</v>
      </c>
      <c r="O334" s="95">
        <v>0</v>
      </c>
      <c r="P334" s="95">
        <f>N334+O334</f>
        <v>17000</v>
      </c>
      <c r="Q334" s="95">
        <v>0</v>
      </c>
      <c r="R334" s="130">
        <f>P334+Q334</f>
        <v>17000</v>
      </c>
      <c r="S334" s="95">
        <v>-17000</v>
      </c>
      <c r="T334" s="95">
        <f>R334+S334</f>
        <v>0</v>
      </c>
      <c r="U334" s="95">
        <v>0</v>
      </c>
      <c r="V334" s="95">
        <f>T334+U334</f>
        <v>0</v>
      </c>
      <c r="W334" s="128" t="e">
        <f>SUMIFS([1]Лист1!$Q$15:$Q$685,[1]Лист1!$C$15:$C$685,B334,[1]Лист1!$D$15:$D$685,C334,[1]Лист1!$E$15:$E$685,D334,[1]Лист1!$F$15:$F$685,E334)</f>
        <v>#VALUE!</v>
      </c>
      <c r="X334" s="128" t="e">
        <f>SUMIFS([1]Лист1!$R$15:$R$685,[1]Лист1!$C$15:$C$685,B334,[1]Лист1!$D$15:$D$685,C334,[1]Лист1!$E$15:$E$685,D334,[1]Лист1!$F$15:$F$685,E334)</f>
        <v>#VALUE!</v>
      </c>
      <c r="Y334" s="128" t="e">
        <f>SUMIFS([1]Лист1!$S$15:$S$685,[1]Лист1!$C$15:$C$685,B334,[1]Лист1!$D$15:$D$685,C334,[1]Лист1!$E$15:$E$685,D334,[1]Лист1!$F$15:$F$685,E334)</f>
        <v>#VALUE!</v>
      </c>
      <c r="Z334" s="133" t="e">
        <f t="shared" si="637"/>
        <v>#VALUE!</v>
      </c>
      <c r="AA334" s="133" t="e">
        <f t="shared" si="638"/>
        <v>#VALUE!</v>
      </c>
      <c r="AB334" s="133" t="e">
        <f t="shared" si="639"/>
        <v>#VALUE!</v>
      </c>
      <c r="AC334" t="b">
        <f t="shared" si="543"/>
        <v>1</v>
      </c>
    </row>
    <row r="335" spans="1:29" ht="17.25" x14ac:dyDescent="0.3">
      <c r="A335" s="12" t="s">
        <v>440</v>
      </c>
      <c r="B335" s="13" t="s">
        <v>221</v>
      </c>
      <c r="C335" s="13" t="s">
        <v>3</v>
      </c>
      <c r="D335" s="34" t="s">
        <v>232</v>
      </c>
      <c r="E335" s="13" t="s">
        <v>58</v>
      </c>
      <c r="F335" s="94">
        <f t="shared" ref="F335:U338" si="640">F336</f>
        <v>76</v>
      </c>
      <c r="G335" s="94">
        <f t="shared" si="640"/>
        <v>0</v>
      </c>
      <c r="H335" s="94">
        <f t="shared" si="640"/>
        <v>76</v>
      </c>
      <c r="I335" s="94">
        <f t="shared" si="640"/>
        <v>0</v>
      </c>
      <c r="J335" s="94">
        <f t="shared" si="640"/>
        <v>76</v>
      </c>
      <c r="K335" s="94">
        <f t="shared" si="640"/>
        <v>0</v>
      </c>
      <c r="L335" s="94">
        <f t="shared" si="640"/>
        <v>76</v>
      </c>
      <c r="M335" s="95">
        <f t="shared" si="640"/>
        <v>0</v>
      </c>
      <c r="N335" s="94">
        <f t="shared" si="640"/>
        <v>76</v>
      </c>
      <c r="O335" s="94">
        <f t="shared" si="640"/>
        <v>0</v>
      </c>
      <c r="P335" s="94">
        <f t="shared" si="640"/>
        <v>76</v>
      </c>
      <c r="Q335" s="94">
        <f t="shared" si="640"/>
        <v>0</v>
      </c>
      <c r="R335" s="94">
        <f t="shared" si="640"/>
        <v>76</v>
      </c>
      <c r="S335" s="94">
        <f t="shared" si="640"/>
        <v>-76</v>
      </c>
      <c r="T335" s="94">
        <f t="shared" si="640"/>
        <v>0</v>
      </c>
      <c r="U335" s="94">
        <f t="shared" si="640"/>
        <v>0</v>
      </c>
      <c r="V335" s="94">
        <f t="shared" ref="U335:V338" si="641">V336</f>
        <v>0</v>
      </c>
      <c r="AC335" t="b">
        <f t="shared" si="543"/>
        <v>1</v>
      </c>
    </row>
    <row r="336" spans="1:29" ht="18.600000000000001" customHeight="1" x14ac:dyDescent="0.25">
      <c r="A336" s="30" t="s">
        <v>233</v>
      </c>
      <c r="B336" s="27" t="s">
        <v>221</v>
      </c>
      <c r="C336" s="27" t="s">
        <v>3</v>
      </c>
      <c r="D336" s="42" t="s">
        <v>234</v>
      </c>
      <c r="E336" s="27" t="s">
        <v>58</v>
      </c>
      <c r="F336" s="96">
        <f t="shared" si="640"/>
        <v>76</v>
      </c>
      <c r="G336" s="96">
        <f t="shared" si="640"/>
        <v>0</v>
      </c>
      <c r="H336" s="96">
        <f t="shared" si="640"/>
        <v>76</v>
      </c>
      <c r="I336" s="96">
        <f t="shared" si="640"/>
        <v>0</v>
      </c>
      <c r="J336" s="96">
        <f t="shared" si="640"/>
        <v>76</v>
      </c>
      <c r="K336" s="96">
        <f t="shared" si="640"/>
        <v>0</v>
      </c>
      <c r="L336" s="96">
        <f t="shared" si="640"/>
        <v>76</v>
      </c>
      <c r="M336" s="95">
        <f t="shared" si="640"/>
        <v>0</v>
      </c>
      <c r="N336" s="96">
        <f t="shared" si="640"/>
        <v>76</v>
      </c>
      <c r="O336" s="96">
        <f t="shared" si="640"/>
        <v>0</v>
      </c>
      <c r="P336" s="96">
        <f t="shared" si="640"/>
        <v>76</v>
      </c>
      <c r="Q336" s="96">
        <f t="shared" si="640"/>
        <v>0</v>
      </c>
      <c r="R336" s="96">
        <f t="shared" si="640"/>
        <v>76</v>
      </c>
      <c r="S336" s="96">
        <f t="shared" si="640"/>
        <v>-76</v>
      </c>
      <c r="T336" s="96">
        <f t="shared" si="640"/>
        <v>0</v>
      </c>
      <c r="U336" s="96">
        <f t="shared" si="641"/>
        <v>0</v>
      </c>
      <c r="V336" s="96">
        <f t="shared" si="641"/>
        <v>0</v>
      </c>
      <c r="AC336" t="b">
        <f t="shared" si="543"/>
        <v>1</v>
      </c>
    </row>
    <row r="337" spans="1:29" ht="16.5" x14ac:dyDescent="0.25">
      <c r="A337" s="25" t="s">
        <v>235</v>
      </c>
      <c r="B337" s="17" t="s">
        <v>221</v>
      </c>
      <c r="C337" s="17" t="s">
        <v>3</v>
      </c>
      <c r="D337" s="37" t="s">
        <v>236</v>
      </c>
      <c r="E337" s="17" t="s">
        <v>58</v>
      </c>
      <c r="F337" s="95">
        <f t="shared" si="640"/>
        <v>76</v>
      </c>
      <c r="G337" s="95">
        <f t="shared" si="640"/>
        <v>0</v>
      </c>
      <c r="H337" s="95">
        <f t="shared" si="640"/>
        <v>76</v>
      </c>
      <c r="I337" s="95">
        <f t="shared" si="640"/>
        <v>0</v>
      </c>
      <c r="J337" s="95">
        <f t="shared" si="640"/>
        <v>76</v>
      </c>
      <c r="K337" s="95">
        <f t="shared" si="640"/>
        <v>0</v>
      </c>
      <c r="L337" s="95">
        <f t="shared" si="640"/>
        <v>76</v>
      </c>
      <c r="M337" s="95">
        <f t="shared" si="640"/>
        <v>0</v>
      </c>
      <c r="N337" s="95">
        <f t="shared" si="640"/>
        <v>76</v>
      </c>
      <c r="O337" s="95">
        <f t="shared" si="640"/>
        <v>0</v>
      </c>
      <c r="P337" s="95">
        <f t="shared" si="640"/>
        <v>76</v>
      </c>
      <c r="Q337" s="95">
        <f t="shared" si="640"/>
        <v>0</v>
      </c>
      <c r="R337" s="95">
        <f t="shared" si="640"/>
        <v>76</v>
      </c>
      <c r="S337" s="95">
        <f t="shared" si="640"/>
        <v>-76</v>
      </c>
      <c r="T337" s="95">
        <f t="shared" si="640"/>
        <v>0</v>
      </c>
      <c r="U337" s="95">
        <f t="shared" si="641"/>
        <v>0</v>
      </c>
      <c r="V337" s="95">
        <f t="shared" si="641"/>
        <v>0</v>
      </c>
      <c r="AC337" t="b">
        <f t="shared" si="543"/>
        <v>1</v>
      </c>
    </row>
    <row r="338" spans="1:29" ht="33" x14ac:dyDescent="0.25">
      <c r="A338" s="20" t="s">
        <v>100</v>
      </c>
      <c r="B338" s="17" t="s">
        <v>221</v>
      </c>
      <c r="C338" s="17" t="s">
        <v>3</v>
      </c>
      <c r="D338" s="37" t="s">
        <v>236</v>
      </c>
      <c r="E338" s="17" t="s">
        <v>101</v>
      </c>
      <c r="F338" s="95">
        <f t="shared" si="640"/>
        <v>76</v>
      </c>
      <c r="G338" s="95">
        <f t="shared" si="640"/>
        <v>0</v>
      </c>
      <c r="H338" s="95">
        <f t="shared" si="640"/>
        <v>76</v>
      </c>
      <c r="I338" s="95">
        <f t="shared" si="640"/>
        <v>0</v>
      </c>
      <c r="J338" s="95">
        <f t="shared" si="640"/>
        <v>76</v>
      </c>
      <c r="K338" s="95">
        <f t="shared" si="640"/>
        <v>0</v>
      </c>
      <c r="L338" s="95">
        <f t="shared" si="640"/>
        <v>76</v>
      </c>
      <c r="M338" s="95">
        <f t="shared" si="640"/>
        <v>0</v>
      </c>
      <c r="N338" s="95">
        <f t="shared" si="640"/>
        <v>76</v>
      </c>
      <c r="O338" s="95">
        <f t="shared" si="640"/>
        <v>0</v>
      </c>
      <c r="P338" s="95">
        <f t="shared" si="640"/>
        <v>76</v>
      </c>
      <c r="Q338" s="95">
        <f t="shared" si="640"/>
        <v>0</v>
      </c>
      <c r="R338" s="130">
        <f t="shared" si="640"/>
        <v>76</v>
      </c>
      <c r="S338" s="95">
        <f t="shared" si="640"/>
        <v>-76</v>
      </c>
      <c r="T338" s="95">
        <f t="shared" si="640"/>
        <v>0</v>
      </c>
      <c r="U338" s="95">
        <f t="shared" si="641"/>
        <v>0</v>
      </c>
      <c r="V338" s="95">
        <f t="shared" si="641"/>
        <v>0</v>
      </c>
      <c r="W338" s="128" t="e">
        <f>SUMIFS([1]Лист1!$Q$15:$Q$685,[1]Лист1!$C$15:$C$685,B338,[1]Лист1!$D$15:$D$685,C338,[1]Лист1!$E$15:$E$685,D338,[1]Лист1!$F$15:$F$685,E338)</f>
        <v>#VALUE!</v>
      </c>
      <c r="X338" s="128" t="e">
        <f>SUMIFS([1]Лист1!$R$15:$R$685,[1]Лист1!$C$15:$C$685,B338,[1]Лист1!$D$15:$D$685,C338,[1]Лист1!$E$15:$E$685,D338,[1]Лист1!$F$15:$F$685,E338)</f>
        <v>#VALUE!</v>
      </c>
      <c r="Y338" s="128" t="e">
        <f>SUMIFS([1]Лист1!$S$15:$S$685,[1]Лист1!$C$15:$C$685,B338,[1]Лист1!$D$15:$D$685,C338,[1]Лист1!$E$15:$E$685,D338,[1]Лист1!$F$15:$F$685,E338)</f>
        <v>#VALUE!</v>
      </c>
      <c r="Z338" s="133" t="e">
        <f t="shared" ref="Z338:Z339" si="642">W338-P338</f>
        <v>#VALUE!</v>
      </c>
      <c r="AA338" s="133" t="e">
        <f t="shared" ref="AA338:AA339" si="643">X338-Q338</f>
        <v>#VALUE!</v>
      </c>
      <c r="AB338" s="133" t="e">
        <f t="shared" ref="AB338:AB339" si="644">Y338-R338</f>
        <v>#VALUE!</v>
      </c>
      <c r="AC338" t="b">
        <f t="shared" si="543"/>
        <v>1</v>
      </c>
    </row>
    <row r="339" spans="1:29" ht="16.5" x14ac:dyDescent="0.25">
      <c r="A339" s="25" t="s">
        <v>228</v>
      </c>
      <c r="B339" s="17" t="s">
        <v>221</v>
      </c>
      <c r="C339" s="17" t="s">
        <v>3</v>
      </c>
      <c r="D339" s="37" t="s">
        <v>236</v>
      </c>
      <c r="E339" s="17" t="s">
        <v>229</v>
      </c>
      <c r="F339" s="95">
        <v>76</v>
      </c>
      <c r="G339" s="95">
        <v>0</v>
      </c>
      <c r="H339" s="95">
        <f>F339+G339</f>
        <v>76</v>
      </c>
      <c r="I339" s="95">
        <v>0</v>
      </c>
      <c r="J339" s="95">
        <f>H339+I339</f>
        <v>76</v>
      </c>
      <c r="K339" s="95">
        <v>0</v>
      </c>
      <c r="L339" s="95">
        <f>J339+K339</f>
        <v>76</v>
      </c>
      <c r="M339" s="95">
        <v>0</v>
      </c>
      <c r="N339" s="95">
        <f>L339+M339</f>
        <v>76</v>
      </c>
      <c r="O339" s="95">
        <v>0</v>
      </c>
      <c r="P339" s="95">
        <f>N339+O339</f>
        <v>76</v>
      </c>
      <c r="Q339" s="95">
        <v>0</v>
      </c>
      <c r="R339" s="130">
        <f>P339+Q339</f>
        <v>76</v>
      </c>
      <c r="S339" s="95">
        <v>-76</v>
      </c>
      <c r="T339" s="95">
        <f>R339+S339</f>
        <v>0</v>
      </c>
      <c r="U339" s="95">
        <v>0</v>
      </c>
      <c r="V339" s="95">
        <f>T339+U339</f>
        <v>0</v>
      </c>
      <c r="W339" s="128" t="e">
        <f>SUMIFS([1]Лист1!$Q$15:$Q$685,[1]Лист1!$C$15:$C$685,B339,[1]Лист1!$D$15:$D$685,C339,[1]Лист1!$E$15:$E$685,D339,[1]Лист1!$F$15:$F$685,E339)</f>
        <v>#VALUE!</v>
      </c>
      <c r="X339" s="128" t="e">
        <f>SUMIFS([1]Лист1!$R$15:$R$685,[1]Лист1!$C$15:$C$685,B339,[1]Лист1!$D$15:$D$685,C339,[1]Лист1!$E$15:$E$685,D339,[1]Лист1!$F$15:$F$685,E339)</f>
        <v>#VALUE!</v>
      </c>
      <c r="Y339" s="128" t="e">
        <f>SUMIFS([1]Лист1!$S$15:$S$685,[1]Лист1!$C$15:$C$685,B339,[1]Лист1!$D$15:$D$685,C339,[1]Лист1!$E$15:$E$685,D339,[1]Лист1!$F$15:$F$685,E339)</f>
        <v>#VALUE!</v>
      </c>
      <c r="Z339" s="133" t="e">
        <f t="shared" si="642"/>
        <v>#VALUE!</v>
      </c>
      <c r="AA339" s="133" t="e">
        <f t="shared" si="643"/>
        <v>#VALUE!</v>
      </c>
      <c r="AB339" s="133" t="e">
        <f t="shared" si="644"/>
        <v>#VALUE!</v>
      </c>
      <c r="AC339" t="b">
        <f t="shared" si="543"/>
        <v>1</v>
      </c>
    </row>
    <row r="340" spans="1:29" ht="37.15" customHeight="1" x14ac:dyDescent="0.3">
      <c r="A340" s="12" t="s">
        <v>420</v>
      </c>
      <c r="B340" s="13" t="s">
        <v>221</v>
      </c>
      <c r="C340" s="13" t="s">
        <v>3</v>
      </c>
      <c r="D340" s="34" t="s">
        <v>237</v>
      </c>
      <c r="E340" s="13" t="s">
        <v>58</v>
      </c>
      <c r="F340" s="94">
        <f t="shared" ref="F340:H340" si="645">F341+F345</f>
        <v>9518</v>
      </c>
      <c r="G340" s="94">
        <f t="shared" si="645"/>
        <v>0</v>
      </c>
      <c r="H340" s="94">
        <f t="shared" si="645"/>
        <v>9518</v>
      </c>
      <c r="I340" s="94">
        <f t="shared" ref="I340:J340" si="646">I341+I345</f>
        <v>0</v>
      </c>
      <c r="J340" s="94">
        <f t="shared" si="646"/>
        <v>9518</v>
      </c>
      <c r="K340" s="94">
        <f t="shared" ref="K340:L340" si="647">K341+K345</f>
        <v>0</v>
      </c>
      <c r="L340" s="94">
        <f t="shared" si="647"/>
        <v>9518</v>
      </c>
      <c r="M340" s="95">
        <f t="shared" ref="M340:N340" si="648">M341+M345</f>
        <v>0</v>
      </c>
      <c r="N340" s="94">
        <f t="shared" si="648"/>
        <v>9518</v>
      </c>
      <c r="O340" s="94">
        <f t="shared" ref="O340:P340" si="649">O341+O345</f>
        <v>0</v>
      </c>
      <c r="P340" s="94">
        <f t="shared" si="649"/>
        <v>9518</v>
      </c>
      <c r="Q340" s="94">
        <f t="shared" ref="Q340:R340" si="650">Q341+Q345</f>
        <v>0</v>
      </c>
      <c r="R340" s="94">
        <f t="shared" si="650"/>
        <v>9518</v>
      </c>
      <c r="S340" s="94">
        <f t="shared" ref="S340:T340" si="651">S341+S345</f>
        <v>-9518</v>
      </c>
      <c r="T340" s="94">
        <f t="shared" si="651"/>
        <v>0</v>
      </c>
      <c r="U340" s="94">
        <f t="shared" ref="U340:V340" si="652">U341+U345</f>
        <v>0</v>
      </c>
      <c r="V340" s="94">
        <f t="shared" si="652"/>
        <v>0</v>
      </c>
      <c r="AC340" t="b">
        <f t="shared" si="543"/>
        <v>1</v>
      </c>
    </row>
    <row r="341" spans="1:29" ht="33" x14ac:dyDescent="0.25">
      <c r="A341" s="30" t="s">
        <v>238</v>
      </c>
      <c r="B341" s="27" t="s">
        <v>221</v>
      </c>
      <c r="C341" s="27" t="s">
        <v>3</v>
      </c>
      <c r="D341" s="42" t="s">
        <v>239</v>
      </c>
      <c r="E341" s="27" t="s">
        <v>58</v>
      </c>
      <c r="F341" s="96">
        <f t="shared" ref="F341:U343" si="653">F342</f>
        <v>8781</v>
      </c>
      <c r="G341" s="96">
        <f t="shared" si="653"/>
        <v>0</v>
      </c>
      <c r="H341" s="96">
        <f t="shared" si="653"/>
        <v>8781</v>
      </c>
      <c r="I341" s="96">
        <f t="shared" si="653"/>
        <v>0</v>
      </c>
      <c r="J341" s="96">
        <f t="shared" si="653"/>
        <v>8781</v>
      </c>
      <c r="K341" s="96">
        <f t="shared" si="653"/>
        <v>0</v>
      </c>
      <c r="L341" s="96">
        <f t="shared" si="653"/>
        <v>8781</v>
      </c>
      <c r="M341" s="95">
        <f t="shared" si="653"/>
        <v>0</v>
      </c>
      <c r="N341" s="96">
        <f t="shared" si="653"/>
        <v>8781</v>
      </c>
      <c r="O341" s="96">
        <f t="shared" si="653"/>
        <v>0</v>
      </c>
      <c r="P341" s="96">
        <f t="shared" si="653"/>
        <v>8781</v>
      </c>
      <c r="Q341" s="96">
        <f t="shared" si="653"/>
        <v>0</v>
      </c>
      <c r="R341" s="96">
        <f t="shared" si="653"/>
        <v>8781</v>
      </c>
      <c r="S341" s="96">
        <f t="shared" si="653"/>
        <v>-8781</v>
      </c>
      <c r="T341" s="96">
        <f t="shared" si="653"/>
        <v>0</v>
      </c>
      <c r="U341" s="96">
        <f t="shared" si="653"/>
        <v>0</v>
      </c>
      <c r="V341" s="96">
        <f t="shared" ref="U341:V343" si="654">V342</f>
        <v>0</v>
      </c>
      <c r="AC341" t="b">
        <f t="shared" si="543"/>
        <v>1</v>
      </c>
    </row>
    <row r="342" spans="1:29" ht="16.5" x14ac:dyDescent="0.25">
      <c r="A342" s="25" t="s">
        <v>235</v>
      </c>
      <c r="B342" s="17" t="s">
        <v>221</v>
      </c>
      <c r="C342" s="17" t="s">
        <v>3</v>
      </c>
      <c r="D342" s="37" t="s">
        <v>240</v>
      </c>
      <c r="E342" s="17" t="s">
        <v>58</v>
      </c>
      <c r="F342" s="95">
        <f t="shared" si="653"/>
        <v>8781</v>
      </c>
      <c r="G342" s="95">
        <f t="shared" si="653"/>
        <v>0</v>
      </c>
      <c r="H342" s="95">
        <f t="shared" si="653"/>
        <v>8781</v>
      </c>
      <c r="I342" s="95">
        <f t="shared" si="653"/>
        <v>0</v>
      </c>
      <c r="J342" s="95">
        <f t="shared" si="653"/>
        <v>8781</v>
      </c>
      <c r="K342" s="95">
        <f t="shared" si="653"/>
        <v>0</v>
      </c>
      <c r="L342" s="95">
        <f t="shared" si="653"/>
        <v>8781</v>
      </c>
      <c r="M342" s="95">
        <f t="shared" si="653"/>
        <v>0</v>
      </c>
      <c r="N342" s="95">
        <f t="shared" si="653"/>
        <v>8781</v>
      </c>
      <c r="O342" s="95">
        <f t="shared" si="653"/>
        <v>0</v>
      </c>
      <c r="P342" s="95">
        <f t="shared" si="653"/>
        <v>8781</v>
      </c>
      <c r="Q342" s="95">
        <f t="shared" si="653"/>
        <v>0</v>
      </c>
      <c r="R342" s="95">
        <f t="shared" si="653"/>
        <v>8781</v>
      </c>
      <c r="S342" s="95">
        <f t="shared" si="653"/>
        <v>-8781</v>
      </c>
      <c r="T342" s="95">
        <f t="shared" si="653"/>
        <v>0</v>
      </c>
      <c r="U342" s="95">
        <f t="shared" si="654"/>
        <v>0</v>
      </c>
      <c r="V342" s="95">
        <f t="shared" si="654"/>
        <v>0</v>
      </c>
      <c r="AC342" t="b">
        <f t="shared" si="543"/>
        <v>1</v>
      </c>
    </row>
    <row r="343" spans="1:29" ht="33" x14ac:dyDescent="0.25">
      <c r="A343" s="20" t="s">
        <v>100</v>
      </c>
      <c r="B343" s="17" t="s">
        <v>221</v>
      </c>
      <c r="C343" s="17" t="s">
        <v>3</v>
      </c>
      <c r="D343" s="37" t="s">
        <v>240</v>
      </c>
      <c r="E343" s="17" t="s">
        <v>101</v>
      </c>
      <c r="F343" s="95">
        <f t="shared" si="653"/>
        <v>8781</v>
      </c>
      <c r="G343" s="95">
        <f t="shared" si="653"/>
        <v>0</v>
      </c>
      <c r="H343" s="95">
        <f t="shared" si="653"/>
        <v>8781</v>
      </c>
      <c r="I343" s="95">
        <f t="shared" si="653"/>
        <v>0</v>
      </c>
      <c r="J343" s="95">
        <f t="shared" si="653"/>
        <v>8781</v>
      </c>
      <c r="K343" s="95">
        <f t="shared" si="653"/>
        <v>0</v>
      </c>
      <c r="L343" s="95">
        <f t="shared" si="653"/>
        <v>8781</v>
      </c>
      <c r="M343" s="95">
        <f t="shared" si="653"/>
        <v>0</v>
      </c>
      <c r="N343" s="95">
        <f t="shared" si="653"/>
        <v>8781</v>
      </c>
      <c r="O343" s="95">
        <f t="shared" si="653"/>
        <v>0</v>
      </c>
      <c r="P343" s="95">
        <f t="shared" si="653"/>
        <v>8781</v>
      </c>
      <c r="Q343" s="95">
        <f t="shared" si="653"/>
        <v>0</v>
      </c>
      <c r="R343" s="130">
        <f t="shared" si="653"/>
        <v>8781</v>
      </c>
      <c r="S343" s="95">
        <f t="shared" si="653"/>
        <v>-8781</v>
      </c>
      <c r="T343" s="95">
        <f t="shared" si="653"/>
        <v>0</v>
      </c>
      <c r="U343" s="95">
        <f t="shared" si="654"/>
        <v>0</v>
      </c>
      <c r="V343" s="95">
        <f t="shared" si="654"/>
        <v>0</v>
      </c>
      <c r="W343" s="128" t="e">
        <f>SUMIFS([1]Лист1!$Q$15:$Q$685,[1]Лист1!$C$15:$C$685,B343,[1]Лист1!$D$15:$D$685,C343,[1]Лист1!$E$15:$E$685,D343,[1]Лист1!$F$15:$F$685,E343)</f>
        <v>#VALUE!</v>
      </c>
      <c r="X343" s="128" t="e">
        <f>SUMIFS([1]Лист1!$R$15:$R$685,[1]Лист1!$C$15:$C$685,B343,[1]Лист1!$D$15:$D$685,C343,[1]Лист1!$E$15:$E$685,D343,[1]Лист1!$F$15:$F$685,E343)</f>
        <v>#VALUE!</v>
      </c>
      <c r="Y343" s="128" t="e">
        <f>SUMIFS([1]Лист1!$S$15:$S$685,[1]Лист1!$C$15:$C$685,B343,[1]Лист1!$D$15:$D$685,C343,[1]Лист1!$E$15:$E$685,D343,[1]Лист1!$F$15:$F$685,E343)</f>
        <v>#VALUE!</v>
      </c>
      <c r="Z343" s="133" t="e">
        <f t="shared" ref="Z343:Z344" si="655">W343-P343</f>
        <v>#VALUE!</v>
      </c>
      <c r="AA343" s="133" t="e">
        <f t="shared" ref="AA343:AA344" si="656">X343-Q343</f>
        <v>#VALUE!</v>
      </c>
      <c r="AB343" s="133" t="e">
        <f t="shared" ref="AB343:AB344" si="657">Y343-R343</f>
        <v>#VALUE!</v>
      </c>
      <c r="AC343" t="b">
        <f t="shared" si="543"/>
        <v>1</v>
      </c>
    </row>
    <row r="344" spans="1:29" ht="16.5" x14ac:dyDescent="0.25">
      <c r="A344" s="25" t="s">
        <v>228</v>
      </c>
      <c r="B344" s="17" t="s">
        <v>221</v>
      </c>
      <c r="C344" s="17" t="s">
        <v>3</v>
      </c>
      <c r="D344" s="37" t="s">
        <v>240</v>
      </c>
      <c r="E344" s="17" t="s">
        <v>229</v>
      </c>
      <c r="F344" s="95">
        <v>8781</v>
      </c>
      <c r="G344" s="95">
        <v>0</v>
      </c>
      <c r="H344" s="95">
        <f>F344+G344</f>
        <v>8781</v>
      </c>
      <c r="I344" s="95">
        <v>0</v>
      </c>
      <c r="J344" s="95">
        <f>H344+I344</f>
        <v>8781</v>
      </c>
      <c r="K344" s="95">
        <v>0</v>
      </c>
      <c r="L344" s="95">
        <f>J344+K344</f>
        <v>8781</v>
      </c>
      <c r="M344" s="95">
        <v>0</v>
      </c>
      <c r="N344" s="95">
        <f>L344+M344</f>
        <v>8781</v>
      </c>
      <c r="O344" s="95">
        <v>0</v>
      </c>
      <c r="P344" s="95">
        <f>N344+O344</f>
        <v>8781</v>
      </c>
      <c r="Q344" s="95">
        <v>0</v>
      </c>
      <c r="R344" s="130">
        <f>P344+Q344</f>
        <v>8781</v>
      </c>
      <c r="S344" s="95">
        <v>-8781</v>
      </c>
      <c r="T344" s="95">
        <f>R344+S344</f>
        <v>0</v>
      </c>
      <c r="U344" s="95">
        <v>0</v>
      </c>
      <c r="V344" s="95">
        <f>T344+U344</f>
        <v>0</v>
      </c>
      <c r="W344" s="128" t="e">
        <f>SUMIFS([1]Лист1!$Q$15:$Q$685,[1]Лист1!$C$15:$C$685,B344,[1]Лист1!$D$15:$D$685,C344,[1]Лист1!$E$15:$E$685,D344,[1]Лист1!$F$15:$F$685,E344)</f>
        <v>#VALUE!</v>
      </c>
      <c r="X344" s="128" t="e">
        <f>SUMIFS([1]Лист1!$R$15:$R$685,[1]Лист1!$C$15:$C$685,B344,[1]Лист1!$D$15:$D$685,C344,[1]Лист1!$E$15:$E$685,D344,[1]Лист1!$F$15:$F$685,E344)</f>
        <v>#VALUE!</v>
      </c>
      <c r="Y344" s="128" t="e">
        <f>SUMIFS([1]Лист1!$S$15:$S$685,[1]Лист1!$C$15:$C$685,B344,[1]Лист1!$D$15:$D$685,C344,[1]Лист1!$E$15:$E$685,D344,[1]Лист1!$F$15:$F$685,E344)</f>
        <v>#VALUE!</v>
      </c>
      <c r="Z344" s="133" t="e">
        <f t="shared" si="655"/>
        <v>#VALUE!</v>
      </c>
      <c r="AA344" s="133" t="e">
        <f t="shared" si="656"/>
        <v>#VALUE!</v>
      </c>
      <c r="AB344" s="133" t="e">
        <f t="shared" si="657"/>
        <v>#VALUE!</v>
      </c>
      <c r="AC344" t="b">
        <f t="shared" si="543"/>
        <v>1</v>
      </c>
    </row>
    <row r="345" spans="1:29" ht="37.15" customHeight="1" x14ac:dyDescent="0.25">
      <c r="A345" s="30" t="s">
        <v>241</v>
      </c>
      <c r="B345" s="17" t="s">
        <v>221</v>
      </c>
      <c r="C345" s="17" t="s">
        <v>3</v>
      </c>
      <c r="D345" s="42" t="s">
        <v>242</v>
      </c>
      <c r="E345" s="27" t="s">
        <v>58</v>
      </c>
      <c r="F345" s="96">
        <f t="shared" ref="F345:U348" si="658">F346</f>
        <v>737</v>
      </c>
      <c r="G345" s="96">
        <f t="shared" si="658"/>
        <v>0</v>
      </c>
      <c r="H345" s="96">
        <f t="shared" si="658"/>
        <v>737</v>
      </c>
      <c r="I345" s="96">
        <f t="shared" si="658"/>
        <v>0</v>
      </c>
      <c r="J345" s="96">
        <f t="shared" si="658"/>
        <v>737</v>
      </c>
      <c r="K345" s="96">
        <f t="shared" si="658"/>
        <v>0</v>
      </c>
      <c r="L345" s="96">
        <f t="shared" si="658"/>
        <v>737</v>
      </c>
      <c r="M345" s="95">
        <f t="shared" si="658"/>
        <v>0</v>
      </c>
      <c r="N345" s="96">
        <f t="shared" si="658"/>
        <v>737</v>
      </c>
      <c r="O345" s="96">
        <f t="shared" si="658"/>
        <v>0</v>
      </c>
      <c r="P345" s="96">
        <f t="shared" si="658"/>
        <v>737</v>
      </c>
      <c r="Q345" s="96">
        <f t="shared" si="658"/>
        <v>0</v>
      </c>
      <c r="R345" s="96">
        <f t="shared" si="658"/>
        <v>737</v>
      </c>
      <c r="S345" s="96">
        <f t="shared" si="658"/>
        <v>-737</v>
      </c>
      <c r="T345" s="96">
        <f t="shared" si="658"/>
        <v>0</v>
      </c>
      <c r="U345" s="96">
        <f t="shared" si="658"/>
        <v>0</v>
      </c>
      <c r="V345" s="96">
        <f t="shared" ref="U345:V348" si="659">V346</f>
        <v>0</v>
      </c>
      <c r="AC345" t="b">
        <f t="shared" si="543"/>
        <v>1</v>
      </c>
    </row>
    <row r="346" spans="1:29" ht="22.9" customHeight="1" x14ac:dyDescent="0.25">
      <c r="A346" s="25" t="s">
        <v>112</v>
      </c>
      <c r="B346" s="17" t="s">
        <v>221</v>
      </c>
      <c r="C346" s="17" t="s">
        <v>3</v>
      </c>
      <c r="D346" s="37" t="s">
        <v>243</v>
      </c>
      <c r="E346" s="17"/>
      <c r="F346" s="95">
        <f t="shared" si="658"/>
        <v>737</v>
      </c>
      <c r="G346" s="95">
        <f t="shared" si="658"/>
        <v>0</v>
      </c>
      <c r="H346" s="95">
        <f t="shared" si="658"/>
        <v>737</v>
      </c>
      <c r="I346" s="95">
        <f t="shared" si="658"/>
        <v>0</v>
      </c>
      <c r="J346" s="95">
        <f t="shared" si="658"/>
        <v>737</v>
      </c>
      <c r="K346" s="95">
        <f t="shared" si="658"/>
        <v>0</v>
      </c>
      <c r="L346" s="95">
        <f t="shared" si="658"/>
        <v>737</v>
      </c>
      <c r="M346" s="95">
        <f t="shared" si="658"/>
        <v>0</v>
      </c>
      <c r="N346" s="95">
        <f t="shared" si="658"/>
        <v>737</v>
      </c>
      <c r="O346" s="95">
        <f t="shared" si="658"/>
        <v>0</v>
      </c>
      <c r="P346" s="95">
        <f t="shared" si="658"/>
        <v>737</v>
      </c>
      <c r="Q346" s="95">
        <f t="shared" si="658"/>
        <v>0</v>
      </c>
      <c r="R346" s="95">
        <f t="shared" si="658"/>
        <v>737</v>
      </c>
      <c r="S346" s="95">
        <f t="shared" si="658"/>
        <v>-737</v>
      </c>
      <c r="T346" s="95">
        <f t="shared" si="658"/>
        <v>0</v>
      </c>
      <c r="U346" s="95">
        <f t="shared" si="659"/>
        <v>0</v>
      </c>
      <c r="V346" s="95">
        <f t="shared" si="659"/>
        <v>0</v>
      </c>
      <c r="AC346" t="b">
        <f t="shared" si="543"/>
        <v>1</v>
      </c>
    </row>
    <row r="347" spans="1:29" ht="49.5" x14ac:dyDescent="0.25">
      <c r="A347" s="25" t="s">
        <v>244</v>
      </c>
      <c r="B347" s="17" t="s">
        <v>221</v>
      </c>
      <c r="C347" s="17" t="s">
        <v>3</v>
      </c>
      <c r="D347" s="37" t="s">
        <v>245</v>
      </c>
      <c r="E347" s="17" t="s">
        <v>58</v>
      </c>
      <c r="F347" s="95">
        <f t="shared" si="658"/>
        <v>737</v>
      </c>
      <c r="G347" s="95">
        <f t="shared" si="658"/>
        <v>0</v>
      </c>
      <c r="H347" s="95">
        <f t="shared" si="658"/>
        <v>737</v>
      </c>
      <c r="I347" s="95">
        <f t="shared" si="658"/>
        <v>0</v>
      </c>
      <c r="J347" s="95">
        <f t="shared" si="658"/>
        <v>737</v>
      </c>
      <c r="K347" s="95">
        <f t="shared" si="658"/>
        <v>0</v>
      </c>
      <c r="L347" s="95">
        <f t="shared" si="658"/>
        <v>737</v>
      </c>
      <c r="M347" s="95">
        <f t="shared" si="658"/>
        <v>0</v>
      </c>
      <c r="N347" s="95">
        <f t="shared" si="658"/>
        <v>737</v>
      </c>
      <c r="O347" s="95">
        <f t="shared" si="658"/>
        <v>0</v>
      </c>
      <c r="P347" s="95">
        <f t="shared" si="658"/>
        <v>737</v>
      </c>
      <c r="Q347" s="95">
        <f t="shared" si="658"/>
        <v>0</v>
      </c>
      <c r="R347" s="95">
        <f t="shared" si="658"/>
        <v>737</v>
      </c>
      <c r="S347" s="95">
        <f t="shared" si="658"/>
        <v>-737</v>
      </c>
      <c r="T347" s="95">
        <f t="shared" si="658"/>
        <v>0</v>
      </c>
      <c r="U347" s="95">
        <f t="shared" si="659"/>
        <v>0</v>
      </c>
      <c r="V347" s="95">
        <f t="shared" si="659"/>
        <v>0</v>
      </c>
      <c r="AC347" t="b">
        <f t="shared" si="543"/>
        <v>1</v>
      </c>
    </row>
    <row r="348" spans="1:29" ht="33" x14ac:dyDescent="0.25">
      <c r="A348" s="20" t="s">
        <v>100</v>
      </c>
      <c r="B348" s="17" t="s">
        <v>221</v>
      </c>
      <c r="C348" s="17" t="s">
        <v>3</v>
      </c>
      <c r="D348" s="37" t="s">
        <v>245</v>
      </c>
      <c r="E348" s="17" t="s">
        <v>101</v>
      </c>
      <c r="F348" s="95">
        <f t="shared" si="658"/>
        <v>737</v>
      </c>
      <c r="G348" s="95">
        <f t="shared" si="658"/>
        <v>0</v>
      </c>
      <c r="H348" s="95">
        <f t="shared" si="658"/>
        <v>737</v>
      </c>
      <c r="I348" s="95">
        <f t="shared" si="658"/>
        <v>0</v>
      </c>
      <c r="J348" s="95">
        <f t="shared" si="658"/>
        <v>737</v>
      </c>
      <c r="K348" s="95">
        <f t="shared" si="658"/>
        <v>0</v>
      </c>
      <c r="L348" s="95">
        <f t="shared" si="658"/>
        <v>737</v>
      </c>
      <c r="M348" s="95">
        <f t="shared" si="658"/>
        <v>0</v>
      </c>
      <c r="N348" s="95">
        <f t="shared" si="658"/>
        <v>737</v>
      </c>
      <c r="O348" s="95">
        <f t="shared" si="658"/>
        <v>0</v>
      </c>
      <c r="P348" s="95">
        <f t="shared" si="658"/>
        <v>737</v>
      </c>
      <c r="Q348" s="95">
        <f t="shared" si="658"/>
        <v>0</v>
      </c>
      <c r="R348" s="130">
        <f t="shared" si="658"/>
        <v>737</v>
      </c>
      <c r="S348" s="95">
        <f t="shared" si="658"/>
        <v>-737</v>
      </c>
      <c r="T348" s="95">
        <f t="shared" si="658"/>
        <v>0</v>
      </c>
      <c r="U348" s="95">
        <f t="shared" si="659"/>
        <v>0</v>
      </c>
      <c r="V348" s="95">
        <f t="shared" si="659"/>
        <v>0</v>
      </c>
      <c r="W348" s="128" t="e">
        <f>SUMIFS([1]Лист1!$Q$15:$Q$685,[1]Лист1!$C$15:$C$685,B348,[1]Лист1!$D$15:$D$685,C348,[1]Лист1!$E$15:$E$685,D348,[1]Лист1!$F$15:$F$685,E348)</f>
        <v>#VALUE!</v>
      </c>
      <c r="X348" s="128" t="e">
        <f>SUMIFS([1]Лист1!$R$15:$R$685,[1]Лист1!$C$15:$C$685,B348,[1]Лист1!$D$15:$D$685,C348,[1]Лист1!$E$15:$E$685,D348,[1]Лист1!$F$15:$F$685,E348)</f>
        <v>#VALUE!</v>
      </c>
      <c r="Y348" s="128" t="e">
        <f>SUMIFS([1]Лист1!$S$15:$S$685,[1]Лист1!$C$15:$C$685,B348,[1]Лист1!$D$15:$D$685,C348,[1]Лист1!$E$15:$E$685,D348,[1]Лист1!$F$15:$F$685,E348)</f>
        <v>#VALUE!</v>
      </c>
      <c r="Z348" s="133" t="e">
        <f t="shared" ref="Z348:Z349" si="660">W348-P348</f>
        <v>#VALUE!</v>
      </c>
      <c r="AA348" s="133" t="e">
        <f t="shared" ref="AA348:AA349" si="661">X348-Q348</f>
        <v>#VALUE!</v>
      </c>
      <c r="AB348" s="133" t="e">
        <f t="shared" ref="AB348:AB349" si="662">Y348-R348</f>
        <v>#VALUE!</v>
      </c>
      <c r="AC348" t="b">
        <f t="shared" ref="AC348:AC411" si="663">R348=P348+Q348</f>
        <v>1</v>
      </c>
    </row>
    <row r="349" spans="1:29" ht="16.5" x14ac:dyDescent="0.25">
      <c r="A349" s="25" t="s">
        <v>228</v>
      </c>
      <c r="B349" s="17" t="s">
        <v>221</v>
      </c>
      <c r="C349" s="17" t="s">
        <v>3</v>
      </c>
      <c r="D349" s="37" t="s">
        <v>245</v>
      </c>
      <c r="E349" s="17" t="s">
        <v>229</v>
      </c>
      <c r="F349" s="95">
        <v>737</v>
      </c>
      <c r="G349" s="95">
        <v>0</v>
      </c>
      <c r="H349" s="95">
        <f>F349+G349</f>
        <v>737</v>
      </c>
      <c r="I349" s="95">
        <v>0</v>
      </c>
      <c r="J349" s="95">
        <f>H349+I349</f>
        <v>737</v>
      </c>
      <c r="K349" s="95">
        <v>0</v>
      </c>
      <c r="L349" s="95">
        <f>J349+K349</f>
        <v>737</v>
      </c>
      <c r="M349" s="95">
        <v>0</v>
      </c>
      <c r="N349" s="95">
        <f>L349+M349</f>
        <v>737</v>
      </c>
      <c r="O349" s="95">
        <v>0</v>
      </c>
      <c r="P349" s="95">
        <f>N349+O349</f>
        <v>737</v>
      </c>
      <c r="Q349" s="95">
        <v>0</v>
      </c>
      <c r="R349" s="130">
        <f>P349+Q349</f>
        <v>737</v>
      </c>
      <c r="S349" s="95">
        <v>-737</v>
      </c>
      <c r="T349" s="95">
        <f>R349+S349</f>
        <v>0</v>
      </c>
      <c r="U349" s="95">
        <v>0</v>
      </c>
      <c r="V349" s="95">
        <f>T349+U349</f>
        <v>0</v>
      </c>
      <c r="W349" s="128" t="e">
        <f>SUMIFS([1]Лист1!$Q$15:$Q$685,[1]Лист1!$C$15:$C$685,B349,[1]Лист1!$D$15:$D$685,C349,[1]Лист1!$E$15:$E$685,D349,[1]Лист1!$F$15:$F$685,E349)</f>
        <v>#VALUE!</v>
      </c>
      <c r="X349" s="128" t="e">
        <f>SUMIFS([1]Лист1!$R$15:$R$685,[1]Лист1!$C$15:$C$685,B349,[1]Лист1!$D$15:$D$685,C349,[1]Лист1!$E$15:$E$685,D349,[1]Лист1!$F$15:$F$685,E349)</f>
        <v>#VALUE!</v>
      </c>
      <c r="Y349" s="128" t="e">
        <f>SUMIFS([1]Лист1!$S$15:$S$685,[1]Лист1!$C$15:$C$685,B349,[1]Лист1!$D$15:$D$685,C349,[1]Лист1!$E$15:$E$685,D349,[1]Лист1!$F$15:$F$685,E349)</f>
        <v>#VALUE!</v>
      </c>
      <c r="Z349" s="133" t="e">
        <f t="shared" si="660"/>
        <v>#VALUE!</v>
      </c>
      <c r="AA349" s="133" t="e">
        <f t="shared" si="661"/>
        <v>#VALUE!</v>
      </c>
      <c r="AB349" s="133" t="e">
        <f t="shared" si="662"/>
        <v>#VALUE!</v>
      </c>
      <c r="AC349" t="b">
        <f t="shared" si="663"/>
        <v>1</v>
      </c>
    </row>
    <row r="350" spans="1:29" ht="34.5" x14ac:dyDescent="0.3">
      <c r="A350" s="12" t="s">
        <v>421</v>
      </c>
      <c r="B350" s="13" t="s">
        <v>221</v>
      </c>
      <c r="C350" s="13" t="s">
        <v>3</v>
      </c>
      <c r="D350" s="34" t="s">
        <v>246</v>
      </c>
      <c r="E350" s="13" t="s">
        <v>58</v>
      </c>
      <c r="F350" s="94">
        <f>F355+F351+F359</f>
        <v>4165</v>
      </c>
      <c r="G350" s="94">
        <f t="shared" ref="G350:H350" si="664">G355+G351+G359</f>
        <v>0</v>
      </c>
      <c r="H350" s="94">
        <f t="shared" si="664"/>
        <v>4165</v>
      </c>
      <c r="I350" s="94">
        <f t="shared" ref="I350:J350" si="665">I355+I351+I359</f>
        <v>0</v>
      </c>
      <c r="J350" s="94">
        <f t="shared" si="665"/>
        <v>4165</v>
      </c>
      <c r="K350" s="94">
        <f t="shared" ref="K350:L350" si="666">K355+K351+K359</f>
        <v>0</v>
      </c>
      <c r="L350" s="94">
        <f t="shared" si="666"/>
        <v>4165</v>
      </c>
      <c r="M350" s="95">
        <f t="shared" ref="M350:N350" si="667">M355+M351+M359</f>
        <v>0</v>
      </c>
      <c r="N350" s="94">
        <f t="shared" si="667"/>
        <v>4165</v>
      </c>
      <c r="O350" s="94">
        <f t="shared" ref="O350:P350" si="668">O355+O351+O359</f>
        <v>0</v>
      </c>
      <c r="P350" s="94">
        <f t="shared" si="668"/>
        <v>4165</v>
      </c>
      <c r="Q350" s="94">
        <f t="shared" ref="Q350:R350" si="669">Q355+Q351+Q359</f>
        <v>0</v>
      </c>
      <c r="R350" s="94">
        <f t="shared" si="669"/>
        <v>4165</v>
      </c>
      <c r="S350" s="94">
        <f t="shared" ref="S350:T350" si="670">S355+S351+S359</f>
        <v>-4165</v>
      </c>
      <c r="T350" s="94">
        <f t="shared" si="670"/>
        <v>0</v>
      </c>
      <c r="U350" s="94">
        <f t="shared" ref="U350:V350" si="671">U355+U351+U359</f>
        <v>0</v>
      </c>
      <c r="V350" s="94">
        <f t="shared" si="671"/>
        <v>0</v>
      </c>
      <c r="AC350" t="b">
        <f t="shared" si="663"/>
        <v>1</v>
      </c>
    </row>
    <row r="351" spans="1:29" ht="33" x14ac:dyDescent="0.25">
      <c r="A351" s="30" t="s">
        <v>247</v>
      </c>
      <c r="B351" s="27" t="s">
        <v>221</v>
      </c>
      <c r="C351" s="27" t="s">
        <v>3</v>
      </c>
      <c r="D351" s="42" t="s">
        <v>248</v>
      </c>
      <c r="E351" s="27" t="s">
        <v>58</v>
      </c>
      <c r="F351" s="96">
        <f t="shared" ref="F351:U353" si="672">F352</f>
        <v>468</v>
      </c>
      <c r="G351" s="96">
        <f t="shared" si="672"/>
        <v>0</v>
      </c>
      <c r="H351" s="96">
        <f t="shared" si="672"/>
        <v>468</v>
      </c>
      <c r="I351" s="96">
        <f t="shared" si="672"/>
        <v>0</v>
      </c>
      <c r="J351" s="96">
        <f t="shared" si="672"/>
        <v>468</v>
      </c>
      <c r="K351" s="96">
        <f t="shared" si="672"/>
        <v>0</v>
      </c>
      <c r="L351" s="96">
        <f t="shared" si="672"/>
        <v>468</v>
      </c>
      <c r="M351" s="95">
        <f t="shared" si="672"/>
        <v>0</v>
      </c>
      <c r="N351" s="96">
        <f t="shared" si="672"/>
        <v>468</v>
      </c>
      <c r="O351" s="96">
        <f t="shared" si="672"/>
        <v>0</v>
      </c>
      <c r="P351" s="96">
        <f t="shared" si="672"/>
        <v>468</v>
      </c>
      <c r="Q351" s="96">
        <f t="shared" si="672"/>
        <v>0</v>
      </c>
      <c r="R351" s="96">
        <f t="shared" si="672"/>
        <v>468</v>
      </c>
      <c r="S351" s="96">
        <f t="shared" si="672"/>
        <v>-468</v>
      </c>
      <c r="T351" s="96">
        <f t="shared" si="672"/>
        <v>0</v>
      </c>
      <c r="U351" s="96">
        <f t="shared" si="672"/>
        <v>0</v>
      </c>
      <c r="V351" s="96">
        <f t="shared" ref="U351:V353" si="673">V352</f>
        <v>0</v>
      </c>
      <c r="AC351" t="b">
        <f t="shared" si="663"/>
        <v>1</v>
      </c>
    </row>
    <row r="352" spans="1:29" ht="16.5" x14ac:dyDescent="0.25">
      <c r="A352" s="25" t="s">
        <v>235</v>
      </c>
      <c r="B352" s="17" t="s">
        <v>221</v>
      </c>
      <c r="C352" s="17" t="s">
        <v>3</v>
      </c>
      <c r="D352" s="37" t="s">
        <v>249</v>
      </c>
      <c r="E352" s="17" t="s">
        <v>58</v>
      </c>
      <c r="F352" s="95">
        <f t="shared" si="672"/>
        <v>468</v>
      </c>
      <c r="G352" s="95">
        <f t="shared" si="672"/>
        <v>0</v>
      </c>
      <c r="H352" s="95">
        <f t="shared" si="672"/>
        <v>468</v>
      </c>
      <c r="I352" s="95">
        <f t="shared" si="672"/>
        <v>0</v>
      </c>
      <c r="J352" s="95">
        <f t="shared" si="672"/>
        <v>468</v>
      </c>
      <c r="K352" s="95">
        <f t="shared" si="672"/>
        <v>0</v>
      </c>
      <c r="L352" s="95">
        <f t="shared" si="672"/>
        <v>468</v>
      </c>
      <c r="M352" s="95">
        <f t="shared" si="672"/>
        <v>0</v>
      </c>
      <c r="N352" s="95">
        <f t="shared" si="672"/>
        <v>468</v>
      </c>
      <c r="O352" s="95">
        <f t="shared" si="672"/>
        <v>0</v>
      </c>
      <c r="P352" s="95">
        <f t="shared" si="672"/>
        <v>468</v>
      </c>
      <c r="Q352" s="95">
        <f t="shared" si="672"/>
        <v>0</v>
      </c>
      <c r="R352" s="95">
        <f t="shared" si="672"/>
        <v>468</v>
      </c>
      <c r="S352" s="95">
        <f t="shared" si="672"/>
        <v>-468</v>
      </c>
      <c r="T352" s="95">
        <f t="shared" si="672"/>
        <v>0</v>
      </c>
      <c r="U352" s="95">
        <f t="shared" si="673"/>
        <v>0</v>
      </c>
      <c r="V352" s="95">
        <f t="shared" si="673"/>
        <v>0</v>
      </c>
      <c r="AC352" t="b">
        <f t="shared" si="663"/>
        <v>1</v>
      </c>
    </row>
    <row r="353" spans="1:29" ht="33" x14ac:dyDescent="0.25">
      <c r="A353" s="20" t="s">
        <v>100</v>
      </c>
      <c r="B353" s="17" t="s">
        <v>221</v>
      </c>
      <c r="C353" s="17" t="s">
        <v>3</v>
      </c>
      <c r="D353" s="37" t="s">
        <v>249</v>
      </c>
      <c r="E353" s="17" t="s">
        <v>101</v>
      </c>
      <c r="F353" s="95">
        <f t="shared" si="672"/>
        <v>468</v>
      </c>
      <c r="G353" s="95">
        <f t="shared" si="672"/>
        <v>0</v>
      </c>
      <c r="H353" s="95">
        <f t="shared" si="672"/>
        <v>468</v>
      </c>
      <c r="I353" s="95">
        <f t="shared" si="672"/>
        <v>0</v>
      </c>
      <c r="J353" s="95">
        <f t="shared" si="672"/>
        <v>468</v>
      </c>
      <c r="K353" s="95">
        <f t="shared" si="672"/>
        <v>0</v>
      </c>
      <c r="L353" s="95">
        <f t="shared" si="672"/>
        <v>468</v>
      </c>
      <c r="M353" s="95">
        <f t="shared" si="672"/>
        <v>0</v>
      </c>
      <c r="N353" s="95">
        <f t="shared" si="672"/>
        <v>468</v>
      </c>
      <c r="O353" s="95">
        <f t="shared" si="672"/>
        <v>0</v>
      </c>
      <c r="P353" s="95">
        <f t="shared" si="672"/>
        <v>468</v>
      </c>
      <c r="Q353" s="95">
        <f t="shared" si="672"/>
        <v>0</v>
      </c>
      <c r="R353" s="130">
        <f t="shared" si="672"/>
        <v>468</v>
      </c>
      <c r="S353" s="95">
        <f t="shared" si="672"/>
        <v>-468</v>
      </c>
      <c r="T353" s="95">
        <f t="shared" si="672"/>
        <v>0</v>
      </c>
      <c r="U353" s="95">
        <f t="shared" si="673"/>
        <v>0</v>
      </c>
      <c r="V353" s="95">
        <f t="shared" si="673"/>
        <v>0</v>
      </c>
      <c r="W353" s="128" t="e">
        <f>SUMIFS([1]Лист1!$Q$15:$Q$685,[1]Лист1!$C$15:$C$685,B353,[1]Лист1!$D$15:$D$685,C353,[1]Лист1!$E$15:$E$685,D353,[1]Лист1!$F$15:$F$685,E353)</f>
        <v>#VALUE!</v>
      </c>
      <c r="X353" s="128" t="e">
        <f>SUMIFS([1]Лист1!$R$15:$R$685,[1]Лист1!$C$15:$C$685,B353,[1]Лист1!$D$15:$D$685,C353,[1]Лист1!$E$15:$E$685,D353,[1]Лист1!$F$15:$F$685,E353)</f>
        <v>#VALUE!</v>
      </c>
      <c r="Y353" s="128" t="e">
        <f>SUMIFS([1]Лист1!$S$15:$S$685,[1]Лист1!$C$15:$C$685,B353,[1]Лист1!$D$15:$D$685,C353,[1]Лист1!$E$15:$E$685,D353,[1]Лист1!$F$15:$F$685,E353)</f>
        <v>#VALUE!</v>
      </c>
      <c r="Z353" s="133" t="e">
        <f t="shared" ref="Z353:Z354" si="674">W353-P353</f>
        <v>#VALUE!</v>
      </c>
      <c r="AA353" s="133" t="e">
        <f t="shared" ref="AA353:AA354" si="675">X353-Q353</f>
        <v>#VALUE!</v>
      </c>
      <c r="AB353" s="133" t="e">
        <f t="shared" ref="AB353:AB354" si="676">Y353-R353</f>
        <v>#VALUE!</v>
      </c>
      <c r="AC353" t="b">
        <f t="shared" si="663"/>
        <v>1</v>
      </c>
    </row>
    <row r="354" spans="1:29" ht="16.5" x14ac:dyDescent="0.25">
      <c r="A354" s="25" t="s">
        <v>228</v>
      </c>
      <c r="B354" s="17" t="s">
        <v>221</v>
      </c>
      <c r="C354" s="17" t="s">
        <v>3</v>
      </c>
      <c r="D354" s="37" t="s">
        <v>249</v>
      </c>
      <c r="E354" s="17" t="s">
        <v>229</v>
      </c>
      <c r="F354" s="95">
        <v>468</v>
      </c>
      <c r="G354" s="95">
        <v>0</v>
      </c>
      <c r="H354" s="95">
        <f>F354+G354</f>
        <v>468</v>
      </c>
      <c r="I354" s="95">
        <v>0</v>
      </c>
      <c r="J354" s="95">
        <f>H354+I354</f>
        <v>468</v>
      </c>
      <c r="K354" s="95">
        <v>0</v>
      </c>
      <c r="L354" s="95">
        <f>J354+K354</f>
        <v>468</v>
      </c>
      <c r="M354" s="95">
        <v>0</v>
      </c>
      <c r="N354" s="95">
        <f>L354+M354</f>
        <v>468</v>
      </c>
      <c r="O354" s="95">
        <v>0</v>
      </c>
      <c r="P354" s="95">
        <f>N354+O354</f>
        <v>468</v>
      </c>
      <c r="Q354" s="95">
        <v>0</v>
      </c>
      <c r="R354" s="130">
        <f>P354+Q354</f>
        <v>468</v>
      </c>
      <c r="S354" s="95">
        <v>-468</v>
      </c>
      <c r="T354" s="95">
        <f>R354+S354</f>
        <v>0</v>
      </c>
      <c r="U354" s="95">
        <v>0</v>
      </c>
      <c r="V354" s="95">
        <f>T354+U354</f>
        <v>0</v>
      </c>
      <c r="W354" s="128" t="e">
        <f>SUMIFS([1]Лист1!$Q$15:$Q$685,[1]Лист1!$C$15:$C$685,B354,[1]Лист1!$D$15:$D$685,C354,[1]Лист1!$E$15:$E$685,D354,[1]Лист1!$F$15:$F$685,E354)</f>
        <v>#VALUE!</v>
      </c>
      <c r="X354" s="128" t="e">
        <f>SUMIFS([1]Лист1!$R$15:$R$685,[1]Лист1!$C$15:$C$685,B354,[1]Лист1!$D$15:$D$685,C354,[1]Лист1!$E$15:$E$685,D354,[1]Лист1!$F$15:$F$685,E354)</f>
        <v>#VALUE!</v>
      </c>
      <c r="Y354" s="128" t="e">
        <f>SUMIFS([1]Лист1!$S$15:$S$685,[1]Лист1!$C$15:$C$685,B354,[1]Лист1!$D$15:$D$685,C354,[1]Лист1!$E$15:$E$685,D354,[1]Лист1!$F$15:$F$685,E354)</f>
        <v>#VALUE!</v>
      </c>
      <c r="Z354" s="133" t="e">
        <f t="shared" si="674"/>
        <v>#VALUE!</v>
      </c>
      <c r="AA354" s="133" t="e">
        <f t="shared" si="675"/>
        <v>#VALUE!</v>
      </c>
      <c r="AB354" s="133" t="e">
        <f t="shared" si="676"/>
        <v>#VALUE!</v>
      </c>
      <c r="AC354" t="b">
        <f t="shared" si="663"/>
        <v>1</v>
      </c>
    </row>
    <row r="355" spans="1:29" ht="33" x14ac:dyDescent="0.25">
      <c r="A355" s="30" t="s">
        <v>250</v>
      </c>
      <c r="B355" s="27" t="s">
        <v>221</v>
      </c>
      <c r="C355" s="27" t="s">
        <v>3</v>
      </c>
      <c r="D355" s="42" t="s">
        <v>251</v>
      </c>
      <c r="E355" s="27" t="s">
        <v>58</v>
      </c>
      <c r="F355" s="96">
        <f t="shared" ref="F355:U357" si="677">F356</f>
        <v>1886</v>
      </c>
      <c r="G355" s="96">
        <f t="shared" si="677"/>
        <v>0</v>
      </c>
      <c r="H355" s="96">
        <f t="shared" si="677"/>
        <v>1886</v>
      </c>
      <c r="I355" s="96">
        <f t="shared" si="677"/>
        <v>0</v>
      </c>
      <c r="J355" s="96">
        <f t="shared" si="677"/>
        <v>1886</v>
      </c>
      <c r="K355" s="96">
        <f t="shared" si="677"/>
        <v>0</v>
      </c>
      <c r="L355" s="96">
        <f t="shared" si="677"/>
        <v>1886</v>
      </c>
      <c r="M355" s="95">
        <f t="shared" si="677"/>
        <v>0</v>
      </c>
      <c r="N355" s="96">
        <f t="shared" si="677"/>
        <v>1886</v>
      </c>
      <c r="O355" s="96">
        <f t="shared" si="677"/>
        <v>0</v>
      </c>
      <c r="P355" s="96">
        <f t="shared" si="677"/>
        <v>1886</v>
      </c>
      <c r="Q355" s="96">
        <f t="shared" si="677"/>
        <v>0</v>
      </c>
      <c r="R355" s="96">
        <f t="shared" si="677"/>
        <v>1886</v>
      </c>
      <c r="S355" s="96">
        <f t="shared" si="677"/>
        <v>-1886</v>
      </c>
      <c r="T355" s="96">
        <f t="shared" si="677"/>
        <v>0</v>
      </c>
      <c r="U355" s="96">
        <f t="shared" si="677"/>
        <v>0</v>
      </c>
      <c r="V355" s="96">
        <f t="shared" ref="U355:V357" si="678">V356</f>
        <v>0</v>
      </c>
      <c r="AC355" t="b">
        <f t="shared" si="663"/>
        <v>1</v>
      </c>
    </row>
    <row r="356" spans="1:29" ht="16.5" x14ac:dyDescent="0.25">
      <c r="A356" s="25" t="s">
        <v>235</v>
      </c>
      <c r="B356" s="17" t="s">
        <v>221</v>
      </c>
      <c r="C356" s="17" t="s">
        <v>3</v>
      </c>
      <c r="D356" s="37" t="s">
        <v>252</v>
      </c>
      <c r="E356" s="17" t="s">
        <v>58</v>
      </c>
      <c r="F356" s="95">
        <f t="shared" si="677"/>
        <v>1886</v>
      </c>
      <c r="G356" s="95">
        <f t="shared" si="677"/>
        <v>0</v>
      </c>
      <c r="H356" s="95">
        <f t="shared" si="677"/>
        <v>1886</v>
      </c>
      <c r="I356" s="95">
        <f t="shared" si="677"/>
        <v>0</v>
      </c>
      <c r="J356" s="95">
        <f t="shared" si="677"/>
        <v>1886</v>
      </c>
      <c r="K356" s="95">
        <f t="shared" si="677"/>
        <v>0</v>
      </c>
      <c r="L356" s="95">
        <f t="shared" si="677"/>
        <v>1886</v>
      </c>
      <c r="M356" s="95">
        <f t="shared" si="677"/>
        <v>0</v>
      </c>
      <c r="N356" s="95">
        <f t="shared" si="677"/>
        <v>1886</v>
      </c>
      <c r="O356" s="95">
        <f t="shared" si="677"/>
        <v>0</v>
      </c>
      <c r="P356" s="95">
        <f t="shared" si="677"/>
        <v>1886</v>
      </c>
      <c r="Q356" s="95">
        <f t="shared" si="677"/>
        <v>0</v>
      </c>
      <c r="R356" s="95">
        <f t="shared" si="677"/>
        <v>1886</v>
      </c>
      <c r="S356" s="95">
        <f t="shared" si="677"/>
        <v>-1886</v>
      </c>
      <c r="T356" s="95">
        <f t="shared" si="677"/>
        <v>0</v>
      </c>
      <c r="U356" s="95">
        <f t="shared" si="678"/>
        <v>0</v>
      </c>
      <c r="V356" s="95">
        <f t="shared" si="678"/>
        <v>0</v>
      </c>
      <c r="AC356" t="b">
        <f t="shared" si="663"/>
        <v>1</v>
      </c>
    </row>
    <row r="357" spans="1:29" ht="33" x14ac:dyDescent="0.25">
      <c r="A357" s="20" t="s">
        <v>100</v>
      </c>
      <c r="B357" s="17" t="s">
        <v>221</v>
      </c>
      <c r="C357" s="17" t="s">
        <v>3</v>
      </c>
      <c r="D357" s="37" t="s">
        <v>252</v>
      </c>
      <c r="E357" s="17" t="s">
        <v>101</v>
      </c>
      <c r="F357" s="95">
        <f t="shared" si="677"/>
        <v>1886</v>
      </c>
      <c r="G357" s="95">
        <f t="shared" si="677"/>
        <v>0</v>
      </c>
      <c r="H357" s="95">
        <f t="shared" si="677"/>
        <v>1886</v>
      </c>
      <c r="I357" s="95">
        <f t="shared" si="677"/>
        <v>0</v>
      </c>
      <c r="J357" s="95">
        <f t="shared" si="677"/>
        <v>1886</v>
      </c>
      <c r="K357" s="95">
        <f t="shared" si="677"/>
        <v>0</v>
      </c>
      <c r="L357" s="95">
        <f t="shared" si="677"/>
        <v>1886</v>
      </c>
      <c r="M357" s="95">
        <f t="shared" si="677"/>
        <v>0</v>
      </c>
      <c r="N357" s="95">
        <f t="shared" si="677"/>
        <v>1886</v>
      </c>
      <c r="O357" s="95">
        <f t="shared" si="677"/>
        <v>0</v>
      </c>
      <c r="P357" s="95">
        <f t="shared" si="677"/>
        <v>1886</v>
      </c>
      <c r="Q357" s="95">
        <f t="shared" si="677"/>
        <v>0</v>
      </c>
      <c r="R357" s="130">
        <f t="shared" si="677"/>
        <v>1886</v>
      </c>
      <c r="S357" s="95">
        <f t="shared" si="677"/>
        <v>-1886</v>
      </c>
      <c r="T357" s="95">
        <f t="shared" si="677"/>
        <v>0</v>
      </c>
      <c r="U357" s="95">
        <f t="shared" si="678"/>
        <v>0</v>
      </c>
      <c r="V357" s="95">
        <f t="shared" si="678"/>
        <v>0</v>
      </c>
      <c r="W357" s="128" t="e">
        <f>SUMIFS([1]Лист1!$Q$15:$Q$685,[1]Лист1!$C$15:$C$685,B357,[1]Лист1!$D$15:$D$685,C357,[1]Лист1!$E$15:$E$685,D357,[1]Лист1!$F$15:$F$685,E357)</f>
        <v>#VALUE!</v>
      </c>
      <c r="X357" s="128" t="e">
        <f>SUMIFS([1]Лист1!$R$15:$R$685,[1]Лист1!$C$15:$C$685,B357,[1]Лист1!$D$15:$D$685,C357,[1]Лист1!$E$15:$E$685,D357,[1]Лист1!$F$15:$F$685,E357)</f>
        <v>#VALUE!</v>
      </c>
      <c r="Y357" s="128" t="e">
        <f>SUMIFS([1]Лист1!$S$15:$S$685,[1]Лист1!$C$15:$C$685,B357,[1]Лист1!$D$15:$D$685,C357,[1]Лист1!$E$15:$E$685,D357,[1]Лист1!$F$15:$F$685,E357)</f>
        <v>#VALUE!</v>
      </c>
      <c r="Z357" s="133" t="e">
        <f t="shared" ref="Z357:Z358" si="679">W357-P357</f>
        <v>#VALUE!</v>
      </c>
      <c r="AA357" s="133" t="e">
        <f t="shared" ref="AA357:AA358" si="680">X357-Q357</f>
        <v>#VALUE!</v>
      </c>
      <c r="AB357" s="133" t="e">
        <f t="shared" ref="AB357:AB358" si="681">Y357-R357</f>
        <v>#VALUE!</v>
      </c>
      <c r="AC357" t="b">
        <f t="shared" si="663"/>
        <v>1</v>
      </c>
    </row>
    <row r="358" spans="1:29" ht="16.5" x14ac:dyDescent="0.25">
      <c r="A358" s="25" t="s">
        <v>228</v>
      </c>
      <c r="B358" s="17" t="s">
        <v>221</v>
      </c>
      <c r="C358" s="17" t="s">
        <v>3</v>
      </c>
      <c r="D358" s="37" t="s">
        <v>252</v>
      </c>
      <c r="E358" s="17" t="s">
        <v>229</v>
      </c>
      <c r="F358" s="95">
        <v>1886</v>
      </c>
      <c r="G358" s="95">
        <v>0</v>
      </c>
      <c r="H358" s="95">
        <f>F358+G358</f>
        <v>1886</v>
      </c>
      <c r="I358" s="95">
        <v>0</v>
      </c>
      <c r="J358" s="95">
        <f>H358+I358</f>
        <v>1886</v>
      </c>
      <c r="K358" s="95">
        <v>0</v>
      </c>
      <c r="L358" s="95">
        <f>J358+K358</f>
        <v>1886</v>
      </c>
      <c r="M358" s="95">
        <v>0</v>
      </c>
      <c r="N358" s="95">
        <f>L358+M358</f>
        <v>1886</v>
      </c>
      <c r="O358" s="95">
        <v>0</v>
      </c>
      <c r="P358" s="95">
        <f>N358+O358</f>
        <v>1886</v>
      </c>
      <c r="Q358" s="95">
        <v>0</v>
      </c>
      <c r="R358" s="130">
        <f>P358+Q358</f>
        <v>1886</v>
      </c>
      <c r="S358" s="95">
        <v>-1886</v>
      </c>
      <c r="T358" s="95">
        <f>R358+S358</f>
        <v>0</v>
      </c>
      <c r="U358" s="95">
        <v>0</v>
      </c>
      <c r="V358" s="95">
        <f>T358+U358</f>
        <v>0</v>
      </c>
      <c r="W358" s="128" t="e">
        <f>SUMIFS([1]Лист1!$Q$15:$Q$685,[1]Лист1!$C$15:$C$685,B358,[1]Лист1!$D$15:$D$685,C358,[1]Лист1!$E$15:$E$685,D358,[1]Лист1!$F$15:$F$685,E358)</f>
        <v>#VALUE!</v>
      </c>
      <c r="X358" s="128" t="e">
        <f>SUMIFS([1]Лист1!$R$15:$R$685,[1]Лист1!$C$15:$C$685,B358,[1]Лист1!$D$15:$D$685,C358,[1]Лист1!$E$15:$E$685,D358,[1]Лист1!$F$15:$F$685,E358)</f>
        <v>#VALUE!</v>
      </c>
      <c r="Y358" s="128" t="e">
        <f>SUMIFS([1]Лист1!$S$15:$S$685,[1]Лист1!$C$15:$C$685,B358,[1]Лист1!$D$15:$D$685,C358,[1]Лист1!$E$15:$E$685,D358,[1]Лист1!$F$15:$F$685,E358)</f>
        <v>#VALUE!</v>
      </c>
      <c r="Z358" s="133" t="e">
        <f t="shared" si="679"/>
        <v>#VALUE!</v>
      </c>
      <c r="AA358" s="133" t="e">
        <f t="shared" si="680"/>
        <v>#VALUE!</v>
      </c>
      <c r="AB358" s="133" t="e">
        <f t="shared" si="681"/>
        <v>#VALUE!</v>
      </c>
      <c r="AC358" t="b">
        <f t="shared" si="663"/>
        <v>1</v>
      </c>
    </row>
    <row r="359" spans="1:29" ht="16.5" x14ac:dyDescent="0.25">
      <c r="A359" s="26" t="s">
        <v>450</v>
      </c>
      <c r="B359" s="27" t="s">
        <v>221</v>
      </c>
      <c r="C359" s="27" t="s">
        <v>3</v>
      </c>
      <c r="D359" s="28" t="s">
        <v>254</v>
      </c>
      <c r="E359" s="19" t="s">
        <v>58</v>
      </c>
      <c r="F359" s="88">
        <f t="shared" ref="F359:H359" si="682">F361</f>
        <v>1811</v>
      </c>
      <c r="G359" s="88">
        <f t="shared" si="682"/>
        <v>0</v>
      </c>
      <c r="H359" s="88">
        <f t="shared" si="682"/>
        <v>1811</v>
      </c>
      <c r="I359" s="88">
        <f t="shared" ref="I359:J359" si="683">I361</f>
        <v>0</v>
      </c>
      <c r="J359" s="88">
        <f t="shared" si="683"/>
        <v>1811</v>
      </c>
      <c r="K359" s="88">
        <f t="shared" ref="K359:L359" si="684">K361</f>
        <v>0</v>
      </c>
      <c r="L359" s="88">
        <f t="shared" si="684"/>
        <v>1811</v>
      </c>
      <c r="M359" s="95">
        <f t="shared" ref="M359:N359" si="685">M361</f>
        <v>0</v>
      </c>
      <c r="N359" s="96">
        <f t="shared" si="685"/>
        <v>1811</v>
      </c>
      <c r="O359" s="96">
        <f t="shared" ref="O359:P359" si="686">O361</f>
        <v>0</v>
      </c>
      <c r="P359" s="96">
        <f t="shared" si="686"/>
        <v>1811</v>
      </c>
      <c r="Q359" s="96">
        <f t="shared" ref="Q359:R359" si="687">Q361</f>
        <v>0</v>
      </c>
      <c r="R359" s="96">
        <f t="shared" si="687"/>
        <v>1811</v>
      </c>
      <c r="S359" s="96">
        <f t="shared" ref="S359:T359" si="688">S361</f>
        <v>-1811</v>
      </c>
      <c r="T359" s="96">
        <f t="shared" si="688"/>
        <v>0</v>
      </c>
      <c r="U359" s="96">
        <f t="shared" ref="U359:V359" si="689">U361</f>
        <v>0</v>
      </c>
      <c r="V359" s="96">
        <f t="shared" si="689"/>
        <v>0</v>
      </c>
      <c r="AC359" t="b">
        <f t="shared" si="663"/>
        <v>1</v>
      </c>
    </row>
    <row r="360" spans="1:29" ht="19.899999999999999" customHeight="1" x14ac:dyDescent="0.25">
      <c r="A360" s="20" t="s">
        <v>112</v>
      </c>
      <c r="B360" s="17" t="s">
        <v>221</v>
      </c>
      <c r="C360" s="17" t="s">
        <v>3</v>
      </c>
      <c r="D360" s="18" t="s">
        <v>263</v>
      </c>
      <c r="E360" s="19" t="s">
        <v>58</v>
      </c>
      <c r="F360" s="85">
        <f t="shared" ref="F360:U362" si="690">F361</f>
        <v>1811</v>
      </c>
      <c r="G360" s="85">
        <f t="shared" si="690"/>
        <v>0</v>
      </c>
      <c r="H360" s="85">
        <f t="shared" si="690"/>
        <v>1811</v>
      </c>
      <c r="I360" s="85">
        <f t="shared" si="690"/>
        <v>0</v>
      </c>
      <c r="J360" s="85">
        <f t="shared" si="690"/>
        <v>1811</v>
      </c>
      <c r="K360" s="85">
        <f t="shared" si="690"/>
        <v>0</v>
      </c>
      <c r="L360" s="85">
        <f t="shared" si="690"/>
        <v>1811</v>
      </c>
      <c r="M360" s="95">
        <f t="shared" si="690"/>
        <v>0</v>
      </c>
      <c r="N360" s="95">
        <f t="shared" si="690"/>
        <v>1811</v>
      </c>
      <c r="O360" s="95">
        <f t="shared" si="690"/>
        <v>0</v>
      </c>
      <c r="P360" s="95">
        <f t="shared" si="690"/>
        <v>1811</v>
      </c>
      <c r="Q360" s="95">
        <f t="shared" si="690"/>
        <v>0</v>
      </c>
      <c r="R360" s="95">
        <f t="shared" si="690"/>
        <v>1811</v>
      </c>
      <c r="S360" s="95">
        <f t="shared" si="690"/>
        <v>-1811</v>
      </c>
      <c r="T360" s="95">
        <f t="shared" si="690"/>
        <v>0</v>
      </c>
      <c r="U360" s="95">
        <f t="shared" si="690"/>
        <v>0</v>
      </c>
      <c r="V360" s="95">
        <f t="shared" ref="U360:V362" si="691">V361</f>
        <v>0</v>
      </c>
      <c r="AC360" t="b">
        <f t="shared" si="663"/>
        <v>1</v>
      </c>
    </row>
    <row r="361" spans="1:29" ht="33" x14ac:dyDescent="0.25">
      <c r="A361" s="20" t="s">
        <v>463</v>
      </c>
      <c r="B361" s="17" t="s">
        <v>221</v>
      </c>
      <c r="C361" s="17" t="s">
        <v>3</v>
      </c>
      <c r="D361" s="18" t="s">
        <v>462</v>
      </c>
      <c r="E361" s="19" t="s">
        <v>58</v>
      </c>
      <c r="F361" s="85">
        <f t="shared" si="690"/>
        <v>1811</v>
      </c>
      <c r="G361" s="85">
        <f t="shared" si="690"/>
        <v>0</v>
      </c>
      <c r="H361" s="85">
        <f t="shared" si="690"/>
        <v>1811</v>
      </c>
      <c r="I361" s="85">
        <f t="shared" si="690"/>
        <v>0</v>
      </c>
      <c r="J361" s="85">
        <f t="shared" si="690"/>
        <v>1811</v>
      </c>
      <c r="K361" s="85">
        <f t="shared" si="690"/>
        <v>0</v>
      </c>
      <c r="L361" s="85">
        <f t="shared" si="690"/>
        <v>1811</v>
      </c>
      <c r="M361" s="95">
        <f t="shared" si="690"/>
        <v>0</v>
      </c>
      <c r="N361" s="95">
        <f t="shared" si="690"/>
        <v>1811</v>
      </c>
      <c r="O361" s="95">
        <f t="shared" si="690"/>
        <v>0</v>
      </c>
      <c r="P361" s="95">
        <f t="shared" si="690"/>
        <v>1811</v>
      </c>
      <c r="Q361" s="95">
        <f t="shared" si="690"/>
        <v>0</v>
      </c>
      <c r="R361" s="95">
        <f t="shared" si="690"/>
        <v>1811</v>
      </c>
      <c r="S361" s="95">
        <f t="shared" si="690"/>
        <v>-1811</v>
      </c>
      <c r="T361" s="95">
        <f t="shared" si="690"/>
        <v>0</v>
      </c>
      <c r="U361" s="95">
        <f t="shared" si="691"/>
        <v>0</v>
      </c>
      <c r="V361" s="95">
        <f t="shared" si="691"/>
        <v>0</v>
      </c>
      <c r="AC361" t="b">
        <f t="shared" si="663"/>
        <v>1</v>
      </c>
    </row>
    <row r="362" spans="1:29" ht="33" x14ac:dyDescent="0.25">
      <c r="A362" s="20" t="s">
        <v>100</v>
      </c>
      <c r="B362" s="17" t="s">
        <v>221</v>
      </c>
      <c r="C362" s="17" t="s">
        <v>3</v>
      </c>
      <c r="D362" s="18" t="s">
        <v>462</v>
      </c>
      <c r="E362" s="19" t="s">
        <v>101</v>
      </c>
      <c r="F362" s="85">
        <f t="shared" si="690"/>
        <v>1811</v>
      </c>
      <c r="G362" s="85">
        <f t="shared" si="690"/>
        <v>0</v>
      </c>
      <c r="H362" s="85">
        <f t="shared" si="690"/>
        <v>1811</v>
      </c>
      <c r="I362" s="85">
        <f t="shared" si="690"/>
        <v>0</v>
      </c>
      <c r="J362" s="85">
        <f t="shared" si="690"/>
        <v>1811</v>
      </c>
      <c r="K362" s="85">
        <f t="shared" si="690"/>
        <v>0</v>
      </c>
      <c r="L362" s="85">
        <f t="shared" si="690"/>
        <v>1811</v>
      </c>
      <c r="M362" s="95">
        <f t="shared" si="690"/>
        <v>0</v>
      </c>
      <c r="N362" s="95">
        <f t="shared" si="690"/>
        <v>1811</v>
      </c>
      <c r="O362" s="95">
        <f t="shared" si="690"/>
        <v>0</v>
      </c>
      <c r="P362" s="95">
        <f t="shared" si="690"/>
        <v>1811</v>
      </c>
      <c r="Q362" s="95">
        <f t="shared" si="690"/>
        <v>0</v>
      </c>
      <c r="R362" s="130">
        <f t="shared" si="690"/>
        <v>1811</v>
      </c>
      <c r="S362" s="95">
        <f t="shared" si="690"/>
        <v>-1811</v>
      </c>
      <c r="T362" s="95">
        <f t="shared" si="690"/>
        <v>0</v>
      </c>
      <c r="U362" s="95">
        <f t="shared" si="691"/>
        <v>0</v>
      </c>
      <c r="V362" s="95">
        <f t="shared" si="691"/>
        <v>0</v>
      </c>
      <c r="W362" s="128" t="e">
        <f>SUMIFS([1]Лист1!$Q$15:$Q$685,[1]Лист1!$C$15:$C$685,B362,[1]Лист1!$D$15:$D$685,C362,[1]Лист1!$E$15:$E$685,D362,[1]Лист1!$F$15:$F$685,E362)</f>
        <v>#VALUE!</v>
      </c>
      <c r="X362" s="128" t="e">
        <f>SUMIFS([1]Лист1!$R$15:$R$685,[1]Лист1!$C$15:$C$685,B362,[1]Лист1!$D$15:$D$685,C362,[1]Лист1!$E$15:$E$685,D362,[1]Лист1!$F$15:$F$685,E362)</f>
        <v>#VALUE!</v>
      </c>
      <c r="Y362" s="128" t="e">
        <f>SUMIFS([1]Лист1!$S$15:$S$685,[1]Лист1!$C$15:$C$685,B362,[1]Лист1!$D$15:$D$685,C362,[1]Лист1!$E$15:$E$685,D362,[1]Лист1!$F$15:$F$685,E362)</f>
        <v>#VALUE!</v>
      </c>
      <c r="Z362" s="133" t="e">
        <f t="shared" ref="Z362:Z363" si="692">W362-P362</f>
        <v>#VALUE!</v>
      </c>
      <c r="AA362" s="133" t="e">
        <f t="shared" ref="AA362:AA363" si="693">X362-Q362</f>
        <v>#VALUE!</v>
      </c>
      <c r="AB362" s="133" t="e">
        <f t="shared" ref="AB362:AB363" si="694">Y362-R362</f>
        <v>#VALUE!</v>
      </c>
      <c r="AC362" t="b">
        <f t="shared" si="663"/>
        <v>1</v>
      </c>
    </row>
    <row r="363" spans="1:29" ht="16.5" x14ac:dyDescent="0.25">
      <c r="A363" s="20" t="s">
        <v>228</v>
      </c>
      <c r="B363" s="17" t="s">
        <v>221</v>
      </c>
      <c r="C363" s="17" t="s">
        <v>3</v>
      </c>
      <c r="D363" s="18" t="s">
        <v>462</v>
      </c>
      <c r="E363" s="19" t="s">
        <v>229</v>
      </c>
      <c r="F363" s="95">
        <v>1811</v>
      </c>
      <c r="G363" s="95">
        <v>0</v>
      </c>
      <c r="H363" s="95">
        <f>F363+G363</f>
        <v>1811</v>
      </c>
      <c r="I363" s="95">
        <v>0</v>
      </c>
      <c r="J363" s="95">
        <f>H363+I363</f>
        <v>1811</v>
      </c>
      <c r="K363" s="95">
        <v>0</v>
      </c>
      <c r="L363" s="95">
        <f>J363+K363</f>
        <v>1811</v>
      </c>
      <c r="M363" s="95">
        <v>0</v>
      </c>
      <c r="N363" s="95">
        <f>L363+M363</f>
        <v>1811</v>
      </c>
      <c r="O363" s="95">
        <v>0</v>
      </c>
      <c r="P363" s="95">
        <f>N363+O363</f>
        <v>1811</v>
      </c>
      <c r="Q363" s="95">
        <v>0</v>
      </c>
      <c r="R363" s="130">
        <f>P363+Q363</f>
        <v>1811</v>
      </c>
      <c r="S363" s="95">
        <v>-1811</v>
      </c>
      <c r="T363" s="95">
        <f>R363+S363</f>
        <v>0</v>
      </c>
      <c r="U363" s="95">
        <v>0</v>
      </c>
      <c r="V363" s="95">
        <f>T363+U363</f>
        <v>0</v>
      </c>
      <c r="W363" s="128" t="e">
        <f>SUMIFS([1]Лист1!$Q$15:$Q$685,[1]Лист1!$C$15:$C$685,B363,[1]Лист1!$D$15:$D$685,C363,[1]Лист1!$E$15:$E$685,D363,[1]Лист1!$F$15:$F$685,E363)</f>
        <v>#VALUE!</v>
      </c>
      <c r="X363" s="128" t="e">
        <f>SUMIFS([1]Лист1!$R$15:$R$685,[1]Лист1!$C$15:$C$685,B363,[1]Лист1!$D$15:$D$685,C363,[1]Лист1!$E$15:$E$685,D363,[1]Лист1!$F$15:$F$685,E363)</f>
        <v>#VALUE!</v>
      </c>
      <c r="Y363" s="128" t="e">
        <f>SUMIFS([1]Лист1!$S$15:$S$685,[1]Лист1!$C$15:$C$685,B363,[1]Лист1!$D$15:$D$685,C363,[1]Лист1!$E$15:$E$685,D363,[1]Лист1!$F$15:$F$685,E363)</f>
        <v>#VALUE!</v>
      </c>
      <c r="Z363" s="133" t="e">
        <f t="shared" si="692"/>
        <v>#VALUE!</v>
      </c>
      <c r="AA363" s="133" t="e">
        <f t="shared" si="693"/>
        <v>#VALUE!</v>
      </c>
      <c r="AB363" s="133" t="e">
        <f t="shared" si="694"/>
        <v>#VALUE!</v>
      </c>
      <c r="AC363" t="b">
        <f t="shared" si="663"/>
        <v>1</v>
      </c>
    </row>
    <row r="364" spans="1:29" ht="34.5" x14ac:dyDescent="0.3">
      <c r="A364" s="12" t="s">
        <v>422</v>
      </c>
      <c r="B364" s="13" t="s">
        <v>221</v>
      </c>
      <c r="C364" s="13" t="s">
        <v>3</v>
      </c>
      <c r="D364" s="34" t="s">
        <v>255</v>
      </c>
      <c r="E364" s="13" t="s">
        <v>58</v>
      </c>
      <c r="F364" s="94">
        <f t="shared" ref="F364:U367" si="695">F365</f>
        <v>265</v>
      </c>
      <c r="G364" s="94">
        <f t="shared" si="695"/>
        <v>0</v>
      </c>
      <c r="H364" s="94">
        <f t="shared" si="695"/>
        <v>265</v>
      </c>
      <c r="I364" s="94">
        <f t="shared" si="695"/>
        <v>0</v>
      </c>
      <c r="J364" s="94">
        <f t="shared" si="695"/>
        <v>265</v>
      </c>
      <c r="K364" s="94">
        <f t="shared" si="695"/>
        <v>0</v>
      </c>
      <c r="L364" s="94">
        <f t="shared" si="695"/>
        <v>265</v>
      </c>
      <c r="M364" s="95">
        <f t="shared" si="695"/>
        <v>0</v>
      </c>
      <c r="N364" s="94">
        <f t="shared" si="695"/>
        <v>265</v>
      </c>
      <c r="O364" s="94">
        <f t="shared" si="695"/>
        <v>0</v>
      </c>
      <c r="P364" s="94">
        <f t="shared" si="695"/>
        <v>265</v>
      </c>
      <c r="Q364" s="94">
        <f t="shared" si="695"/>
        <v>0</v>
      </c>
      <c r="R364" s="94">
        <f t="shared" si="695"/>
        <v>265</v>
      </c>
      <c r="S364" s="94">
        <f t="shared" si="695"/>
        <v>-265</v>
      </c>
      <c r="T364" s="94">
        <f t="shared" si="695"/>
        <v>0</v>
      </c>
      <c r="U364" s="94">
        <f t="shared" si="695"/>
        <v>0</v>
      </c>
      <c r="V364" s="94">
        <f t="shared" ref="U364:V367" si="696">V365</f>
        <v>0</v>
      </c>
      <c r="AC364" t="b">
        <f t="shared" si="663"/>
        <v>1</v>
      </c>
    </row>
    <row r="365" spans="1:29" ht="18.600000000000001" customHeight="1" x14ac:dyDescent="0.25">
      <c r="A365" s="25" t="s">
        <v>112</v>
      </c>
      <c r="B365" s="17" t="s">
        <v>221</v>
      </c>
      <c r="C365" s="17" t="s">
        <v>3</v>
      </c>
      <c r="D365" s="37" t="s">
        <v>256</v>
      </c>
      <c r="E365" s="27" t="s">
        <v>58</v>
      </c>
      <c r="F365" s="95">
        <f t="shared" si="695"/>
        <v>265</v>
      </c>
      <c r="G365" s="95">
        <f t="shared" si="695"/>
        <v>0</v>
      </c>
      <c r="H365" s="95">
        <f t="shared" si="695"/>
        <v>265</v>
      </c>
      <c r="I365" s="95">
        <f t="shared" si="695"/>
        <v>0</v>
      </c>
      <c r="J365" s="95">
        <f t="shared" si="695"/>
        <v>265</v>
      </c>
      <c r="K365" s="95">
        <f t="shared" si="695"/>
        <v>0</v>
      </c>
      <c r="L365" s="95">
        <f t="shared" si="695"/>
        <v>265</v>
      </c>
      <c r="M365" s="95">
        <f t="shared" si="695"/>
        <v>0</v>
      </c>
      <c r="N365" s="95">
        <f t="shared" si="695"/>
        <v>265</v>
      </c>
      <c r="O365" s="95">
        <f t="shared" si="695"/>
        <v>0</v>
      </c>
      <c r="P365" s="95">
        <f t="shared" si="695"/>
        <v>265</v>
      </c>
      <c r="Q365" s="95">
        <f t="shared" si="695"/>
        <v>0</v>
      </c>
      <c r="R365" s="95">
        <f t="shared" si="695"/>
        <v>265</v>
      </c>
      <c r="S365" s="95">
        <f t="shared" si="695"/>
        <v>-265</v>
      </c>
      <c r="T365" s="95">
        <f t="shared" si="695"/>
        <v>0</v>
      </c>
      <c r="U365" s="95">
        <f t="shared" si="696"/>
        <v>0</v>
      </c>
      <c r="V365" s="95">
        <f t="shared" si="696"/>
        <v>0</v>
      </c>
      <c r="AC365" t="b">
        <f t="shared" si="663"/>
        <v>1</v>
      </c>
    </row>
    <row r="366" spans="1:29" ht="33" x14ac:dyDescent="0.25">
      <c r="A366" s="25" t="s">
        <v>257</v>
      </c>
      <c r="B366" s="17" t="s">
        <v>221</v>
      </c>
      <c r="C366" s="17" t="s">
        <v>3</v>
      </c>
      <c r="D366" s="37" t="s">
        <v>258</v>
      </c>
      <c r="E366" s="17" t="s">
        <v>58</v>
      </c>
      <c r="F366" s="95">
        <f t="shared" si="695"/>
        <v>265</v>
      </c>
      <c r="G366" s="95">
        <f t="shared" si="695"/>
        <v>0</v>
      </c>
      <c r="H366" s="95">
        <f t="shared" si="695"/>
        <v>265</v>
      </c>
      <c r="I366" s="95">
        <f t="shared" si="695"/>
        <v>0</v>
      </c>
      <c r="J366" s="95">
        <f t="shared" si="695"/>
        <v>265</v>
      </c>
      <c r="K366" s="95">
        <f t="shared" si="695"/>
        <v>0</v>
      </c>
      <c r="L366" s="95">
        <f t="shared" si="695"/>
        <v>265</v>
      </c>
      <c r="M366" s="95">
        <f t="shared" si="695"/>
        <v>0</v>
      </c>
      <c r="N366" s="95">
        <f t="shared" si="695"/>
        <v>265</v>
      </c>
      <c r="O366" s="95">
        <f t="shared" si="695"/>
        <v>0</v>
      </c>
      <c r="P366" s="95">
        <f t="shared" si="695"/>
        <v>265</v>
      </c>
      <c r="Q366" s="95">
        <f t="shared" si="695"/>
        <v>0</v>
      </c>
      <c r="R366" s="95">
        <f t="shared" si="695"/>
        <v>265</v>
      </c>
      <c r="S366" s="95">
        <f t="shared" si="695"/>
        <v>-265</v>
      </c>
      <c r="T366" s="95">
        <f t="shared" si="695"/>
        <v>0</v>
      </c>
      <c r="U366" s="95">
        <f t="shared" si="696"/>
        <v>0</v>
      </c>
      <c r="V366" s="95">
        <f t="shared" si="696"/>
        <v>0</v>
      </c>
      <c r="AC366" t="b">
        <f t="shared" si="663"/>
        <v>1</v>
      </c>
    </row>
    <row r="367" spans="1:29" ht="33" x14ac:dyDescent="0.25">
      <c r="A367" s="20" t="s">
        <v>100</v>
      </c>
      <c r="B367" s="17" t="s">
        <v>221</v>
      </c>
      <c r="C367" s="17" t="s">
        <v>3</v>
      </c>
      <c r="D367" s="37" t="s">
        <v>258</v>
      </c>
      <c r="E367" s="17" t="s">
        <v>101</v>
      </c>
      <c r="F367" s="95">
        <f t="shared" si="695"/>
        <v>265</v>
      </c>
      <c r="G367" s="95">
        <f t="shared" si="695"/>
        <v>0</v>
      </c>
      <c r="H367" s="95">
        <f t="shared" si="695"/>
        <v>265</v>
      </c>
      <c r="I367" s="95">
        <f t="shared" si="695"/>
        <v>0</v>
      </c>
      <c r="J367" s="95">
        <f t="shared" si="695"/>
        <v>265</v>
      </c>
      <c r="K367" s="95">
        <f t="shared" si="695"/>
        <v>0</v>
      </c>
      <c r="L367" s="95">
        <f t="shared" si="695"/>
        <v>265</v>
      </c>
      <c r="M367" s="95">
        <f t="shared" si="695"/>
        <v>0</v>
      </c>
      <c r="N367" s="95">
        <f t="shared" si="695"/>
        <v>265</v>
      </c>
      <c r="O367" s="95">
        <f t="shared" si="695"/>
        <v>0</v>
      </c>
      <c r="P367" s="95">
        <f t="shared" si="695"/>
        <v>265</v>
      </c>
      <c r="Q367" s="95">
        <f t="shared" si="695"/>
        <v>0</v>
      </c>
      <c r="R367" s="130">
        <f t="shared" si="695"/>
        <v>265</v>
      </c>
      <c r="S367" s="95">
        <f t="shared" si="695"/>
        <v>-265</v>
      </c>
      <c r="T367" s="95">
        <f t="shared" si="695"/>
        <v>0</v>
      </c>
      <c r="U367" s="95">
        <f t="shared" si="696"/>
        <v>0</v>
      </c>
      <c r="V367" s="95">
        <f t="shared" si="696"/>
        <v>0</v>
      </c>
      <c r="W367" s="128" t="e">
        <f>SUMIFS([1]Лист1!$Q$15:$Q$685,[1]Лист1!$C$15:$C$685,B367,[1]Лист1!$D$15:$D$685,C367,[1]Лист1!$E$15:$E$685,D367,[1]Лист1!$F$15:$F$685,E367)</f>
        <v>#VALUE!</v>
      </c>
      <c r="X367" s="128" t="e">
        <f>SUMIFS([1]Лист1!$R$15:$R$685,[1]Лист1!$C$15:$C$685,B367,[1]Лист1!$D$15:$D$685,C367,[1]Лист1!$E$15:$E$685,D367,[1]Лист1!$F$15:$F$685,E367)</f>
        <v>#VALUE!</v>
      </c>
      <c r="Y367" s="128" t="e">
        <f>SUMIFS([1]Лист1!$S$15:$S$685,[1]Лист1!$C$15:$C$685,B367,[1]Лист1!$D$15:$D$685,C367,[1]Лист1!$E$15:$E$685,D367,[1]Лист1!$F$15:$F$685,E367)</f>
        <v>#VALUE!</v>
      </c>
      <c r="Z367" s="133" t="e">
        <f t="shared" ref="Z367:Z368" si="697">W367-P367</f>
        <v>#VALUE!</v>
      </c>
      <c r="AA367" s="133" t="e">
        <f t="shared" ref="AA367:AA368" si="698">X367-Q367</f>
        <v>#VALUE!</v>
      </c>
      <c r="AB367" s="133" t="e">
        <f t="shared" ref="AB367:AB368" si="699">Y367-R367</f>
        <v>#VALUE!</v>
      </c>
      <c r="AC367" t="b">
        <f t="shared" si="663"/>
        <v>1</v>
      </c>
    </row>
    <row r="368" spans="1:29" ht="16.5" x14ac:dyDescent="0.25">
      <c r="A368" s="25" t="s">
        <v>228</v>
      </c>
      <c r="B368" s="17" t="s">
        <v>221</v>
      </c>
      <c r="C368" s="17" t="s">
        <v>3</v>
      </c>
      <c r="D368" s="37" t="s">
        <v>258</v>
      </c>
      <c r="E368" s="17" t="s">
        <v>229</v>
      </c>
      <c r="F368" s="95">
        <v>265</v>
      </c>
      <c r="G368" s="95">
        <v>0</v>
      </c>
      <c r="H368" s="95">
        <f>F368+G368</f>
        <v>265</v>
      </c>
      <c r="I368" s="95">
        <v>0</v>
      </c>
      <c r="J368" s="95">
        <f>H368+I368</f>
        <v>265</v>
      </c>
      <c r="K368" s="95">
        <v>0</v>
      </c>
      <c r="L368" s="95">
        <f>J368+K368</f>
        <v>265</v>
      </c>
      <c r="M368" s="95">
        <v>0</v>
      </c>
      <c r="N368" s="95">
        <f>L368+M368</f>
        <v>265</v>
      </c>
      <c r="O368" s="95">
        <v>0</v>
      </c>
      <c r="P368" s="95">
        <f>N368+O368</f>
        <v>265</v>
      </c>
      <c r="Q368" s="95">
        <v>0</v>
      </c>
      <c r="R368" s="130">
        <f>P368+Q368</f>
        <v>265</v>
      </c>
      <c r="S368" s="95">
        <v>-265</v>
      </c>
      <c r="T368" s="95">
        <f>R368+S368</f>
        <v>0</v>
      </c>
      <c r="U368" s="95">
        <v>0</v>
      </c>
      <c r="V368" s="95">
        <f>T368+U368</f>
        <v>0</v>
      </c>
      <c r="W368" s="128" t="e">
        <f>SUMIFS([1]Лист1!$Q$15:$Q$685,[1]Лист1!$C$15:$C$685,B368,[1]Лист1!$D$15:$D$685,C368,[1]Лист1!$E$15:$E$685,D368,[1]Лист1!$F$15:$F$685,E368)</f>
        <v>#VALUE!</v>
      </c>
      <c r="X368" s="128" t="e">
        <f>SUMIFS([1]Лист1!$R$15:$R$685,[1]Лист1!$C$15:$C$685,B368,[1]Лист1!$D$15:$D$685,C368,[1]Лист1!$E$15:$E$685,D368,[1]Лист1!$F$15:$F$685,E368)</f>
        <v>#VALUE!</v>
      </c>
      <c r="Y368" s="128" t="e">
        <f>SUMIFS([1]Лист1!$S$15:$S$685,[1]Лист1!$C$15:$C$685,B368,[1]Лист1!$D$15:$D$685,C368,[1]Лист1!$E$15:$E$685,D368,[1]Лист1!$F$15:$F$685,E368)</f>
        <v>#VALUE!</v>
      </c>
      <c r="Z368" s="133" t="e">
        <f t="shared" si="697"/>
        <v>#VALUE!</v>
      </c>
      <c r="AA368" s="133" t="e">
        <f t="shared" si="698"/>
        <v>#VALUE!</v>
      </c>
      <c r="AB368" s="133" t="e">
        <f t="shared" si="699"/>
        <v>#VALUE!</v>
      </c>
      <c r="AC368" t="b">
        <f t="shared" si="663"/>
        <v>1</v>
      </c>
    </row>
    <row r="369" spans="1:29" ht="16.5" x14ac:dyDescent="0.25">
      <c r="A369" s="21" t="s">
        <v>259</v>
      </c>
      <c r="B369" s="9" t="s">
        <v>221</v>
      </c>
      <c r="C369" s="9" t="s">
        <v>6</v>
      </c>
      <c r="D369" s="10" t="s">
        <v>58</v>
      </c>
      <c r="E369" s="23" t="s">
        <v>58</v>
      </c>
      <c r="F369" s="93">
        <f t="shared" ref="F369:V369" si="700">F370</f>
        <v>383356</v>
      </c>
      <c r="G369" s="93">
        <f t="shared" si="700"/>
        <v>22000</v>
      </c>
      <c r="H369" s="93">
        <f t="shared" si="700"/>
        <v>405356</v>
      </c>
      <c r="I369" s="93">
        <f t="shared" si="700"/>
        <v>0</v>
      </c>
      <c r="J369" s="93">
        <f t="shared" si="700"/>
        <v>405356</v>
      </c>
      <c r="K369" s="93">
        <f t="shared" si="700"/>
        <v>-153692.1</v>
      </c>
      <c r="L369" s="93">
        <f t="shared" si="700"/>
        <v>251663.90000000002</v>
      </c>
      <c r="M369" s="95">
        <f t="shared" si="700"/>
        <v>0</v>
      </c>
      <c r="N369" s="93">
        <f t="shared" si="700"/>
        <v>251663.90000000002</v>
      </c>
      <c r="O369" s="93">
        <f t="shared" si="700"/>
        <v>0</v>
      </c>
      <c r="P369" s="93">
        <f t="shared" si="700"/>
        <v>251663.90000000002</v>
      </c>
      <c r="Q369" s="93">
        <f t="shared" si="700"/>
        <v>0</v>
      </c>
      <c r="R369" s="93">
        <f t="shared" si="700"/>
        <v>251663.90000000002</v>
      </c>
      <c r="S369" s="93">
        <f t="shared" si="700"/>
        <v>-250322.90000000002</v>
      </c>
      <c r="T369" s="93">
        <f t="shared" si="700"/>
        <v>1341</v>
      </c>
      <c r="U369" s="93">
        <f t="shared" si="700"/>
        <v>0</v>
      </c>
      <c r="V369" s="93">
        <f t="shared" si="700"/>
        <v>1341</v>
      </c>
      <c r="AC369" t="b">
        <f t="shared" si="663"/>
        <v>1</v>
      </c>
    </row>
    <row r="370" spans="1:29" ht="33" x14ac:dyDescent="0.25">
      <c r="A370" s="44" t="s">
        <v>419</v>
      </c>
      <c r="B370" s="45" t="s">
        <v>221</v>
      </c>
      <c r="C370" s="45" t="s">
        <v>6</v>
      </c>
      <c r="D370" s="52" t="s">
        <v>223</v>
      </c>
      <c r="E370" s="47" t="s">
        <v>58</v>
      </c>
      <c r="F370" s="97">
        <f>F371+F395+F400+F420+F406</f>
        <v>383356</v>
      </c>
      <c r="G370" s="97">
        <f t="shared" ref="G370:H370" si="701">G371+G395+G400+G420+G406</f>
        <v>22000</v>
      </c>
      <c r="H370" s="97">
        <f t="shared" si="701"/>
        <v>405356</v>
      </c>
      <c r="I370" s="97">
        <f t="shared" ref="I370:J370" si="702">I371+I395+I400+I420+I406</f>
        <v>0</v>
      </c>
      <c r="J370" s="97">
        <f t="shared" si="702"/>
        <v>405356</v>
      </c>
      <c r="K370" s="97">
        <f t="shared" ref="K370:L370" si="703">K371+K395+K400+K420+K406</f>
        <v>-153692.1</v>
      </c>
      <c r="L370" s="97">
        <f t="shared" si="703"/>
        <v>251663.90000000002</v>
      </c>
      <c r="M370" s="95">
        <f t="shared" ref="M370:N370" si="704">M371+M395+M400+M420+M406</f>
        <v>0</v>
      </c>
      <c r="N370" s="97">
        <f t="shared" si="704"/>
        <v>251663.90000000002</v>
      </c>
      <c r="O370" s="97">
        <f t="shared" ref="O370:P370" si="705">O371+O395+O400+O420+O406</f>
        <v>0</v>
      </c>
      <c r="P370" s="97">
        <f t="shared" si="705"/>
        <v>251663.90000000002</v>
      </c>
      <c r="Q370" s="97">
        <f t="shared" ref="Q370:R370" si="706">Q371+Q395+Q400+Q420+Q406</f>
        <v>0</v>
      </c>
      <c r="R370" s="97">
        <f t="shared" si="706"/>
        <v>251663.90000000002</v>
      </c>
      <c r="S370" s="97">
        <f t="shared" ref="S370:T370" si="707">S371+S395+S400+S420+S406</f>
        <v>-250322.90000000002</v>
      </c>
      <c r="T370" s="97">
        <f t="shared" si="707"/>
        <v>1341</v>
      </c>
      <c r="U370" s="97">
        <f t="shared" ref="U370:V370" si="708">U371+U395+U400+U420+U406</f>
        <v>0</v>
      </c>
      <c r="V370" s="97">
        <f t="shared" si="708"/>
        <v>1341</v>
      </c>
      <c r="AC370" t="b">
        <f t="shared" si="663"/>
        <v>1</v>
      </c>
    </row>
    <row r="371" spans="1:29" ht="69" x14ac:dyDescent="0.3">
      <c r="A371" s="12" t="s">
        <v>451</v>
      </c>
      <c r="B371" s="13" t="s">
        <v>221</v>
      </c>
      <c r="C371" s="13" t="s">
        <v>6</v>
      </c>
      <c r="D371" s="34" t="s">
        <v>224</v>
      </c>
      <c r="E371" s="24" t="s">
        <v>58</v>
      </c>
      <c r="F371" s="94">
        <f>F372+F376+F380+F384+F388</f>
        <v>289974</v>
      </c>
      <c r="G371" s="94">
        <f t="shared" ref="G371:H371" si="709">G372+G376+G380+G384+G388</f>
        <v>15000</v>
      </c>
      <c r="H371" s="94">
        <f t="shared" si="709"/>
        <v>304974</v>
      </c>
      <c r="I371" s="94">
        <f t="shared" ref="I371:J371" si="710">I372+I376+I380+I384+I388</f>
        <v>3000</v>
      </c>
      <c r="J371" s="94">
        <f t="shared" si="710"/>
        <v>307974</v>
      </c>
      <c r="K371" s="94">
        <f t="shared" ref="K371:L371" si="711">K372+K376+K380+K384+K388</f>
        <v>-105838.3</v>
      </c>
      <c r="L371" s="94">
        <f t="shared" si="711"/>
        <v>202135.7</v>
      </c>
      <c r="M371" s="95">
        <f t="shared" ref="M371:N371" si="712">M372+M376+M380+M384+M388</f>
        <v>0</v>
      </c>
      <c r="N371" s="94">
        <f t="shared" si="712"/>
        <v>202135.7</v>
      </c>
      <c r="O371" s="94">
        <f t="shared" ref="O371:P371" si="713">O372+O376+O380+O384+O388</f>
        <v>0</v>
      </c>
      <c r="P371" s="94">
        <f t="shared" si="713"/>
        <v>202135.7</v>
      </c>
      <c r="Q371" s="94">
        <f t="shared" ref="Q371:R371" si="714">Q372+Q376+Q380+Q384+Q388</f>
        <v>0</v>
      </c>
      <c r="R371" s="94">
        <f t="shared" si="714"/>
        <v>202135.7</v>
      </c>
      <c r="S371" s="94">
        <f t="shared" ref="S371:T371" si="715">S372+S376+S380+S384+S388</f>
        <v>-202129.7</v>
      </c>
      <c r="T371" s="94">
        <f t="shared" si="715"/>
        <v>6</v>
      </c>
      <c r="U371" s="94">
        <f t="shared" ref="U371:V371" si="716">U372+U376+U380+U384+U388</f>
        <v>0</v>
      </c>
      <c r="V371" s="94">
        <f t="shared" si="716"/>
        <v>6</v>
      </c>
      <c r="AC371" t="b">
        <f t="shared" si="663"/>
        <v>1</v>
      </c>
    </row>
    <row r="372" spans="1:29" ht="17.25" x14ac:dyDescent="0.3">
      <c r="A372" s="30" t="s">
        <v>260</v>
      </c>
      <c r="B372" s="27" t="s">
        <v>221</v>
      </c>
      <c r="C372" s="27" t="s">
        <v>6</v>
      </c>
      <c r="D372" s="42" t="s">
        <v>261</v>
      </c>
      <c r="E372" s="24" t="s">
        <v>58</v>
      </c>
      <c r="F372" s="96">
        <f t="shared" ref="F372:U374" si="717">F373</f>
        <v>286700</v>
      </c>
      <c r="G372" s="96">
        <f t="shared" si="717"/>
        <v>15000</v>
      </c>
      <c r="H372" s="96">
        <f t="shared" si="717"/>
        <v>301700</v>
      </c>
      <c r="I372" s="96">
        <f t="shared" si="717"/>
        <v>0</v>
      </c>
      <c r="J372" s="96">
        <f t="shared" si="717"/>
        <v>301700</v>
      </c>
      <c r="K372" s="96">
        <f t="shared" si="717"/>
        <v>-105838.3</v>
      </c>
      <c r="L372" s="96">
        <f t="shared" si="717"/>
        <v>195861.7</v>
      </c>
      <c r="M372" s="95">
        <f t="shared" si="717"/>
        <v>0</v>
      </c>
      <c r="N372" s="96">
        <f t="shared" si="717"/>
        <v>195861.7</v>
      </c>
      <c r="O372" s="96">
        <f t="shared" si="717"/>
        <v>0</v>
      </c>
      <c r="P372" s="96">
        <f t="shared" si="717"/>
        <v>195861.7</v>
      </c>
      <c r="Q372" s="96">
        <f t="shared" si="717"/>
        <v>0</v>
      </c>
      <c r="R372" s="96">
        <f t="shared" si="717"/>
        <v>195861.7</v>
      </c>
      <c r="S372" s="96">
        <f t="shared" si="717"/>
        <v>-195861.7</v>
      </c>
      <c r="T372" s="96">
        <f t="shared" si="717"/>
        <v>0</v>
      </c>
      <c r="U372" s="96">
        <f t="shared" si="717"/>
        <v>0</v>
      </c>
      <c r="V372" s="96">
        <f t="shared" ref="U372:V374" si="718">V373</f>
        <v>0</v>
      </c>
      <c r="AC372" t="b">
        <f t="shared" si="663"/>
        <v>1</v>
      </c>
    </row>
    <row r="373" spans="1:29" ht="21" customHeight="1" x14ac:dyDescent="0.25">
      <c r="A373" s="25" t="s">
        <v>98</v>
      </c>
      <c r="B373" s="17" t="s">
        <v>221</v>
      </c>
      <c r="C373" s="17" t="s">
        <v>6</v>
      </c>
      <c r="D373" s="37" t="s">
        <v>262</v>
      </c>
      <c r="E373" s="17" t="s">
        <v>58</v>
      </c>
      <c r="F373" s="95">
        <f t="shared" si="717"/>
        <v>286700</v>
      </c>
      <c r="G373" s="95">
        <f t="shared" si="717"/>
        <v>15000</v>
      </c>
      <c r="H373" s="95">
        <f t="shared" si="717"/>
        <v>301700</v>
      </c>
      <c r="I373" s="95">
        <f t="shared" si="717"/>
        <v>0</v>
      </c>
      <c r="J373" s="95">
        <f t="shared" si="717"/>
        <v>301700</v>
      </c>
      <c r="K373" s="95">
        <f t="shared" si="717"/>
        <v>-105838.3</v>
      </c>
      <c r="L373" s="95">
        <f t="shared" si="717"/>
        <v>195861.7</v>
      </c>
      <c r="M373" s="95">
        <f t="shared" si="717"/>
        <v>0</v>
      </c>
      <c r="N373" s="95">
        <f t="shared" si="717"/>
        <v>195861.7</v>
      </c>
      <c r="O373" s="95">
        <f t="shared" si="717"/>
        <v>0</v>
      </c>
      <c r="P373" s="95">
        <f t="shared" si="717"/>
        <v>195861.7</v>
      </c>
      <c r="Q373" s="95">
        <f t="shared" si="717"/>
        <v>0</v>
      </c>
      <c r="R373" s="95">
        <f t="shared" si="717"/>
        <v>195861.7</v>
      </c>
      <c r="S373" s="95">
        <f t="shared" si="717"/>
        <v>-195861.7</v>
      </c>
      <c r="T373" s="95">
        <f t="shared" si="717"/>
        <v>0</v>
      </c>
      <c r="U373" s="95">
        <f t="shared" si="718"/>
        <v>0</v>
      </c>
      <c r="V373" s="95">
        <f t="shared" si="718"/>
        <v>0</v>
      </c>
      <c r="AC373" t="b">
        <f t="shared" si="663"/>
        <v>1</v>
      </c>
    </row>
    <row r="374" spans="1:29" ht="33" x14ac:dyDescent="0.25">
      <c r="A374" s="20" t="s">
        <v>100</v>
      </c>
      <c r="B374" s="17" t="s">
        <v>221</v>
      </c>
      <c r="C374" s="17" t="s">
        <v>6</v>
      </c>
      <c r="D374" s="37" t="s">
        <v>262</v>
      </c>
      <c r="E374" s="17" t="s">
        <v>101</v>
      </c>
      <c r="F374" s="95">
        <f t="shared" si="717"/>
        <v>286700</v>
      </c>
      <c r="G374" s="95">
        <f t="shared" si="717"/>
        <v>15000</v>
      </c>
      <c r="H374" s="95">
        <f t="shared" si="717"/>
        <v>301700</v>
      </c>
      <c r="I374" s="95">
        <f t="shared" si="717"/>
        <v>0</v>
      </c>
      <c r="J374" s="95">
        <f t="shared" si="717"/>
        <v>301700</v>
      </c>
      <c r="K374" s="95">
        <f t="shared" si="717"/>
        <v>-105838.3</v>
      </c>
      <c r="L374" s="95">
        <f t="shared" si="717"/>
        <v>195861.7</v>
      </c>
      <c r="M374" s="95">
        <f t="shared" si="717"/>
        <v>0</v>
      </c>
      <c r="N374" s="95">
        <f t="shared" si="717"/>
        <v>195861.7</v>
      </c>
      <c r="O374" s="95">
        <f t="shared" si="717"/>
        <v>0</v>
      </c>
      <c r="P374" s="95">
        <f t="shared" si="717"/>
        <v>195861.7</v>
      </c>
      <c r="Q374" s="95">
        <f t="shared" si="717"/>
        <v>0</v>
      </c>
      <c r="R374" s="130">
        <f t="shared" si="717"/>
        <v>195861.7</v>
      </c>
      <c r="S374" s="95">
        <f t="shared" si="717"/>
        <v>-195861.7</v>
      </c>
      <c r="T374" s="95">
        <f t="shared" si="717"/>
        <v>0</v>
      </c>
      <c r="U374" s="95">
        <f t="shared" si="718"/>
        <v>0</v>
      </c>
      <c r="V374" s="95">
        <f t="shared" si="718"/>
        <v>0</v>
      </c>
      <c r="W374" s="128" t="e">
        <f>SUMIFS([1]Лист1!$Q$15:$Q$685,[1]Лист1!$C$15:$C$685,B374,[1]Лист1!$D$15:$D$685,C374,[1]Лист1!$E$15:$E$685,D374,[1]Лист1!$F$15:$F$685,E374)</f>
        <v>#VALUE!</v>
      </c>
      <c r="X374" s="128" t="e">
        <f>SUMIFS([1]Лист1!$R$15:$R$685,[1]Лист1!$C$15:$C$685,B374,[1]Лист1!$D$15:$D$685,C374,[1]Лист1!$E$15:$E$685,D374,[1]Лист1!$F$15:$F$685,E374)</f>
        <v>#VALUE!</v>
      </c>
      <c r="Y374" s="128" t="e">
        <f>SUMIFS([1]Лист1!$S$15:$S$685,[1]Лист1!$C$15:$C$685,B374,[1]Лист1!$D$15:$D$685,C374,[1]Лист1!$E$15:$E$685,D374,[1]Лист1!$F$15:$F$685,E374)</f>
        <v>#VALUE!</v>
      </c>
      <c r="Z374" s="133" t="e">
        <f t="shared" ref="Z374:Z375" si="719">W374-P374</f>
        <v>#VALUE!</v>
      </c>
      <c r="AA374" s="133" t="e">
        <f t="shared" ref="AA374:AA375" si="720">X374-Q374</f>
        <v>#VALUE!</v>
      </c>
      <c r="AB374" s="133" t="e">
        <f t="shared" ref="AB374:AB375" si="721">Y374-R374</f>
        <v>#VALUE!</v>
      </c>
      <c r="AC374" t="b">
        <f t="shared" si="663"/>
        <v>1</v>
      </c>
    </row>
    <row r="375" spans="1:29" ht="16.5" x14ac:dyDescent="0.25">
      <c r="A375" s="25" t="s">
        <v>228</v>
      </c>
      <c r="B375" s="17" t="s">
        <v>221</v>
      </c>
      <c r="C375" s="17" t="s">
        <v>6</v>
      </c>
      <c r="D375" s="37" t="s">
        <v>262</v>
      </c>
      <c r="E375" s="17" t="s">
        <v>229</v>
      </c>
      <c r="F375" s="95">
        <v>286700</v>
      </c>
      <c r="G375" s="95">
        <v>15000</v>
      </c>
      <c r="H375" s="95">
        <f>F375+G375</f>
        <v>301700</v>
      </c>
      <c r="I375" s="95">
        <v>0</v>
      </c>
      <c r="J375" s="95">
        <f>H375+I375</f>
        <v>301700</v>
      </c>
      <c r="K375" s="95">
        <v>-105838.3</v>
      </c>
      <c r="L375" s="95">
        <f>J375+K375</f>
        <v>195861.7</v>
      </c>
      <c r="M375" s="95">
        <v>0</v>
      </c>
      <c r="N375" s="95">
        <f>L375+M375</f>
        <v>195861.7</v>
      </c>
      <c r="O375" s="95">
        <v>0</v>
      </c>
      <c r="P375" s="95">
        <f>N375+O375</f>
        <v>195861.7</v>
      </c>
      <c r="Q375" s="95">
        <v>0</v>
      </c>
      <c r="R375" s="130">
        <f>P375+Q375</f>
        <v>195861.7</v>
      </c>
      <c r="S375" s="95">
        <v>-195861.7</v>
      </c>
      <c r="T375" s="95">
        <f>R375+S375</f>
        <v>0</v>
      </c>
      <c r="U375" s="95">
        <v>0</v>
      </c>
      <c r="V375" s="95">
        <f>T375+U375</f>
        <v>0</v>
      </c>
      <c r="W375" s="128" t="e">
        <f>SUMIFS([1]Лист1!$Q$15:$Q$685,[1]Лист1!$C$15:$C$685,B375,[1]Лист1!$D$15:$D$685,C375,[1]Лист1!$E$15:$E$685,D375,[1]Лист1!$F$15:$F$685,E375)</f>
        <v>#VALUE!</v>
      </c>
      <c r="X375" s="128" t="e">
        <f>SUMIFS([1]Лист1!$R$15:$R$685,[1]Лист1!$C$15:$C$685,B375,[1]Лист1!$D$15:$D$685,C375,[1]Лист1!$E$15:$E$685,D375,[1]Лист1!$F$15:$F$685,E375)</f>
        <v>#VALUE!</v>
      </c>
      <c r="Y375" s="128" t="e">
        <f>SUMIFS([1]Лист1!$S$15:$S$685,[1]Лист1!$C$15:$C$685,B375,[1]Лист1!$D$15:$D$685,C375,[1]Лист1!$E$15:$E$685,D375,[1]Лист1!$F$15:$F$685,E375)</f>
        <v>#VALUE!</v>
      </c>
      <c r="Z375" s="133" t="e">
        <f t="shared" si="719"/>
        <v>#VALUE!</v>
      </c>
      <c r="AA375" s="133" t="e">
        <f t="shared" si="720"/>
        <v>#VALUE!</v>
      </c>
      <c r="AB375" s="133" t="e">
        <f t="shared" si="721"/>
        <v>#VALUE!</v>
      </c>
      <c r="AC375" t="b">
        <f t="shared" si="663"/>
        <v>1</v>
      </c>
    </row>
    <row r="376" spans="1:29" ht="33" x14ac:dyDescent="0.25">
      <c r="A376" s="26" t="s">
        <v>471</v>
      </c>
      <c r="B376" s="27" t="s">
        <v>221</v>
      </c>
      <c r="C376" s="27" t="s">
        <v>6</v>
      </c>
      <c r="D376" s="42" t="s">
        <v>231</v>
      </c>
      <c r="E376" s="27"/>
      <c r="F376" s="96">
        <f>F377</f>
        <v>410</v>
      </c>
      <c r="G376" s="96">
        <f t="shared" ref="G376:V378" si="722">G377</f>
        <v>0</v>
      </c>
      <c r="H376" s="96">
        <f t="shared" si="722"/>
        <v>410</v>
      </c>
      <c r="I376" s="96">
        <f t="shared" si="722"/>
        <v>0</v>
      </c>
      <c r="J376" s="96">
        <f t="shared" si="722"/>
        <v>410</v>
      </c>
      <c r="K376" s="96">
        <f t="shared" si="722"/>
        <v>0</v>
      </c>
      <c r="L376" s="96">
        <f t="shared" si="722"/>
        <v>410</v>
      </c>
      <c r="M376" s="95">
        <f t="shared" si="722"/>
        <v>0</v>
      </c>
      <c r="N376" s="96">
        <f t="shared" si="722"/>
        <v>410</v>
      </c>
      <c r="O376" s="96">
        <f t="shared" si="722"/>
        <v>0</v>
      </c>
      <c r="P376" s="96">
        <f t="shared" si="722"/>
        <v>410</v>
      </c>
      <c r="Q376" s="96">
        <f t="shared" si="722"/>
        <v>0</v>
      </c>
      <c r="R376" s="96">
        <f t="shared" si="722"/>
        <v>410</v>
      </c>
      <c r="S376" s="96">
        <f t="shared" si="722"/>
        <v>-410</v>
      </c>
      <c r="T376" s="96">
        <f t="shared" si="722"/>
        <v>0</v>
      </c>
      <c r="U376" s="96">
        <f t="shared" si="722"/>
        <v>0</v>
      </c>
      <c r="V376" s="96">
        <f t="shared" si="722"/>
        <v>0</v>
      </c>
      <c r="AC376" t="b">
        <f t="shared" si="663"/>
        <v>1</v>
      </c>
    </row>
    <row r="377" spans="1:29" ht="49.5" x14ac:dyDescent="0.25">
      <c r="A377" s="20" t="s">
        <v>433</v>
      </c>
      <c r="B377" s="17" t="s">
        <v>221</v>
      </c>
      <c r="C377" s="17" t="s">
        <v>6</v>
      </c>
      <c r="D377" s="18" t="s">
        <v>434</v>
      </c>
      <c r="E377" s="19" t="s">
        <v>58</v>
      </c>
      <c r="F377" s="95">
        <f t="shared" ref="F377:U378" si="723">F378</f>
        <v>410</v>
      </c>
      <c r="G377" s="95">
        <f t="shared" si="723"/>
        <v>0</v>
      </c>
      <c r="H377" s="95">
        <f t="shared" si="723"/>
        <v>410</v>
      </c>
      <c r="I377" s="95">
        <f t="shared" si="723"/>
        <v>0</v>
      </c>
      <c r="J377" s="95">
        <f t="shared" si="723"/>
        <v>410</v>
      </c>
      <c r="K377" s="95">
        <f t="shared" si="723"/>
        <v>0</v>
      </c>
      <c r="L377" s="95">
        <f t="shared" si="723"/>
        <v>410</v>
      </c>
      <c r="M377" s="95">
        <f t="shared" si="723"/>
        <v>0</v>
      </c>
      <c r="N377" s="95">
        <f t="shared" si="723"/>
        <v>410</v>
      </c>
      <c r="O377" s="95">
        <f t="shared" si="723"/>
        <v>0</v>
      </c>
      <c r="P377" s="95">
        <f t="shared" si="723"/>
        <v>410</v>
      </c>
      <c r="Q377" s="95">
        <f t="shared" si="723"/>
        <v>0</v>
      </c>
      <c r="R377" s="95">
        <f t="shared" si="723"/>
        <v>410</v>
      </c>
      <c r="S377" s="95">
        <f t="shared" si="723"/>
        <v>-410</v>
      </c>
      <c r="T377" s="95">
        <f t="shared" si="723"/>
        <v>0</v>
      </c>
      <c r="U377" s="95">
        <f t="shared" si="723"/>
        <v>0</v>
      </c>
      <c r="V377" s="95">
        <f t="shared" si="722"/>
        <v>0</v>
      </c>
      <c r="AC377" t="b">
        <f t="shared" si="663"/>
        <v>1</v>
      </c>
    </row>
    <row r="378" spans="1:29" ht="33" x14ac:dyDescent="0.25">
      <c r="A378" s="20" t="s">
        <v>100</v>
      </c>
      <c r="B378" s="17" t="s">
        <v>221</v>
      </c>
      <c r="C378" s="17" t="s">
        <v>6</v>
      </c>
      <c r="D378" s="18" t="s">
        <v>434</v>
      </c>
      <c r="E378" s="19" t="s">
        <v>101</v>
      </c>
      <c r="F378" s="95">
        <f t="shared" si="723"/>
        <v>410</v>
      </c>
      <c r="G378" s="95">
        <f t="shared" si="723"/>
        <v>0</v>
      </c>
      <c r="H378" s="95">
        <f t="shared" si="723"/>
        <v>410</v>
      </c>
      <c r="I378" s="95">
        <f t="shared" si="723"/>
        <v>0</v>
      </c>
      <c r="J378" s="95">
        <f t="shared" si="723"/>
        <v>410</v>
      </c>
      <c r="K378" s="95">
        <f t="shared" si="723"/>
        <v>0</v>
      </c>
      <c r="L378" s="95">
        <f t="shared" si="723"/>
        <v>410</v>
      </c>
      <c r="M378" s="95">
        <f t="shared" si="723"/>
        <v>0</v>
      </c>
      <c r="N378" s="95">
        <f t="shared" si="723"/>
        <v>410</v>
      </c>
      <c r="O378" s="95">
        <f t="shared" si="723"/>
        <v>0</v>
      </c>
      <c r="P378" s="95">
        <f t="shared" si="723"/>
        <v>410</v>
      </c>
      <c r="Q378" s="95">
        <f t="shared" si="723"/>
        <v>0</v>
      </c>
      <c r="R378" s="130">
        <f t="shared" si="723"/>
        <v>410</v>
      </c>
      <c r="S378" s="95">
        <f t="shared" si="723"/>
        <v>-410</v>
      </c>
      <c r="T378" s="95">
        <f t="shared" si="723"/>
        <v>0</v>
      </c>
      <c r="U378" s="95">
        <f t="shared" si="722"/>
        <v>0</v>
      </c>
      <c r="V378" s="95">
        <f t="shared" si="722"/>
        <v>0</v>
      </c>
      <c r="W378" s="128" t="e">
        <f>SUMIFS([1]Лист1!$Q$15:$Q$685,[1]Лист1!$C$15:$C$685,B378,[1]Лист1!$D$15:$D$685,C378,[1]Лист1!$E$15:$E$685,D378,[1]Лист1!$F$15:$F$685,E378)</f>
        <v>#VALUE!</v>
      </c>
      <c r="X378" s="128" t="e">
        <f>SUMIFS([1]Лист1!$R$15:$R$685,[1]Лист1!$C$15:$C$685,B378,[1]Лист1!$D$15:$D$685,C378,[1]Лист1!$E$15:$E$685,D378,[1]Лист1!$F$15:$F$685,E378)</f>
        <v>#VALUE!</v>
      </c>
      <c r="Y378" s="128" t="e">
        <f>SUMIFS([1]Лист1!$S$15:$S$685,[1]Лист1!$C$15:$C$685,B378,[1]Лист1!$D$15:$D$685,C378,[1]Лист1!$E$15:$E$685,D378,[1]Лист1!$F$15:$F$685,E378)</f>
        <v>#VALUE!</v>
      </c>
      <c r="Z378" s="133" t="e">
        <f t="shared" ref="Z378:Z379" si="724">W378-P378</f>
        <v>#VALUE!</v>
      </c>
      <c r="AA378" s="133" t="e">
        <f t="shared" ref="AA378:AA379" si="725">X378-Q378</f>
        <v>#VALUE!</v>
      </c>
      <c r="AB378" s="133" t="e">
        <f t="shared" ref="AB378:AB379" si="726">Y378-R378</f>
        <v>#VALUE!</v>
      </c>
      <c r="AC378" t="b">
        <f t="shared" si="663"/>
        <v>1</v>
      </c>
    </row>
    <row r="379" spans="1:29" ht="16.5" x14ac:dyDescent="0.25">
      <c r="A379" s="20" t="s">
        <v>228</v>
      </c>
      <c r="B379" s="17" t="s">
        <v>221</v>
      </c>
      <c r="C379" s="17" t="s">
        <v>6</v>
      </c>
      <c r="D379" s="18" t="s">
        <v>434</v>
      </c>
      <c r="E379" s="19" t="s">
        <v>229</v>
      </c>
      <c r="F379" s="95">
        <v>410</v>
      </c>
      <c r="G379" s="95">
        <v>0</v>
      </c>
      <c r="H379" s="95">
        <f>F379+G379</f>
        <v>410</v>
      </c>
      <c r="I379" s="95">
        <v>0</v>
      </c>
      <c r="J379" s="95">
        <f>H379+I379</f>
        <v>410</v>
      </c>
      <c r="K379" s="95">
        <v>0</v>
      </c>
      <c r="L379" s="95">
        <f>J379+K379</f>
        <v>410</v>
      </c>
      <c r="M379" s="95">
        <v>0</v>
      </c>
      <c r="N379" s="95">
        <f>L379+M379</f>
        <v>410</v>
      </c>
      <c r="O379" s="95">
        <v>0</v>
      </c>
      <c r="P379" s="95">
        <f>N379+O379</f>
        <v>410</v>
      </c>
      <c r="Q379" s="95">
        <v>0</v>
      </c>
      <c r="R379" s="130">
        <f>P379+Q379</f>
        <v>410</v>
      </c>
      <c r="S379" s="95">
        <v>-410</v>
      </c>
      <c r="T379" s="95">
        <f>R379+S379</f>
        <v>0</v>
      </c>
      <c r="U379" s="95">
        <v>0</v>
      </c>
      <c r="V379" s="95">
        <f>T379+U379</f>
        <v>0</v>
      </c>
      <c r="W379" s="128" t="e">
        <f>SUMIFS([1]Лист1!$Q$15:$Q$685,[1]Лист1!$C$15:$C$685,B379,[1]Лист1!$D$15:$D$685,C379,[1]Лист1!$E$15:$E$685,D379,[1]Лист1!$F$15:$F$685,E379)</f>
        <v>#VALUE!</v>
      </c>
      <c r="X379" s="128" t="e">
        <f>SUMIFS([1]Лист1!$R$15:$R$685,[1]Лист1!$C$15:$C$685,B379,[1]Лист1!$D$15:$D$685,C379,[1]Лист1!$E$15:$E$685,D379,[1]Лист1!$F$15:$F$685,E379)</f>
        <v>#VALUE!</v>
      </c>
      <c r="Y379" s="128" t="e">
        <f>SUMIFS([1]Лист1!$S$15:$S$685,[1]Лист1!$C$15:$C$685,B379,[1]Лист1!$D$15:$D$685,C379,[1]Лист1!$E$15:$E$685,D379,[1]Лист1!$F$15:$F$685,E379)</f>
        <v>#VALUE!</v>
      </c>
      <c r="Z379" s="133" t="e">
        <f t="shared" si="724"/>
        <v>#VALUE!</v>
      </c>
      <c r="AA379" s="133" t="e">
        <f t="shared" si="725"/>
        <v>#VALUE!</v>
      </c>
      <c r="AB379" s="133" t="e">
        <f t="shared" si="726"/>
        <v>#VALUE!</v>
      </c>
      <c r="AC379" t="b">
        <f t="shared" si="663"/>
        <v>1</v>
      </c>
    </row>
    <row r="380" spans="1:29" ht="33" x14ac:dyDescent="0.25">
      <c r="A380" s="26" t="s">
        <v>472</v>
      </c>
      <c r="B380" s="27" t="s">
        <v>221</v>
      </c>
      <c r="C380" s="27" t="s">
        <v>6</v>
      </c>
      <c r="D380" s="42" t="s">
        <v>457</v>
      </c>
      <c r="E380" s="19"/>
      <c r="F380" s="95">
        <f>F381</f>
        <v>703</v>
      </c>
      <c r="G380" s="95">
        <f t="shared" ref="G380:V382" si="727">G381</f>
        <v>0</v>
      </c>
      <c r="H380" s="95">
        <f t="shared" si="727"/>
        <v>703</v>
      </c>
      <c r="I380" s="95">
        <f t="shared" si="727"/>
        <v>0</v>
      </c>
      <c r="J380" s="95">
        <f t="shared" si="727"/>
        <v>703</v>
      </c>
      <c r="K380" s="95">
        <f t="shared" si="727"/>
        <v>0</v>
      </c>
      <c r="L380" s="95">
        <f t="shared" si="727"/>
        <v>703</v>
      </c>
      <c r="M380" s="95">
        <f t="shared" si="727"/>
        <v>0</v>
      </c>
      <c r="N380" s="96">
        <f t="shared" si="727"/>
        <v>703</v>
      </c>
      <c r="O380" s="96">
        <f t="shared" si="727"/>
        <v>0</v>
      </c>
      <c r="P380" s="96">
        <f t="shared" si="727"/>
        <v>703</v>
      </c>
      <c r="Q380" s="96">
        <f t="shared" si="727"/>
        <v>0</v>
      </c>
      <c r="R380" s="96">
        <f t="shared" si="727"/>
        <v>703</v>
      </c>
      <c r="S380" s="96">
        <f t="shared" si="727"/>
        <v>-703</v>
      </c>
      <c r="T380" s="96">
        <f t="shared" si="727"/>
        <v>0</v>
      </c>
      <c r="U380" s="96">
        <f t="shared" si="727"/>
        <v>0</v>
      </c>
      <c r="V380" s="96">
        <f t="shared" si="727"/>
        <v>0</v>
      </c>
      <c r="AC380" t="b">
        <f t="shared" si="663"/>
        <v>1</v>
      </c>
    </row>
    <row r="381" spans="1:29" ht="49.5" x14ac:dyDescent="0.25">
      <c r="A381" s="20" t="s">
        <v>473</v>
      </c>
      <c r="B381" s="17" t="s">
        <v>221</v>
      </c>
      <c r="C381" s="17" t="s">
        <v>6</v>
      </c>
      <c r="D381" s="37" t="s">
        <v>458</v>
      </c>
      <c r="E381" s="19" t="s">
        <v>58</v>
      </c>
      <c r="F381" s="95">
        <f>F382</f>
        <v>703</v>
      </c>
      <c r="G381" s="95">
        <f t="shared" si="727"/>
        <v>0</v>
      </c>
      <c r="H381" s="95">
        <f t="shared" si="727"/>
        <v>703</v>
      </c>
      <c r="I381" s="95">
        <f t="shared" si="727"/>
        <v>0</v>
      </c>
      <c r="J381" s="95">
        <f t="shared" si="727"/>
        <v>703</v>
      </c>
      <c r="K381" s="95">
        <f t="shared" si="727"/>
        <v>0</v>
      </c>
      <c r="L381" s="95">
        <f t="shared" si="727"/>
        <v>703</v>
      </c>
      <c r="M381" s="95">
        <f t="shared" si="727"/>
        <v>0</v>
      </c>
      <c r="N381" s="95">
        <f t="shared" si="727"/>
        <v>703</v>
      </c>
      <c r="O381" s="95">
        <f t="shared" si="727"/>
        <v>0</v>
      </c>
      <c r="P381" s="95">
        <f t="shared" si="727"/>
        <v>703</v>
      </c>
      <c r="Q381" s="95">
        <f t="shared" si="727"/>
        <v>0</v>
      </c>
      <c r="R381" s="95">
        <f t="shared" si="727"/>
        <v>703</v>
      </c>
      <c r="S381" s="95">
        <f t="shared" si="727"/>
        <v>-703</v>
      </c>
      <c r="T381" s="95">
        <f t="shared" si="727"/>
        <v>0</v>
      </c>
      <c r="U381" s="95">
        <f t="shared" si="727"/>
        <v>0</v>
      </c>
      <c r="V381" s="95">
        <f t="shared" si="727"/>
        <v>0</v>
      </c>
      <c r="AC381" t="b">
        <f t="shared" si="663"/>
        <v>1</v>
      </c>
    </row>
    <row r="382" spans="1:29" ht="33" x14ac:dyDescent="0.25">
      <c r="A382" s="20" t="s">
        <v>100</v>
      </c>
      <c r="B382" s="17" t="s">
        <v>221</v>
      </c>
      <c r="C382" s="17" t="s">
        <v>6</v>
      </c>
      <c r="D382" s="37" t="s">
        <v>458</v>
      </c>
      <c r="E382" s="19" t="s">
        <v>101</v>
      </c>
      <c r="F382" s="95">
        <f>F383</f>
        <v>703</v>
      </c>
      <c r="G382" s="95">
        <f t="shared" si="727"/>
        <v>0</v>
      </c>
      <c r="H382" s="95">
        <f t="shared" si="727"/>
        <v>703</v>
      </c>
      <c r="I382" s="95">
        <f t="shared" si="727"/>
        <v>0</v>
      </c>
      <c r="J382" s="95">
        <f t="shared" si="727"/>
        <v>703</v>
      </c>
      <c r="K382" s="95">
        <f t="shared" si="727"/>
        <v>0</v>
      </c>
      <c r="L382" s="95">
        <f t="shared" si="727"/>
        <v>703</v>
      </c>
      <c r="M382" s="95">
        <f t="shared" si="727"/>
        <v>0</v>
      </c>
      <c r="N382" s="95">
        <f t="shared" si="727"/>
        <v>703</v>
      </c>
      <c r="O382" s="95">
        <f t="shared" si="727"/>
        <v>0</v>
      </c>
      <c r="P382" s="95">
        <f t="shared" si="727"/>
        <v>703</v>
      </c>
      <c r="Q382" s="95">
        <f t="shared" si="727"/>
        <v>0</v>
      </c>
      <c r="R382" s="130">
        <f t="shared" si="727"/>
        <v>703</v>
      </c>
      <c r="S382" s="95">
        <f t="shared" si="727"/>
        <v>-703</v>
      </c>
      <c r="T382" s="95">
        <f t="shared" si="727"/>
        <v>0</v>
      </c>
      <c r="U382" s="95">
        <f t="shared" si="727"/>
        <v>0</v>
      </c>
      <c r="V382" s="95">
        <f t="shared" si="727"/>
        <v>0</v>
      </c>
      <c r="W382" s="128" t="e">
        <f>SUMIFS([1]Лист1!$Q$15:$Q$685,[1]Лист1!$C$15:$C$685,B382,[1]Лист1!$D$15:$D$685,C382,[1]Лист1!$E$15:$E$685,D382,[1]Лист1!$F$15:$F$685,E382)</f>
        <v>#VALUE!</v>
      </c>
      <c r="X382" s="128" t="e">
        <f>SUMIFS([1]Лист1!$R$15:$R$685,[1]Лист1!$C$15:$C$685,B382,[1]Лист1!$D$15:$D$685,C382,[1]Лист1!$E$15:$E$685,D382,[1]Лист1!$F$15:$F$685,E382)</f>
        <v>#VALUE!</v>
      </c>
      <c r="Y382" s="128" t="e">
        <f>SUMIFS([1]Лист1!$S$15:$S$685,[1]Лист1!$C$15:$C$685,B382,[1]Лист1!$D$15:$D$685,C382,[1]Лист1!$E$15:$E$685,D382,[1]Лист1!$F$15:$F$685,E382)</f>
        <v>#VALUE!</v>
      </c>
      <c r="Z382" s="133" t="e">
        <f t="shared" ref="Z382:Z383" si="728">W382-P382</f>
        <v>#VALUE!</v>
      </c>
      <c r="AA382" s="133" t="e">
        <f t="shared" ref="AA382:AA383" si="729">X382-Q382</f>
        <v>#VALUE!</v>
      </c>
      <c r="AB382" s="133" t="e">
        <f t="shared" ref="AB382:AB383" si="730">Y382-R382</f>
        <v>#VALUE!</v>
      </c>
      <c r="AC382" t="b">
        <f t="shared" si="663"/>
        <v>1</v>
      </c>
    </row>
    <row r="383" spans="1:29" ht="16.5" x14ac:dyDescent="0.25">
      <c r="A383" s="20" t="s">
        <v>228</v>
      </c>
      <c r="B383" s="17" t="s">
        <v>221</v>
      </c>
      <c r="C383" s="17" t="s">
        <v>6</v>
      </c>
      <c r="D383" s="37" t="s">
        <v>458</v>
      </c>
      <c r="E383" s="19" t="s">
        <v>229</v>
      </c>
      <c r="F383" s="95">
        <v>703</v>
      </c>
      <c r="G383" s="95">
        <v>0</v>
      </c>
      <c r="H383" s="95">
        <f>F383+G383</f>
        <v>703</v>
      </c>
      <c r="I383" s="95">
        <v>0</v>
      </c>
      <c r="J383" s="95">
        <f>H383+I383</f>
        <v>703</v>
      </c>
      <c r="K383" s="95">
        <v>0</v>
      </c>
      <c r="L383" s="95">
        <f>J383+K383</f>
        <v>703</v>
      </c>
      <c r="M383" s="95">
        <v>0</v>
      </c>
      <c r="N383" s="95">
        <f>L383+M383</f>
        <v>703</v>
      </c>
      <c r="O383" s="95">
        <v>0</v>
      </c>
      <c r="P383" s="95">
        <f>N383+O383</f>
        <v>703</v>
      </c>
      <c r="Q383" s="95">
        <v>0</v>
      </c>
      <c r="R383" s="130">
        <f>P383+Q383</f>
        <v>703</v>
      </c>
      <c r="S383" s="95">
        <v>-703</v>
      </c>
      <c r="T383" s="95">
        <f>R383+S383</f>
        <v>0</v>
      </c>
      <c r="U383" s="95">
        <v>0</v>
      </c>
      <c r="V383" s="95">
        <f>T383+U383</f>
        <v>0</v>
      </c>
      <c r="W383" s="128" t="e">
        <f>SUMIFS([1]Лист1!$Q$15:$Q$685,[1]Лист1!$C$15:$C$685,B383,[1]Лист1!$D$15:$D$685,C383,[1]Лист1!$E$15:$E$685,D383,[1]Лист1!$F$15:$F$685,E383)</f>
        <v>#VALUE!</v>
      </c>
      <c r="X383" s="128" t="e">
        <f>SUMIFS([1]Лист1!$R$15:$R$685,[1]Лист1!$C$15:$C$685,B383,[1]Лист1!$D$15:$D$685,C383,[1]Лист1!$E$15:$E$685,D383,[1]Лист1!$F$15:$F$685,E383)</f>
        <v>#VALUE!</v>
      </c>
      <c r="Y383" s="128" t="e">
        <f>SUMIFS([1]Лист1!$S$15:$S$685,[1]Лист1!$C$15:$C$685,B383,[1]Лист1!$D$15:$D$685,C383,[1]Лист1!$E$15:$E$685,D383,[1]Лист1!$F$15:$F$685,E383)</f>
        <v>#VALUE!</v>
      </c>
      <c r="Z383" s="133" t="e">
        <f t="shared" si="728"/>
        <v>#VALUE!</v>
      </c>
      <c r="AA383" s="133" t="e">
        <f t="shared" si="729"/>
        <v>#VALUE!</v>
      </c>
      <c r="AB383" s="133" t="e">
        <f t="shared" si="730"/>
        <v>#VALUE!</v>
      </c>
      <c r="AC383" t="b">
        <f t="shared" si="663"/>
        <v>1</v>
      </c>
    </row>
    <row r="384" spans="1:29" ht="33" x14ac:dyDescent="0.25">
      <c r="A384" s="26" t="s">
        <v>475</v>
      </c>
      <c r="B384" s="27" t="s">
        <v>221</v>
      </c>
      <c r="C384" s="27" t="s">
        <v>6</v>
      </c>
      <c r="D384" s="42" t="s">
        <v>464</v>
      </c>
      <c r="E384" s="19"/>
      <c r="F384" s="95">
        <f>F385</f>
        <v>893</v>
      </c>
      <c r="G384" s="95">
        <f t="shared" ref="G384:V386" si="731">G385</f>
        <v>0</v>
      </c>
      <c r="H384" s="95">
        <f t="shared" si="731"/>
        <v>893</v>
      </c>
      <c r="I384" s="95">
        <f t="shared" si="731"/>
        <v>0</v>
      </c>
      <c r="J384" s="95">
        <f t="shared" si="731"/>
        <v>893</v>
      </c>
      <c r="K384" s="95">
        <f t="shared" si="731"/>
        <v>0</v>
      </c>
      <c r="L384" s="95">
        <f t="shared" si="731"/>
        <v>893</v>
      </c>
      <c r="M384" s="95">
        <f t="shared" si="731"/>
        <v>0</v>
      </c>
      <c r="N384" s="96">
        <f t="shared" si="731"/>
        <v>893</v>
      </c>
      <c r="O384" s="96">
        <f t="shared" si="731"/>
        <v>0</v>
      </c>
      <c r="P384" s="96">
        <f t="shared" si="731"/>
        <v>893</v>
      </c>
      <c r="Q384" s="96">
        <f t="shared" si="731"/>
        <v>0</v>
      </c>
      <c r="R384" s="96">
        <f t="shared" si="731"/>
        <v>893</v>
      </c>
      <c r="S384" s="96">
        <f t="shared" si="731"/>
        <v>-893</v>
      </c>
      <c r="T384" s="96">
        <f t="shared" si="731"/>
        <v>0</v>
      </c>
      <c r="U384" s="96">
        <f t="shared" si="731"/>
        <v>0</v>
      </c>
      <c r="V384" s="96">
        <f t="shared" si="731"/>
        <v>0</v>
      </c>
      <c r="AC384" t="b">
        <f t="shared" si="663"/>
        <v>1</v>
      </c>
    </row>
    <row r="385" spans="1:29" ht="49.5" x14ac:dyDescent="0.25">
      <c r="A385" s="20" t="s">
        <v>476</v>
      </c>
      <c r="B385" s="17" t="s">
        <v>221</v>
      </c>
      <c r="C385" s="17" t="s">
        <v>6</v>
      </c>
      <c r="D385" s="37" t="s">
        <v>465</v>
      </c>
      <c r="E385" s="19" t="s">
        <v>58</v>
      </c>
      <c r="F385" s="95">
        <f>F386</f>
        <v>893</v>
      </c>
      <c r="G385" s="95">
        <f t="shared" si="731"/>
        <v>0</v>
      </c>
      <c r="H385" s="95">
        <f t="shared" si="731"/>
        <v>893</v>
      </c>
      <c r="I385" s="95">
        <f t="shared" si="731"/>
        <v>0</v>
      </c>
      <c r="J385" s="95">
        <f t="shared" si="731"/>
        <v>893</v>
      </c>
      <c r="K385" s="95">
        <f t="shared" si="731"/>
        <v>0</v>
      </c>
      <c r="L385" s="95">
        <f t="shared" si="731"/>
        <v>893</v>
      </c>
      <c r="M385" s="95">
        <f t="shared" si="731"/>
        <v>0</v>
      </c>
      <c r="N385" s="95">
        <f t="shared" si="731"/>
        <v>893</v>
      </c>
      <c r="O385" s="95">
        <f t="shared" si="731"/>
        <v>0</v>
      </c>
      <c r="P385" s="95">
        <f t="shared" si="731"/>
        <v>893</v>
      </c>
      <c r="Q385" s="95">
        <f t="shared" si="731"/>
        <v>0</v>
      </c>
      <c r="R385" s="95">
        <f t="shared" si="731"/>
        <v>893</v>
      </c>
      <c r="S385" s="95">
        <f t="shared" si="731"/>
        <v>-893</v>
      </c>
      <c r="T385" s="95">
        <f t="shared" si="731"/>
        <v>0</v>
      </c>
      <c r="U385" s="95">
        <f t="shared" si="731"/>
        <v>0</v>
      </c>
      <c r="V385" s="95">
        <f t="shared" si="731"/>
        <v>0</v>
      </c>
      <c r="AC385" t="b">
        <f t="shared" si="663"/>
        <v>1</v>
      </c>
    </row>
    <row r="386" spans="1:29" ht="33" x14ac:dyDescent="0.25">
      <c r="A386" s="20" t="s">
        <v>100</v>
      </c>
      <c r="B386" s="17" t="s">
        <v>221</v>
      </c>
      <c r="C386" s="17" t="s">
        <v>6</v>
      </c>
      <c r="D386" s="37" t="s">
        <v>465</v>
      </c>
      <c r="E386" s="19" t="s">
        <v>101</v>
      </c>
      <c r="F386" s="95">
        <f>F387</f>
        <v>893</v>
      </c>
      <c r="G386" s="95">
        <f t="shared" si="731"/>
        <v>0</v>
      </c>
      <c r="H386" s="95">
        <f t="shared" si="731"/>
        <v>893</v>
      </c>
      <c r="I386" s="95">
        <f t="shared" si="731"/>
        <v>0</v>
      </c>
      <c r="J386" s="95">
        <f t="shared" si="731"/>
        <v>893</v>
      </c>
      <c r="K386" s="95">
        <f t="shared" si="731"/>
        <v>0</v>
      </c>
      <c r="L386" s="95">
        <f t="shared" si="731"/>
        <v>893</v>
      </c>
      <c r="M386" s="95">
        <f t="shared" si="731"/>
        <v>0</v>
      </c>
      <c r="N386" s="95">
        <f t="shared" si="731"/>
        <v>893</v>
      </c>
      <c r="O386" s="95">
        <f t="shared" si="731"/>
        <v>0</v>
      </c>
      <c r="P386" s="95">
        <f t="shared" si="731"/>
        <v>893</v>
      </c>
      <c r="Q386" s="95">
        <f t="shared" si="731"/>
        <v>0</v>
      </c>
      <c r="R386" s="130">
        <f t="shared" si="731"/>
        <v>893</v>
      </c>
      <c r="S386" s="95">
        <f t="shared" si="731"/>
        <v>-893</v>
      </c>
      <c r="T386" s="95">
        <f t="shared" si="731"/>
        <v>0</v>
      </c>
      <c r="U386" s="95">
        <f t="shared" si="731"/>
        <v>0</v>
      </c>
      <c r="V386" s="95">
        <f t="shared" si="731"/>
        <v>0</v>
      </c>
      <c r="W386" s="128" t="e">
        <f>SUMIFS([1]Лист1!$Q$15:$Q$685,[1]Лист1!$C$15:$C$685,B386,[1]Лист1!$D$15:$D$685,C386,[1]Лист1!$E$15:$E$685,D386,[1]Лист1!$F$15:$F$685,E386)</f>
        <v>#VALUE!</v>
      </c>
      <c r="X386" s="128" t="e">
        <f>SUMIFS([1]Лист1!$R$15:$R$685,[1]Лист1!$C$15:$C$685,B386,[1]Лист1!$D$15:$D$685,C386,[1]Лист1!$E$15:$E$685,D386,[1]Лист1!$F$15:$F$685,E386)</f>
        <v>#VALUE!</v>
      </c>
      <c r="Y386" s="128" t="e">
        <f>SUMIFS([1]Лист1!$S$15:$S$685,[1]Лист1!$C$15:$C$685,B386,[1]Лист1!$D$15:$D$685,C386,[1]Лист1!$E$15:$E$685,D386,[1]Лист1!$F$15:$F$685,E386)</f>
        <v>#VALUE!</v>
      </c>
      <c r="Z386" s="133" t="e">
        <f t="shared" ref="Z386:Z387" si="732">W386-P386</f>
        <v>#VALUE!</v>
      </c>
      <c r="AA386" s="133" t="e">
        <f t="shared" ref="AA386:AA387" si="733">X386-Q386</f>
        <v>#VALUE!</v>
      </c>
      <c r="AB386" s="133" t="e">
        <f t="shared" ref="AB386:AB387" si="734">Y386-R386</f>
        <v>#VALUE!</v>
      </c>
      <c r="AC386" t="b">
        <f t="shared" si="663"/>
        <v>1</v>
      </c>
    </row>
    <row r="387" spans="1:29" ht="16.5" x14ac:dyDescent="0.25">
      <c r="A387" s="20" t="s">
        <v>228</v>
      </c>
      <c r="B387" s="17" t="s">
        <v>221</v>
      </c>
      <c r="C387" s="17" t="s">
        <v>6</v>
      </c>
      <c r="D387" s="37" t="s">
        <v>465</v>
      </c>
      <c r="E387" s="19" t="s">
        <v>229</v>
      </c>
      <c r="F387" s="95">
        <v>893</v>
      </c>
      <c r="G387" s="95">
        <v>0</v>
      </c>
      <c r="H387" s="95">
        <f>F387+G387</f>
        <v>893</v>
      </c>
      <c r="I387" s="95">
        <v>0</v>
      </c>
      <c r="J387" s="95">
        <f>H387+I387</f>
        <v>893</v>
      </c>
      <c r="K387" s="95">
        <v>0</v>
      </c>
      <c r="L387" s="95">
        <f>J387+K387</f>
        <v>893</v>
      </c>
      <c r="M387" s="95">
        <v>0</v>
      </c>
      <c r="N387" s="95">
        <f>L387+M387</f>
        <v>893</v>
      </c>
      <c r="O387" s="95">
        <v>0</v>
      </c>
      <c r="P387" s="95">
        <f>N387+O387</f>
        <v>893</v>
      </c>
      <c r="Q387" s="95">
        <v>0</v>
      </c>
      <c r="R387" s="130">
        <f>P387+Q387</f>
        <v>893</v>
      </c>
      <c r="S387" s="95">
        <v>-893</v>
      </c>
      <c r="T387" s="95">
        <f>R387+S387</f>
        <v>0</v>
      </c>
      <c r="U387" s="95">
        <v>0</v>
      </c>
      <c r="V387" s="95">
        <f>T387+U387</f>
        <v>0</v>
      </c>
      <c r="W387" s="128" t="e">
        <f>SUMIFS([1]Лист1!$Q$15:$Q$685,[1]Лист1!$C$15:$C$685,B387,[1]Лист1!$D$15:$D$685,C387,[1]Лист1!$E$15:$E$685,D387,[1]Лист1!$F$15:$F$685,E387)</f>
        <v>#VALUE!</v>
      </c>
      <c r="X387" s="128" t="e">
        <f>SUMIFS([1]Лист1!$R$15:$R$685,[1]Лист1!$C$15:$C$685,B387,[1]Лист1!$D$15:$D$685,C387,[1]Лист1!$E$15:$E$685,D387,[1]Лист1!$F$15:$F$685,E387)</f>
        <v>#VALUE!</v>
      </c>
      <c r="Y387" s="128" t="e">
        <f>SUMIFS([1]Лист1!$S$15:$S$685,[1]Лист1!$C$15:$C$685,B387,[1]Лист1!$D$15:$D$685,C387,[1]Лист1!$E$15:$E$685,D387,[1]Лист1!$F$15:$F$685,E387)</f>
        <v>#VALUE!</v>
      </c>
      <c r="Z387" s="133" t="e">
        <f t="shared" si="732"/>
        <v>#VALUE!</v>
      </c>
      <c r="AA387" s="133" t="e">
        <f t="shared" si="733"/>
        <v>#VALUE!</v>
      </c>
      <c r="AB387" s="133" t="e">
        <f t="shared" si="734"/>
        <v>#VALUE!</v>
      </c>
      <c r="AC387" t="b">
        <f t="shared" si="663"/>
        <v>1</v>
      </c>
    </row>
    <row r="388" spans="1:29" ht="16.5" x14ac:dyDescent="0.25">
      <c r="A388" s="30" t="s">
        <v>230</v>
      </c>
      <c r="B388" s="27" t="s">
        <v>221</v>
      </c>
      <c r="C388" s="27" t="s">
        <v>6</v>
      </c>
      <c r="D388" s="42" t="s">
        <v>468</v>
      </c>
      <c r="E388" s="27"/>
      <c r="F388" s="96">
        <f>F389</f>
        <v>1268</v>
      </c>
      <c r="G388" s="96">
        <f t="shared" ref="G388:V388" si="735">G389</f>
        <v>0</v>
      </c>
      <c r="H388" s="96">
        <f t="shared" si="735"/>
        <v>1268</v>
      </c>
      <c r="I388" s="96">
        <f t="shared" si="735"/>
        <v>3000</v>
      </c>
      <c r="J388" s="96">
        <f t="shared" si="735"/>
        <v>4268</v>
      </c>
      <c r="K388" s="96">
        <f t="shared" si="735"/>
        <v>0</v>
      </c>
      <c r="L388" s="96">
        <f t="shared" si="735"/>
        <v>4268</v>
      </c>
      <c r="M388" s="95">
        <f t="shared" si="735"/>
        <v>0</v>
      </c>
      <c r="N388" s="96">
        <f t="shared" si="735"/>
        <v>4268</v>
      </c>
      <c r="O388" s="96">
        <f t="shared" si="735"/>
        <v>0</v>
      </c>
      <c r="P388" s="96">
        <f t="shared" si="735"/>
        <v>4268</v>
      </c>
      <c r="Q388" s="96">
        <f t="shared" si="735"/>
        <v>0</v>
      </c>
      <c r="R388" s="96">
        <f t="shared" si="735"/>
        <v>4268</v>
      </c>
      <c r="S388" s="96">
        <f t="shared" si="735"/>
        <v>-4262</v>
      </c>
      <c r="T388" s="96">
        <f t="shared" si="735"/>
        <v>6</v>
      </c>
      <c r="U388" s="96">
        <f t="shared" si="735"/>
        <v>0</v>
      </c>
      <c r="V388" s="96">
        <f t="shared" si="735"/>
        <v>6</v>
      </c>
      <c r="AC388" t="b">
        <f t="shared" si="663"/>
        <v>1</v>
      </c>
    </row>
    <row r="389" spans="1:29" ht="20.45" customHeight="1" x14ac:dyDescent="0.25">
      <c r="A389" s="25" t="s">
        <v>112</v>
      </c>
      <c r="B389" s="17" t="s">
        <v>221</v>
      </c>
      <c r="C389" s="17" t="s">
        <v>6</v>
      </c>
      <c r="D389" s="18" t="s">
        <v>469</v>
      </c>
      <c r="E389" s="27"/>
      <c r="F389" s="95">
        <f t="shared" ref="F389:V389" si="736">F390</f>
        <v>1268</v>
      </c>
      <c r="G389" s="95">
        <f t="shared" si="736"/>
        <v>0</v>
      </c>
      <c r="H389" s="95">
        <f t="shared" si="736"/>
        <v>1268</v>
      </c>
      <c r="I389" s="95">
        <f t="shared" si="736"/>
        <v>3000</v>
      </c>
      <c r="J389" s="95">
        <f t="shared" si="736"/>
        <v>4268</v>
      </c>
      <c r="K389" s="95">
        <f t="shared" si="736"/>
        <v>0</v>
      </c>
      <c r="L389" s="95">
        <f t="shared" si="736"/>
        <v>4268</v>
      </c>
      <c r="M389" s="95">
        <f t="shared" si="736"/>
        <v>0</v>
      </c>
      <c r="N389" s="95">
        <f t="shared" si="736"/>
        <v>4268</v>
      </c>
      <c r="O389" s="95">
        <f t="shared" si="736"/>
        <v>0</v>
      </c>
      <c r="P389" s="95">
        <f t="shared" si="736"/>
        <v>4268</v>
      </c>
      <c r="Q389" s="95">
        <f t="shared" si="736"/>
        <v>0</v>
      </c>
      <c r="R389" s="95">
        <f t="shared" si="736"/>
        <v>4268</v>
      </c>
      <c r="S389" s="95">
        <f t="shared" si="736"/>
        <v>-4262</v>
      </c>
      <c r="T389" s="95">
        <f t="shared" si="736"/>
        <v>6</v>
      </c>
      <c r="U389" s="95">
        <f t="shared" si="736"/>
        <v>0</v>
      </c>
      <c r="V389" s="95">
        <f t="shared" si="736"/>
        <v>6</v>
      </c>
      <c r="AC389" t="b">
        <f t="shared" si="663"/>
        <v>1</v>
      </c>
    </row>
    <row r="390" spans="1:29" ht="16.5" x14ac:dyDescent="0.25">
      <c r="A390" s="25" t="s">
        <v>90</v>
      </c>
      <c r="B390" s="17" t="s">
        <v>221</v>
      </c>
      <c r="C390" s="17" t="s">
        <v>6</v>
      </c>
      <c r="D390" s="18" t="s">
        <v>474</v>
      </c>
      <c r="E390" s="17"/>
      <c r="F390" s="95">
        <f t="shared" ref="F390:H390" si="737">F393+F391</f>
        <v>1268</v>
      </c>
      <c r="G390" s="95">
        <f t="shared" si="737"/>
        <v>0</v>
      </c>
      <c r="H390" s="95">
        <f t="shared" si="737"/>
        <v>1268</v>
      </c>
      <c r="I390" s="95">
        <f t="shared" ref="I390:J390" si="738">I393+I391</f>
        <v>3000</v>
      </c>
      <c r="J390" s="95">
        <f t="shared" si="738"/>
        <v>4268</v>
      </c>
      <c r="K390" s="95">
        <f t="shared" ref="K390:L390" si="739">K393+K391</f>
        <v>0</v>
      </c>
      <c r="L390" s="95">
        <f t="shared" si="739"/>
        <v>4268</v>
      </c>
      <c r="M390" s="95">
        <f t="shared" ref="M390:N390" si="740">M393+M391</f>
        <v>0</v>
      </c>
      <c r="N390" s="95">
        <f t="shared" si="740"/>
        <v>4268</v>
      </c>
      <c r="O390" s="95">
        <f t="shared" ref="O390:P390" si="741">O393+O391</f>
        <v>0</v>
      </c>
      <c r="P390" s="95">
        <f t="shared" si="741"/>
        <v>4268</v>
      </c>
      <c r="Q390" s="95">
        <f t="shared" ref="Q390:R390" si="742">Q393+Q391</f>
        <v>0</v>
      </c>
      <c r="R390" s="95">
        <f t="shared" si="742"/>
        <v>4268</v>
      </c>
      <c r="S390" s="95">
        <f t="shared" ref="S390:T390" si="743">S393+S391</f>
        <v>-4262</v>
      </c>
      <c r="T390" s="95">
        <f t="shared" si="743"/>
        <v>6</v>
      </c>
      <c r="U390" s="95">
        <f t="shared" ref="U390:V390" si="744">U393+U391</f>
        <v>0</v>
      </c>
      <c r="V390" s="95">
        <f t="shared" si="744"/>
        <v>6</v>
      </c>
      <c r="AC390" t="b">
        <f t="shared" si="663"/>
        <v>1</v>
      </c>
    </row>
    <row r="391" spans="1:29" ht="33" x14ac:dyDescent="0.25">
      <c r="A391" s="20" t="s">
        <v>21</v>
      </c>
      <c r="B391" s="17" t="s">
        <v>221</v>
      </c>
      <c r="C391" s="17" t="s">
        <v>6</v>
      </c>
      <c r="D391" s="18" t="s">
        <v>474</v>
      </c>
      <c r="E391" s="19" t="s">
        <v>59</v>
      </c>
      <c r="F391" s="95">
        <f t="shared" ref="F391:V391" si="745">F392</f>
        <v>6</v>
      </c>
      <c r="G391" s="95">
        <f t="shared" si="745"/>
        <v>0</v>
      </c>
      <c r="H391" s="95">
        <f t="shared" si="745"/>
        <v>6</v>
      </c>
      <c r="I391" s="95">
        <f t="shared" si="745"/>
        <v>0</v>
      </c>
      <c r="J391" s="95">
        <f t="shared" si="745"/>
        <v>6</v>
      </c>
      <c r="K391" s="95">
        <f t="shared" si="745"/>
        <v>0</v>
      </c>
      <c r="L391" s="95">
        <f t="shared" si="745"/>
        <v>6</v>
      </c>
      <c r="M391" s="95">
        <f t="shared" si="745"/>
        <v>0</v>
      </c>
      <c r="N391" s="95">
        <f t="shared" si="745"/>
        <v>6</v>
      </c>
      <c r="O391" s="95">
        <f t="shared" si="745"/>
        <v>0</v>
      </c>
      <c r="P391" s="95">
        <f t="shared" si="745"/>
        <v>6</v>
      </c>
      <c r="Q391" s="95">
        <f t="shared" si="745"/>
        <v>0</v>
      </c>
      <c r="R391" s="130">
        <f t="shared" si="745"/>
        <v>6</v>
      </c>
      <c r="S391" s="95">
        <f t="shared" si="745"/>
        <v>0</v>
      </c>
      <c r="T391" s="95">
        <f t="shared" si="745"/>
        <v>6</v>
      </c>
      <c r="U391" s="95">
        <f t="shared" si="745"/>
        <v>0</v>
      </c>
      <c r="V391" s="95">
        <f t="shared" si="745"/>
        <v>6</v>
      </c>
      <c r="W391" s="128" t="e">
        <f>SUMIFS([1]Лист1!$Q$15:$Q$685,[1]Лист1!$C$15:$C$685,B391,[1]Лист1!$D$15:$D$685,C391,[1]Лист1!$E$15:$E$685,D391,[1]Лист1!$F$15:$F$685,E391)</f>
        <v>#VALUE!</v>
      </c>
      <c r="X391" s="128" t="e">
        <f>SUMIFS([1]Лист1!$R$15:$R$685,[1]Лист1!$C$15:$C$685,B391,[1]Лист1!$D$15:$D$685,C391,[1]Лист1!$E$15:$E$685,D391,[1]Лист1!$F$15:$F$685,E391)</f>
        <v>#VALUE!</v>
      </c>
      <c r="Y391" s="128" t="e">
        <f>SUMIFS([1]Лист1!$S$15:$S$685,[1]Лист1!$C$15:$C$685,B391,[1]Лист1!$D$15:$D$685,C391,[1]Лист1!$E$15:$E$685,D391,[1]Лист1!$F$15:$F$685,E391)</f>
        <v>#VALUE!</v>
      </c>
      <c r="Z391" s="133" t="e">
        <f t="shared" ref="Z391:Z394" si="746">W391-P391</f>
        <v>#VALUE!</v>
      </c>
      <c r="AA391" s="133" t="e">
        <f t="shared" ref="AA391:AA394" si="747">X391-Q391</f>
        <v>#VALUE!</v>
      </c>
      <c r="AB391" s="133" t="e">
        <f t="shared" ref="AB391:AB394" si="748">Y391-R391</f>
        <v>#VALUE!</v>
      </c>
      <c r="AC391" t="b">
        <f t="shared" si="663"/>
        <v>1</v>
      </c>
    </row>
    <row r="392" spans="1:29" ht="33" x14ac:dyDescent="0.25">
      <c r="A392" s="20" t="s">
        <v>22</v>
      </c>
      <c r="B392" s="17" t="s">
        <v>221</v>
      </c>
      <c r="C392" s="17" t="s">
        <v>6</v>
      </c>
      <c r="D392" s="18" t="s">
        <v>474</v>
      </c>
      <c r="E392" s="19" t="s">
        <v>60</v>
      </c>
      <c r="F392" s="95">
        <v>6</v>
      </c>
      <c r="G392" s="95">
        <v>0</v>
      </c>
      <c r="H392" s="95">
        <f>F392+G392</f>
        <v>6</v>
      </c>
      <c r="I392" s="95">
        <v>0</v>
      </c>
      <c r="J392" s="95">
        <f>H392+I392</f>
        <v>6</v>
      </c>
      <c r="K392" s="95">
        <v>0</v>
      </c>
      <c r="L392" s="95">
        <f>J392+K392</f>
        <v>6</v>
      </c>
      <c r="M392" s="95">
        <v>0</v>
      </c>
      <c r="N392" s="95">
        <f>L392+M392</f>
        <v>6</v>
      </c>
      <c r="O392" s="95">
        <v>0</v>
      </c>
      <c r="P392" s="95">
        <f>N392+O392</f>
        <v>6</v>
      </c>
      <c r="Q392" s="95">
        <v>0</v>
      </c>
      <c r="R392" s="130">
        <f>P392+Q392</f>
        <v>6</v>
      </c>
      <c r="S392" s="95">
        <v>0</v>
      </c>
      <c r="T392" s="95">
        <f>R392+S392</f>
        <v>6</v>
      </c>
      <c r="U392" s="95">
        <v>0</v>
      </c>
      <c r="V392" s="95">
        <f>T392+U392</f>
        <v>6</v>
      </c>
      <c r="W392" s="128" t="e">
        <f>SUMIFS([1]Лист1!$Q$15:$Q$685,[1]Лист1!$C$15:$C$685,B392,[1]Лист1!$D$15:$D$685,C392,[1]Лист1!$E$15:$E$685,D392,[1]Лист1!$F$15:$F$685,E392)</f>
        <v>#VALUE!</v>
      </c>
      <c r="X392" s="128" t="e">
        <f>SUMIFS([1]Лист1!$R$15:$R$685,[1]Лист1!$C$15:$C$685,B392,[1]Лист1!$D$15:$D$685,C392,[1]Лист1!$E$15:$E$685,D392,[1]Лист1!$F$15:$F$685,E392)</f>
        <v>#VALUE!</v>
      </c>
      <c r="Y392" s="128" t="e">
        <f>SUMIFS([1]Лист1!$S$15:$S$685,[1]Лист1!$C$15:$C$685,B392,[1]Лист1!$D$15:$D$685,C392,[1]Лист1!$E$15:$E$685,D392,[1]Лист1!$F$15:$F$685,E392)</f>
        <v>#VALUE!</v>
      </c>
      <c r="Z392" s="133" t="e">
        <f t="shared" si="746"/>
        <v>#VALUE!</v>
      </c>
      <c r="AA392" s="133" t="e">
        <f t="shared" si="747"/>
        <v>#VALUE!</v>
      </c>
      <c r="AB392" s="133" t="e">
        <f t="shared" si="748"/>
        <v>#VALUE!</v>
      </c>
      <c r="AC392" t="b">
        <f t="shared" si="663"/>
        <v>1</v>
      </c>
    </row>
    <row r="393" spans="1:29" ht="33" x14ac:dyDescent="0.25">
      <c r="A393" s="20" t="s">
        <v>100</v>
      </c>
      <c r="B393" s="17" t="s">
        <v>221</v>
      </c>
      <c r="C393" s="17" t="s">
        <v>6</v>
      </c>
      <c r="D393" s="18" t="s">
        <v>474</v>
      </c>
      <c r="E393" s="17" t="s">
        <v>101</v>
      </c>
      <c r="F393" s="95">
        <f t="shared" ref="F393:V393" si="749">F394</f>
        <v>1262</v>
      </c>
      <c r="G393" s="95">
        <f t="shared" si="749"/>
        <v>0</v>
      </c>
      <c r="H393" s="95">
        <f t="shared" si="749"/>
        <v>1262</v>
      </c>
      <c r="I393" s="95">
        <f t="shared" si="749"/>
        <v>3000</v>
      </c>
      <c r="J393" s="95">
        <f t="shared" si="749"/>
        <v>4262</v>
      </c>
      <c r="K393" s="95">
        <f t="shared" si="749"/>
        <v>0</v>
      </c>
      <c r="L393" s="95">
        <f t="shared" si="749"/>
        <v>4262</v>
      </c>
      <c r="M393" s="95">
        <f t="shared" si="749"/>
        <v>0</v>
      </c>
      <c r="N393" s="95">
        <f t="shared" si="749"/>
        <v>4262</v>
      </c>
      <c r="O393" s="95">
        <f t="shared" si="749"/>
        <v>0</v>
      </c>
      <c r="P393" s="95">
        <f t="shared" si="749"/>
        <v>4262</v>
      </c>
      <c r="Q393" s="95">
        <f t="shared" si="749"/>
        <v>0</v>
      </c>
      <c r="R393" s="130">
        <f t="shared" si="749"/>
        <v>4262</v>
      </c>
      <c r="S393" s="95">
        <f t="shared" si="749"/>
        <v>-4262</v>
      </c>
      <c r="T393" s="95">
        <f t="shared" si="749"/>
        <v>0</v>
      </c>
      <c r="U393" s="95">
        <f t="shared" si="749"/>
        <v>0</v>
      </c>
      <c r="V393" s="95">
        <f t="shared" si="749"/>
        <v>0</v>
      </c>
      <c r="W393" s="128" t="e">
        <f>SUMIFS([1]Лист1!$Q$15:$Q$685,[1]Лист1!$C$15:$C$685,B393,[1]Лист1!$D$15:$D$685,C393,[1]Лист1!$E$15:$E$685,D393,[1]Лист1!$F$15:$F$685,E393)</f>
        <v>#VALUE!</v>
      </c>
      <c r="X393" s="128" t="e">
        <f>SUMIFS([1]Лист1!$R$15:$R$685,[1]Лист1!$C$15:$C$685,B393,[1]Лист1!$D$15:$D$685,C393,[1]Лист1!$E$15:$E$685,D393,[1]Лист1!$F$15:$F$685,E393)</f>
        <v>#VALUE!</v>
      </c>
      <c r="Y393" s="128" t="e">
        <f>SUMIFS([1]Лист1!$S$15:$S$685,[1]Лист1!$C$15:$C$685,B393,[1]Лист1!$D$15:$D$685,C393,[1]Лист1!$E$15:$E$685,D393,[1]Лист1!$F$15:$F$685,E393)</f>
        <v>#VALUE!</v>
      </c>
      <c r="Z393" s="133" t="e">
        <f t="shared" si="746"/>
        <v>#VALUE!</v>
      </c>
      <c r="AA393" s="133" t="e">
        <f t="shared" si="747"/>
        <v>#VALUE!</v>
      </c>
      <c r="AB393" s="133" t="e">
        <f t="shared" si="748"/>
        <v>#VALUE!</v>
      </c>
      <c r="AC393" t="b">
        <f t="shared" si="663"/>
        <v>1</v>
      </c>
    </row>
    <row r="394" spans="1:29" ht="16.5" x14ac:dyDescent="0.25">
      <c r="A394" s="25" t="s">
        <v>228</v>
      </c>
      <c r="B394" s="17" t="s">
        <v>221</v>
      </c>
      <c r="C394" s="17" t="s">
        <v>6</v>
      </c>
      <c r="D394" s="18" t="s">
        <v>474</v>
      </c>
      <c r="E394" s="17" t="s">
        <v>229</v>
      </c>
      <c r="F394" s="95">
        <v>1262</v>
      </c>
      <c r="G394" s="95">
        <v>0</v>
      </c>
      <c r="H394" s="95">
        <f>F394+G394</f>
        <v>1262</v>
      </c>
      <c r="I394" s="95">
        <v>3000</v>
      </c>
      <c r="J394" s="95">
        <f>H394+I394</f>
        <v>4262</v>
      </c>
      <c r="K394" s="95">
        <v>0</v>
      </c>
      <c r="L394" s="95">
        <f>J394+K394</f>
        <v>4262</v>
      </c>
      <c r="M394" s="95">
        <v>0</v>
      </c>
      <c r="N394" s="95">
        <f>L394+M394</f>
        <v>4262</v>
      </c>
      <c r="O394" s="95">
        <v>0</v>
      </c>
      <c r="P394" s="95">
        <f>N394+O394</f>
        <v>4262</v>
      </c>
      <c r="Q394" s="95">
        <v>0</v>
      </c>
      <c r="R394" s="130">
        <f>P394+Q394</f>
        <v>4262</v>
      </c>
      <c r="S394" s="95">
        <v>-4262</v>
      </c>
      <c r="T394" s="95">
        <f>R394+S394</f>
        <v>0</v>
      </c>
      <c r="U394" s="95">
        <v>0</v>
      </c>
      <c r="V394" s="95">
        <f>T394+U394</f>
        <v>0</v>
      </c>
      <c r="W394" s="128" t="e">
        <f>SUMIFS([1]Лист1!$Q$15:$Q$685,[1]Лист1!$C$15:$C$685,B394,[1]Лист1!$D$15:$D$685,C394,[1]Лист1!$E$15:$E$685,D394,[1]Лист1!$F$15:$F$685,E394)</f>
        <v>#VALUE!</v>
      </c>
      <c r="X394" s="128" t="e">
        <f>SUMIFS([1]Лист1!$R$15:$R$685,[1]Лист1!$C$15:$C$685,B394,[1]Лист1!$D$15:$D$685,C394,[1]Лист1!$E$15:$E$685,D394,[1]Лист1!$F$15:$F$685,E394)</f>
        <v>#VALUE!</v>
      </c>
      <c r="Y394" s="128" t="e">
        <f>SUMIFS([1]Лист1!$S$15:$S$685,[1]Лист1!$C$15:$C$685,B394,[1]Лист1!$D$15:$D$685,C394,[1]Лист1!$E$15:$E$685,D394,[1]Лист1!$F$15:$F$685,E394)</f>
        <v>#VALUE!</v>
      </c>
      <c r="Z394" s="133" t="e">
        <f t="shared" si="746"/>
        <v>#VALUE!</v>
      </c>
      <c r="AA394" s="133" t="e">
        <f t="shared" si="747"/>
        <v>#VALUE!</v>
      </c>
      <c r="AB394" s="133" t="e">
        <f t="shared" si="748"/>
        <v>#VALUE!</v>
      </c>
      <c r="AC394" t="b">
        <f t="shared" si="663"/>
        <v>1</v>
      </c>
    </row>
    <row r="395" spans="1:29" ht="17.25" x14ac:dyDescent="0.3">
      <c r="A395" s="12" t="s">
        <v>440</v>
      </c>
      <c r="B395" s="13" t="s">
        <v>221</v>
      </c>
      <c r="C395" s="13" t="s">
        <v>6</v>
      </c>
      <c r="D395" s="34" t="s">
        <v>232</v>
      </c>
      <c r="E395" s="13" t="s">
        <v>58</v>
      </c>
      <c r="F395" s="94">
        <f t="shared" ref="F395:U398" si="750">F396</f>
        <v>112</v>
      </c>
      <c r="G395" s="94">
        <f t="shared" si="750"/>
        <v>0</v>
      </c>
      <c r="H395" s="94">
        <f t="shared" si="750"/>
        <v>112</v>
      </c>
      <c r="I395" s="94">
        <f t="shared" si="750"/>
        <v>0</v>
      </c>
      <c r="J395" s="94">
        <f t="shared" si="750"/>
        <v>112</v>
      </c>
      <c r="K395" s="94">
        <f t="shared" si="750"/>
        <v>0</v>
      </c>
      <c r="L395" s="94">
        <f t="shared" si="750"/>
        <v>112</v>
      </c>
      <c r="M395" s="95">
        <f t="shared" si="750"/>
        <v>0</v>
      </c>
      <c r="N395" s="94">
        <f t="shared" si="750"/>
        <v>112</v>
      </c>
      <c r="O395" s="94">
        <f t="shared" si="750"/>
        <v>0</v>
      </c>
      <c r="P395" s="94">
        <f t="shared" si="750"/>
        <v>112</v>
      </c>
      <c r="Q395" s="94">
        <f t="shared" si="750"/>
        <v>0</v>
      </c>
      <c r="R395" s="94">
        <f t="shared" si="750"/>
        <v>112</v>
      </c>
      <c r="S395" s="94">
        <f t="shared" si="750"/>
        <v>-112</v>
      </c>
      <c r="T395" s="94">
        <f t="shared" si="750"/>
        <v>0</v>
      </c>
      <c r="U395" s="94">
        <f t="shared" si="750"/>
        <v>0</v>
      </c>
      <c r="V395" s="94">
        <f t="shared" ref="U395:V398" si="751">V396</f>
        <v>0</v>
      </c>
      <c r="AC395" t="b">
        <f t="shared" si="663"/>
        <v>1</v>
      </c>
    </row>
    <row r="396" spans="1:29" ht="18.600000000000001" customHeight="1" x14ac:dyDescent="0.25">
      <c r="A396" s="30" t="s">
        <v>233</v>
      </c>
      <c r="B396" s="27" t="s">
        <v>221</v>
      </c>
      <c r="C396" s="27" t="s">
        <v>6</v>
      </c>
      <c r="D396" s="42" t="s">
        <v>234</v>
      </c>
      <c r="E396" s="27" t="s">
        <v>58</v>
      </c>
      <c r="F396" s="96">
        <f t="shared" si="750"/>
        <v>112</v>
      </c>
      <c r="G396" s="96">
        <f t="shared" si="750"/>
        <v>0</v>
      </c>
      <c r="H396" s="96">
        <f t="shared" si="750"/>
        <v>112</v>
      </c>
      <c r="I396" s="96">
        <f t="shared" si="750"/>
        <v>0</v>
      </c>
      <c r="J396" s="96">
        <f t="shared" si="750"/>
        <v>112</v>
      </c>
      <c r="K396" s="96">
        <f t="shared" si="750"/>
        <v>0</v>
      </c>
      <c r="L396" s="96">
        <f t="shared" si="750"/>
        <v>112</v>
      </c>
      <c r="M396" s="95">
        <f t="shared" si="750"/>
        <v>0</v>
      </c>
      <c r="N396" s="96">
        <f t="shared" si="750"/>
        <v>112</v>
      </c>
      <c r="O396" s="96">
        <f t="shared" si="750"/>
        <v>0</v>
      </c>
      <c r="P396" s="96">
        <f t="shared" si="750"/>
        <v>112</v>
      </c>
      <c r="Q396" s="96">
        <f t="shared" si="750"/>
        <v>0</v>
      </c>
      <c r="R396" s="96">
        <f t="shared" si="750"/>
        <v>112</v>
      </c>
      <c r="S396" s="96">
        <f t="shared" si="750"/>
        <v>-112</v>
      </c>
      <c r="T396" s="96">
        <f t="shared" si="750"/>
        <v>0</v>
      </c>
      <c r="U396" s="96">
        <f t="shared" si="751"/>
        <v>0</v>
      </c>
      <c r="V396" s="96">
        <f t="shared" si="751"/>
        <v>0</v>
      </c>
      <c r="AC396" t="b">
        <f t="shared" si="663"/>
        <v>1</v>
      </c>
    </row>
    <row r="397" spans="1:29" ht="16.5" x14ac:dyDescent="0.25">
      <c r="A397" s="25" t="s">
        <v>235</v>
      </c>
      <c r="B397" s="17" t="s">
        <v>221</v>
      </c>
      <c r="C397" s="17" t="s">
        <v>6</v>
      </c>
      <c r="D397" s="37" t="s">
        <v>236</v>
      </c>
      <c r="E397" s="17" t="s">
        <v>58</v>
      </c>
      <c r="F397" s="95">
        <f t="shared" si="750"/>
        <v>112</v>
      </c>
      <c r="G397" s="95">
        <f t="shared" si="750"/>
        <v>0</v>
      </c>
      <c r="H397" s="95">
        <f t="shared" si="750"/>
        <v>112</v>
      </c>
      <c r="I397" s="95">
        <f t="shared" si="750"/>
        <v>0</v>
      </c>
      <c r="J397" s="95">
        <f t="shared" si="750"/>
        <v>112</v>
      </c>
      <c r="K397" s="95">
        <f t="shared" si="750"/>
        <v>0</v>
      </c>
      <c r="L397" s="95">
        <f t="shared" si="750"/>
        <v>112</v>
      </c>
      <c r="M397" s="95">
        <f t="shared" si="750"/>
        <v>0</v>
      </c>
      <c r="N397" s="95">
        <f t="shared" si="750"/>
        <v>112</v>
      </c>
      <c r="O397" s="95">
        <f t="shared" si="750"/>
        <v>0</v>
      </c>
      <c r="P397" s="95">
        <f t="shared" si="750"/>
        <v>112</v>
      </c>
      <c r="Q397" s="95">
        <f t="shared" si="750"/>
        <v>0</v>
      </c>
      <c r="R397" s="95">
        <f t="shared" si="750"/>
        <v>112</v>
      </c>
      <c r="S397" s="95">
        <f t="shared" si="750"/>
        <v>-112</v>
      </c>
      <c r="T397" s="95">
        <f t="shared" si="750"/>
        <v>0</v>
      </c>
      <c r="U397" s="95">
        <f t="shared" si="751"/>
        <v>0</v>
      </c>
      <c r="V397" s="95">
        <f t="shared" si="751"/>
        <v>0</v>
      </c>
      <c r="AC397" t="b">
        <f t="shared" si="663"/>
        <v>1</v>
      </c>
    </row>
    <row r="398" spans="1:29" ht="33" x14ac:dyDescent="0.25">
      <c r="A398" s="20" t="s">
        <v>100</v>
      </c>
      <c r="B398" s="17" t="s">
        <v>221</v>
      </c>
      <c r="C398" s="17" t="s">
        <v>6</v>
      </c>
      <c r="D398" s="37" t="s">
        <v>236</v>
      </c>
      <c r="E398" s="17" t="s">
        <v>101</v>
      </c>
      <c r="F398" s="95">
        <f t="shared" si="750"/>
        <v>112</v>
      </c>
      <c r="G398" s="95">
        <f t="shared" si="750"/>
        <v>0</v>
      </c>
      <c r="H398" s="95">
        <f t="shared" si="750"/>
        <v>112</v>
      </c>
      <c r="I398" s="95">
        <f t="shared" si="750"/>
        <v>0</v>
      </c>
      <c r="J398" s="95">
        <f t="shared" si="750"/>
        <v>112</v>
      </c>
      <c r="K398" s="95">
        <f t="shared" si="750"/>
        <v>0</v>
      </c>
      <c r="L398" s="95">
        <f t="shared" si="750"/>
        <v>112</v>
      </c>
      <c r="M398" s="95">
        <f t="shared" si="750"/>
        <v>0</v>
      </c>
      <c r="N398" s="95">
        <f t="shared" si="750"/>
        <v>112</v>
      </c>
      <c r="O398" s="95">
        <f t="shared" si="750"/>
        <v>0</v>
      </c>
      <c r="P398" s="95">
        <f t="shared" si="750"/>
        <v>112</v>
      </c>
      <c r="Q398" s="95">
        <f t="shared" si="750"/>
        <v>0</v>
      </c>
      <c r="R398" s="130">
        <f t="shared" si="750"/>
        <v>112</v>
      </c>
      <c r="S398" s="95">
        <f t="shared" si="750"/>
        <v>-112</v>
      </c>
      <c r="T398" s="95">
        <f t="shared" si="750"/>
        <v>0</v>
      </c>
      <c r="U398" s="95">
        <f t="shared" si="751"/>
        <v>0</v>
      </c>
      <c r="V398" s="95">
        <f t="shared" si="751"/>
        <v>0</v>
      </c>
      <c r="W398" s="128" t="e">
        <f>SUMIFS([1]Лист1!$Q$15:$Q$685,[1]Лист1!$C$15:$C$685,B398,[1]Лист1!$D$15:$D$685,C398,[1]Лист1!$E$15:$E$685,D398,[1]Лист1!$F$15:$F$685,E398)</f>
        <v>#VALUE!</v>
      </c>
      <c r="X398" s="128" t="e">
        <f>SUMIFS([1]Лист1!$R$15:$R$685,[1]Лист1!$C$15:$C$685,B398,[1]Лист1!$D$15:$D$685,C398,[1]Лист1!$E$15:$E$685,D398,[1]Лист1!$F$15:$F$685,E398)</f>
        <v>#VALUE!</v>
      </c>
      <c r="Y398" s="128" t="e">
        <f>SUMIFS([1]Лист1!$S$15:$S$685,[1]Лист1!$C$15:$C$685,B398,[1]Лист1!$D$15:$D$685,C398,[1]Лист1!$E$15:$E$685,D398,[1]Лист1!$F$15:$F$685,E398)</f>
        <v>#VALUE!</v>
      </c>
      <c r="Z398" s="133" t="e">
        <f t="shared" ref="Z398:Z399" si="752">W398-P398</f>
        <v>#VALUE!</v>
      </c>
      <c r="AA398" s="133" t="e">
        <f t="shared" ref="AA398:AA399" si="753">X398-Q398</f>
        <v>#VALUE!</v>
      </c>
      <c r="AB398" s="133" t="e">
        <f t="shared" ref="AB398:AB399" si="754">Y398-R398</f>
        <v>#VALUE!</v>
      </c>
      <c r="AC398" t="b">
        <f t="shared" si="663"/>
        <v>1</v>
      </c>
    </row>
    <row r="399" spans="1:29" ht="16.5" x14ac:dyDescent="0.25">
      <c r="A399" s="25" t="s">
        <v>228</v>
      </c>
      <c r="B399" s="17" t="s">
        <v>221</v>
      </c>
      <c r="C399" s="17" t="s">
        <v>6</v>
      </c>
      <c r="D399" s="37" t="s">
        <v>236</v>
      </c>
      <c r="E399" s="17" t="s">
        <v>229</v>
      </c>
      <c r="F399" s="95">
        <v>112</v>
      </c>
      <c r="G399" s="95">
        <v>0</v>
      </c>
      <c r="H399" s="95">
        <f>F399+G399</f>
        <v>112</v>
      </c>
      <c r="I399" s="95">
        <v>0</v>
      </c>
      <c r="J399" s="95">
        <f>H399+I399</f>
        <v>112</v>
      </c>
      <c r="K399" s="95">
        <v>0</v>
      </c>
      <c r="L399" s="95">
        <f>J399+K399</f>
        <v>112</v>
      </c>
      <c r="M399" s="95">
        <v>0</v>
      </c>
      <c r="N399" s="95">
        <f>L399+M399</f>
        <v>112</v>
      </c>
      <c r="O399" s="95">
        <v>0</v>
      </c>
      <c r="P399" s="95">
        <f>N399+O399</f>
        <v>112</v>
      </c>
      <c r="Q399" s="95">
        <v>0</v>
      </c>
      <c r="R399" s="130">
        <f>P399+Q399</f>
        <v>112</v>
      </c>
      <c r="S399" s="95">
        <v>-112</v>
      </c>
      <c r="T399" s="95">
        <f>R399+S399</f>
        <v>0</v>
      </c>
      <c r="U399" s="95">
        <v>0</v>
      </c>
      <c r="V399" s="95">
        <f>T399+U399</f>
        <v>0</v>
      </c>
      <c r="W399" s="128" t="e">
        <f>SUMIFS([1]Лист1!$Q$15:$Q$685,[1]Лист1!$C$15:$C$685,B399,[1]Лист1!$D$15:$D$685,C399,[1]Лист1!$E$15:$E$685,D399,[1]Лист1!$F$15:$F$685,E399)</f>
        <v>#VALUE!</v>
      </c>
      <c r="X399" s="128" t="e">
        <f>SUMIFS([1]Лист1!$R$15:$R$685,[1]Лист1!$C$15:$C$685,B399,[1]Лист1!$D$15:$D$685,C399,[1]Лист1!$E$15:$E$685,D399,[1]Лист1!$F$15:$F$685,E399)</f>
        <v>#VALUE!</v>
      </c>
      <c r="Y399" s="128" t="e">
        <f>SUMIFS([1]Лист1!$S$15:$S$685,[1]Лист1!$C$15:$C$685,B399,[1]Лист1!$D$15:$D$685,C399,[1]Лист1!$E$15:$E$685,D399,[1]Лист1!$F$15:$F$685,E399)</f>
        <v>#VALUE!</v>
      </c>
      <c r="Z399" s="133" t="e">
        <f t="shared" si="752"/>
        <v>#VALUE!</v>
      </c>
      <c r="AA399" s="133" t="e">
        <f t="shared" si="753"/>
        <v>#VALUE!</v>
      </c>
      <c r="AB399" s="133" t="e">
        <f t="shared" si="754"/>
        <v>#VALUE!</v>
      </c>
      <c r="AC399" t="b">
        <f t="shared" si="663"/>
        <v>1</v>
      </c>
    </row>
    <row r="400" spans="1:29" ht="36" customHeight="1" x14ac:dyDescent="0.3">
      <c r="A400" s="12" t="s">
        <v>420</v>
      </c>
      <c r="B400" s="13" t="s">
        <v>221</v>
      </c>
      <c r="C400" s="13" t="s">
        <v>6</v>
      </c>
      <c r="D400" s="34" t="s">
        <v>237</v>
      </c>
      <c r="E400" s="13" t="s">
        <v>58</v>
      </c>
      <c r="F400" s="94">
        <f t="shared" ref="F400:U402" si="755">F401</f>
        <v>4813</v>
      </c>
      <c r="G400" s="94">
        <f t="shared" si="755"/>
        <v>0</v>
      </c>
      <c r="H400" s="94">
        <f t="shared" si="755"/>
        <v>4813</v>
      </c>
      <c r="I400" s="94">
        <f t="shared" si="755"/>
        <v>0</v>
      </c>
      <c r="J400" s="94">
        <f t="shared" si="755"/>
        <v>4813</v>
      </c>
      <c r="K400" s="94">
        <f t="shared" si="755"/>
        <v>0</v>
      </c>
      <c r="L400" s="94">
        <f t="shared" si="755"/>
        <v>4813</v>
      </c>
      <c r="M400" s="95">
        <f t="shared" si="755"/>
        <v>0</v>
      </c>
      <c r="N400" s="94">
        <f t="shared" si="755"/>
        <v>4813</v>
      </c>
      <c r="O400" s="94">
        <f t="shared" si="755"/>
        <v>0</v>
      </c>
      <c r="P400" s="94">
        <f t="shared" si="755"/>
        <v>4813</v>
      </c>
      <c r="Q400" s="94">
        <f t="shared" si="755"/>
        <v>0</v>
      </c>
      <c r="R400" s="94">
        <f t="shared" si="755"/>
        <v>4813</v>
      </c>
      <c r="S400" s="94">
        <f t="shared" si="755"/>
        <v>-4813</v>
      </c>
      <c r="T400" s="94">
        <f t="shared" si="755"/>
        <v>0</v>
      </c>
      <c r="U400" s="94">
        <f t="shared" si="755"/>
        <v>0</v>
      </c>
      <c r="V400" s="94">
        <f t="shared" ref="U400:V404" si="756">V401</f>
        <v>0</v>
      </c>
      <c r="AC400" t="b">
        <f t="shared" si="663"/>
        <v>1</v>
      </c>
    </row>
    <row r="401" spans="1:29" ht="36.6" customHeight="1" x14ac:dyDescent="0.25">
      <c r="A401" s="30" t="s">
        <v>241</v>
      </c>
      <c r="B401" s="27" t="s">
        <v>221</v>
      </c>
      <c r="C401" s="27" t="s">
        <v>6</v>
      </c>
      <c r="D401" s="42" t="s">
        <v>242</v>
      </c>
      <c r="E401" s="27" t="s">
        <v>58</v>
      </c>
      <c r="F401" s="96">
        <f t="shared" si="755"/>
        <v>4813</v>
      </c>
      <c r="G401" s="96">
        <f t="shared" si="755"/>
        <v>0</v>
      </c>
      <c r="H401" s="96">
        <f t="shared" si="755"/>
        <v>4813</v>
      </c>
      <c r="I401" s="96">
        <f t="shared" si="755"/>
        <v>0</v>
      </c>
      <c r="J401" s="96">
        <f t="shared" si="755"/>
        <v>4813</v>
      </c>
      <c r="K401" s="96">
        <f t="shared" si="755"/>
        <v>0</v>
      </c>
      <c r="L401" s="96">
        <f t="shared" si="755"/>
        <v>4813</v>
      </c>
      <c r="M401" s="95">
        <f t="shared" si="755"/>
        <v>0</v>
      </c>
      <c r="N401" s="96">
        <f t="shared" si="755"/>
        <v>4813</v>
      </c>
      <c r="O401" s="96">
        <f t="shared" si="755"/>
        <v>0</v>
      </c>
      <c r="P401" s="96">
        <f t="shared" si="755"/>
        <v>4813</v>
      </c>
      <c r="Q401" s="96">
        <f t="shared" si="755"/>
        <v>0</v>
      </c>
      <c r="R401" s="96">
        <f t="shared" si="755"/>
        <v>4813</v>
      </c>
      <c r="S401" s="96">
        <f t="shared" si="755"/>
        <v>-4813</v>
      </c>
      <c r="T401" s="96">
        <f t="shared" si="755"/>
        <v>0</v>
      </c>
      <c r="U401" s="96">
        <f t="shared" si="756"/>
        <v>0</v>
      </c>
      <c r="V401" s="96">
        <f t="shared" si="756"/>
        <v>0</v>
      </c>
      <c r="AC401" t="b">
        <f t="shared" si="663"/>
        <v>1</v>
      </c>
    </row>
    <row r="402" spans="1:29" ht="21" customHeight="1" x14ac:dyDescent="0.25">
      <c r="A402" s="25" t="s">
        <v>112</v>
      </c>
      <c r="B402" s="17" t="s">
        <v>221</v>
      </c>
      <c r="C402" s="17" t="s">
        <v>6</v>
      </c>
      <c r="D402" s="37" t="s">
        <v>243</v>
      </c>
      <c r="E402" s="17" t="s">
        <v>58</v>
      </c>
      <c r="F402" s="95">
        <f>F403</f>
        <v>4813</v>
      </c>
      <c r="G402" s="95">
        <f t="shared" si="755"/>
        <v>0</v>
      </c>
      <c r="H402" s="95">
        <f t="shared" si="755"/>
        <v>4813</v>
      </c>
      <c r="I402" s="95">
        <f t="shared" si="755"/>
        <v>0</v>
      </c>
      <c r="J402" s="95">
        <f t="shared" si="755"/>
        <v>4813</v>
      </c>
      <c r="K402" s="95">
        <f t="shared" si="755"/>
        <v>0</v>
      </c>
      <c r="L402" s="95">
        <f t="shared" si="755"/>
        <v>4813</v>
      </c>
      <c r="M402" s="95">
        <f t="shared" si="755"/>
        <v>0</v>
      </c>
      <c r="N402" s="95">
        <f t="shared" si="755"/>
        <v>4813</v>
      </c>
      <c r="O402" s="95">
        <f t="shared" si="755"/>
        <v>0</v>
      </c>
      <c r="P402" s="95">
        <f t="shared" si="755"/>
        <v>4813</v>
      </c>
      <c r="Q402" s="95">
        <f t="shared" si="755"/>
        <v>0</v>
      </c>
      <c r="R402" s="95">
        <f t="shared" si="755"/>
        <v>4813</v>
      </c>
      <c r="S402" s="95">
        <f t="shared" si="755"/>
        <v>-4813</v>
      </c>
      <c r="T402" s="95">
        <f t="shared" si="755"/>
        <v>0</v>
      </c>
      <c r="U402" s="95">
        <f t="shared" si="756"/>
        <v>0</v>
      </c>
      <c r="V402" s="95">
        <f t="shared" si="756"/>
        <v>0</v>
      </c>
      <c r="AC402" t="b">
        <f t="shared" si="663"/>
        <v>1</v>
      </c>
    </row>
    <row r="403" spans="1:29" ht="49.5" x14ac:dyDescent="0.25">
      <c r="A403" s="25" t="s">
        <v>244</v>
      </c>
      <c r="B403" s="17" t="s">
        <v>221</v>
      </c>
      <c r="C403" s="17" t="s">
        <v>6</v>
      </c>
      <c r="D403" s="37" t="s">
        <v>245</v>
      </c>
      <c r="E403" s="17" t="s">
        <v>58</v>
      </c>
      <c r="F403" s="95">
        <f t="shared" ref="F403:U404" si="757">F404</f>
        <v>4813</v>
      </c>
      <c r="G403" s="95">
        <f t="shared" si="757"/>
        <v>0</v>
      </c>
      <c r="H403" s="95">
        <f t="shared" si="757"/>
        <v>4813</v>
      </c>
      <c r="I403" s="95">
        <f t="shared" si="757"/>
        <v>0</v>
      </c>
      <c r="J403" s="95">
        <f t="shared" si="757"/>
        <v>4813</v>
      </c>
      <c r="K403" s="95">
        <f t="shared" si="757"/>
        <v>0</v>
      </c>
      <c r="L403" s="95">
        <f t="shared" si="757"/>
        <v>4813</v>
      </c>
      <c r="M403" s="95">
        <f t="shared" si="757"/>
        <v>0</v>
      </c>
      <c r="N403" s="95">
        <f t="shared" si="757"/>
        <v>4813</v>
      </c>
      <c r="O403" s="95">
        <f t="shared" si="757"/>
        <v>0</v>
      </c>
      <c r="P403" s="95">
        <f t="shared" si="757"/>
        <v>4813</v>
      </c>
      <c r="Q403" s="95">
        <f t="shared" si="757"/>
        <v>0</v>
      </c>
      <c r="R403" s="95">
        <f t="shared" si="757"/>
        <v>4813</v>
      </c>
      <c r="S403" s="95">
        <f t="shared" si="757"/>
        <v>-4813</v>
      </c>
      <c r="T403" s="95">
        <f t="shared" si="757"/>
        <v>0</v>
      </c>
      <c r="U403" s="95">
        <f t="shared" si="757"/>
        <v>0</v>
      </c>
      <c r="V403" s="95">
        <f t="shared" si="756"/>
        <v>0</v>
      </c>
      <c r="AC403" t="b">
        <f t="shared" si="663"/>
        <v>1</v>
      </c>
    </row>
    <row r="404" spans="1:29" ht="33" x14ac:dyDescent="0.25">
      <c r="A404" s="20" t="s">
        <v>100</v>
      </c>
      <c r="B404" s="17" t="s">
        <v>221</v>
      </c>
      <c r="C404" s="17" t="s">
        <v>6</v>
      </c>
      <c r="D404" s="37" t="s">
        <v>245</v>
      </c>
      <c r="E404" s="17" t="s">
        <v>101</v>
      </c>
      <c r="F404" s="95">
        <f t="shared" si="757"/>
        <v>4813</v>
      </c>
      <c r="G404" s="95">
        <f t="shared" si="757"/>
        <v>0</v>
      </c>
      <c r="H404" s="95">
        <f t="shared" si="757"/>
        <v>4813</v>
      </c>
      <c r="I404" s="95">
        <f t="shared" si="757"/>
        <v>0</v>
      </c>
      <c r="J404" s="95">
        <f t="shared" si="757"/>
        <v>4813</v>
      </c>
      <c r="K404" s="95">
        <f t="shared" si="757"/>
        <v>0</v>
      </c>
      <c r="L404" s="95">
        <f t="shared" si="757"/>
        <v>4813</v>
      </c>
      <c r="M404" s="95">
        <f t="shared" si="757"/>
        <v>0</v>
      </c>
      <c r="N404" s="95">
        <f t="shared" si="757"/>
        <v>4813</v>
      </c>
      <c r="O404" s="95">
        <f t="shared" si="757"/>
        <v>0</v>
      </c>
      <c r="P404" s="95">
        <f t="shared" si="757"/>
        <v>4813</v>
      </c>
      <c r="Q404" s="95">
        <f t="shared" si="757"/>
        <v>0</v>
      </c>
      <c r="R404" s="130">
        <f t="shared" si="757"/>
        <v>4813</v>
      </c>
      <c r="S404" s="95">
        <f t="shared" si="757"/>
        <v>-4813</v>
      </c>
      <c r="T404" s="95">
        <f t="shared" si="757"/>
        <v>0</v>
      </c>
      <c r="U404" s="95">
        <f t="shared" si="756"/>
        <v>0</v>
      </c>
      <c r="V404" s="95">
        <f t="shared" si="756"/>
        <v>0</v>
      </c>
      <c r="W404" s="128" t="e">
        <f>SUMIFS([1]Лист1!$Q$15:$Q$685,[1]Лист1!$C$15:$C$685,B404,[1]Лист1!$D$15:$D$685,C404,[1]Лист1!$E$15:$E$685,D404,[1]Лист1!$F$15:$F$685,E404)</f>
        <v>#VALUE!</v>
      </c>
      <c r="X404" s="128" t="e">
        <f>SUMIFS([1]Лист1!$R$15:$R$685,[1]Лист1!$C$15:$C$685,B404,[1]Лист1!$D$15:$D$685,C404,[1]Лист1!$E$15:$E$685,D404,[1]Лист1!$F$15:$F$685,E404)</f>
        <v>#VALUE!</v>
      </c>
      <c r="Y404" s="128" t="e">
        <f>SUMIFS([1]Лист1!$S$15:$S$685,[1]Лист1!$C$15:$C$685,B404,[1]Лист1!$D$15:$D$685,C404,[1]Лист1!$E$15:$E$685,D404,[1]Лист1!$F$15:$F$685,E404)</f>
        <v>#VALUE!</v>
      </c>
      <c r="Z404" s="133" t="e">
        <f t="shared" ref="Z404:Z405" si="758">W404-P404</f>
        <v>#VALUE!</v>
      </c>
      <c r="AA404" s="133" t="e">
        <f t="shared" ref="AA404:AA405" si="759">X404-Q404</f>
        <v>#VALUE!</v>
      </c>
      <c r="AB404" s="133" t="e">
        <f t="shared" ref="AB404:AB405" si="760">Y404-R404</f>
        <v>#VALUE!</v>
      </c>
      <c r="AC404" t="b">
        <f t="shared" si="663"/>
        <v>1</v>
      </c>
    </row>
    <row r="405" spans="1:29" ht="16.5" x14ac:dyDescent="0.25">
      <c r="A405" s="25" t="s">
        <v>228</v>
      </c>
      <c r="B405" s="17" t="s">
        <v>221</v>
      </c>
      <c r="C405" s="17" t="s">
        <v>6</v>
      </c>
      <c r="D405" s="37" t="s">
        <v>245</v>
      </c>
      <c r="E405" s="17" t="s">
        <v>229</v>
      </c>
      <c r="F405" s="95">
        <v>4813</v>
      </c>
      <c r="G405" s="95">
        <v>0</v>
      </c>
      <c r="H405" s="95">
        <f>F405+G405</f>
        <v>4813</v>
      </c>
      <c r="I405" s="95">
        <v>0</v>
      </c>
      <c r="J405" s="95">
        <f>H405+I405</f>
        <v>4813</v>
      </c>
      <c r="K405" s="95">
        <v>0</v>
      </c>
      <c r="L405" s="95">
        <f>J405+K405</f>
        <v>4813</v>
      </c>
      <c r="M405" s="95">
        <v>0</v>
      </c>
      <c r="N405" s="95">
        <f>L405+M405</f>
        <v>4813</v>
      </c>
      <c r="O405" s="95">
        <v>0</v>
      </c>
      <c r="P405" s="95">
        <f>N405+O405</f>
        <v>4813</v>
      </c>
      <c r="Q405" s="95">
        <v>0</v>
      </c>
      <c r="R405" s="130">
        <f>P405+Q405</f>
        <v>4813</v>
      </c>
      <c r="S405" s="95">
        <v>-4813</v>
      </c>
      <c r="T405" s="95">
        <f>R405+S405</f>
        <v>0</v>
      </c>
      <c r="U405" s="95">
        <v>0</v>
      </c>
      <c r="V405" s="95">
        <f>T405+U405</f>
        <v>0</v>
      </c>
      <c r="W405" s="128" t="e">
        <f>SUMIFS([1]Лист1!$Q$15:$Q$685,[1]Лист1!$C$15:$C$685,B405,[1]Лист1!$D$15:$D$685,C405,[1]Лист1!$E$15:$E$685,D405,[1]Лист1!$F$15:$F$685,E405)</f>
        <v>#VALUE!</v>
      </c>
      <c r="X405" s="128" t="e">
        <f>SUMIFS([1]Лист1!$R$15:$R$685,[1]Лист1!$C$15:$C$685,B405,[1]Лист1!$D$15:$D$685,C405,[1]Лист1!$E$15:$E$685,D405,[1]Лист1!$F$15:$F$685,E405)</f>
        <v>#VALUE!</v>
      </c>
      <c r="Y405" s="128" t="e">
        <f>SUMIFS([1]Лист1!$S$15:$S$685,[1]Лист1!$C$15:$C$685,B405,[1]Лист1!$D$15:$D$685,C405,[1]Лист1!$E$15:$E$685,D405,[1]Лист1!$F$15:$F$685,E405)</f>
        <v>#VALUE!</v>
      </c>
      <c r="Z405" s="133" t="e">
        <f t="shared" si="758"/>
        <v>#VALUE!</v>
      </c>
      <c r="AA405" s="133" t="e">
        <f t="shared" si="759"/>
        <v>#VALUE!</v>
      </c>
      <c r="AB405" s="133" t="e">
        <f t="shared" si="760"/>
        <v>#VALUE!</v>
      </c>
      <c r="AC405" t="b">
        <f t="shared" si="663"/>
        <v>1</v>
      </c>
    </row>
    <row r="406" spans="1:29" ht="34.5" x14ac:dyDescent="0.3">
      <c r="A406" s="12" t="s">
        <v>421</v>
      </c>
      <c r="B406" s="13" t="s">
        <v>221</v>
      </c>
      <c r="C406" s="13" t="s">
        <v>6</v>
      </c>
      <c r="D406" s="34" t="s">
        <v>246</v>
      </c>
      <c r="E406" s="13" t="s">
        <v>58</v>
      </c>
      <c r="F406" s="94">
        <f>F411+F407+F415</f>
        <v>12122</v>
      </c>
      <c r="G406" s="94">
        <f t="shared" ref="G406:H406" si="761">G411+G407+G415</f>
        <v>7000</v>
      </c>
      <c r="H406" s="94">
        <f t="shared" si="761"/>
        <v>19122</v>
      </c>
      <c r="I406" s="94">
        <f t="shared" ref="I406:J406" si="762">I411+I407+I415</f>
        <v>0</v>
      </c>
      <c r="J406" s="94">
        <f t="shared" si="762"/>
        <v>19122</v>
      </c>
      <c r="K406" s="94">
        <f t="shared" ref="K406:L406" si="763">K411+K407+K415</f>
        <v>717.1</v>
      </c>
      <c r="L406" s="94">
        <f t="shared" si="763"/>
        <v>19839.099999999999</v>
      </c>
      <c r="M406" s="95">
        <f t="shared" ref="M406:N406" si="764">M411+M407+M415</f>
        <v>0</v>
      </c>
      <c r="N406" s="94">
        <f t="shared" si="764"/>
        <v>19839.099999999999</v>
      </c>
      <c r="O406" s="94">
        <f t="shared" ref="O406:P406" si="765">O411+O407+O415</f>
        <v>0</v>
      </c>
      <c r="P406" s="94">
        <f t="shared" si="765"/>
        <v>19839.099999999999</v>
      </c>
      <c r="Q406" s="94">
        <f t="shared" ref="Q406:R406" si="766">Q411+Q407+Q415</f>
        <v>0</v>
      </c>
      <c r="R406" s="94">
        <f t="shared" si="766"/>
        <v>19839.099999999999</v>
      </c>
      <c r="S406" s="94">
        <f t="shared" ref="S406:T406" si="767">S411+S407+S415</f>
        <v>-19839.099999999999</v>
      </c>
      <c r="T406" s="94">
        <f t="shared" si="767"/>
        <v>0</v>
      </c>
      <c r="U406" s="94">
        <f t="shared" ref="U406:V406" si="768">U411+U407+U415</f>
        <v>0</v>
      </c>
      <c r="V406" s="94">
        <f t="shared" si="768"/>
        <v>0</v>
      </c>
      <c r="AC406" t="b">
        <f t="shared" si="663"/>
        <v>1</v>
      </c>
    </row>
    <row r="407" spans="1:29" ht="33" x14ac:dyDescent="0.25">
      <c r="A407" s="30" t="s">
        <v>247</v>
      </c>
      <c r="B407" s="27" t="s">
        <v>221</v>
      </c>
      <c r="C407" s="27" t="s">
        <v>6</v>
      </c>
      <c r="D407" s="42" t="s">
        <v>248</v>
      </c>
      <c r="E407" s="27" t="s">
        <v>58</v>
      </c>
      <c r="F407" s="96">
        <f t="shared" ref="F407:U409" si="769">F408</f>
        <v>2971</v>
      </c>
      <c r="G407" s="96">
        <f t="shared" si="769"/>
        <v>7000</v>
      </c>
      <c r="H407" s="96">
        <f t="shared" si="769"/>
        <v>9971</v>
      </c>
      <c r="I407" s="96">
        <f t="shared" si="769"/>
        <v>0</v>
      </c>
      <c r="J407" s="96">
        <f t="shared" si="769"/>
        <v>9971</v>
      </c>
      <c r="K407" s="96">
        <f t="shared" si="769"/>
        <v>0</v>
      </c>
      <c r="L407" s="96">
        <f t="shared" si="769"/>
        <v>9971</v>
      </c>
      <c r="M407" s="95">
        <f t="shared" si="769"/>
        <v>0</v>
      </c>
      <c r="N407" s="96">
        <f t="shared" si="769"/>
        <v>9971</v>
      </c>
      <c r="O407" s="96">
        <f t="shared" si="769"/>
        <v>0</v>
      </c>
      <c r="P407" s="96">
        <f t="shared" si="769"/>
        <v>9971</v>
      </c>
      <c r="Q407" s="96">
        <f t="shared" si="769"/>
        <v>0</v>
      </c>
      <c r="R407" s="96">
        <f t="shared" si="769"/>
        <v>9971</v>
      </c>
      <c r="S407" s="96">
        <f t="shared" si="769"/>
        <v>-9971</v>
      </c>
      <c r="T407" s="96">
        <f t="shared" si="769"/>
        <v>0</v>
      </c>
      <c r="U407" s="96">
        <f t="shared" si="769"/>
        <v>0</v>
      </c>
      <c r="V407" s="96">
        <f t="shared" ref="U407:V409" si="770">V408</f>
        <v>0</v>
      </c>
      <c r="AC407" t="b">
        <f t="shared" si="663"/>
        <v>1</v>
      </c>
    </row>
    <row r="408" spans="1:29" ht="16.5" x14ac:dyDescent="0.25">
      <c r="A408" s="25" t="s">
        <v>235</v>
      </c>
      <c r="B408" s="17" t="s">
        <v>221</v>
      </c>
      <c r="C408" s="17" t="s">
        <v>6</v>
      </c>
      <c r="D408" s="37" t="s">
        <v>249</v>
      </c>
      <c r="E408" s="17" t="s">
        <v>58</v>
      </c>
      <c r="F408" s="95">
        <f t="shared" si="769"/>
        <v>2971</v>
      </c>
      <c r="G408" s="95">
        <f t="shared" si="769"/>
        <v>7000</v>
      </c>
      <c r="H408" s="95">
        <f t="shared" si="769"/>
        <v>9971</v>
      </c>
      <c r="I408" s="95">
        <f t="shared" si="769"/>
        <v>0</v>
      </c>
      <c r="J408" s="95">
        <f t="shared" si="769"/>
        <v>9971</v>
      </c>
      <c r="K408" s="95">
        <f t="shared" si="769"/>
        <v>0</v>
      </c>
      <c r="L408" s="95">
        <f t="shared" si="769"/>
        <v>9971</v>
      </c>
      <c r="M408" s="95">
        <f t="shared" si="769"/>
        <v>0</v>
      </c>
      <c r="N408" s="95">
        <f t="shared" si="769"/>
        <v>9971</v>
      </c>
      <c r="O408" s="95">
        <f t="shared" si="769"/>
        <v>0</v>
      </c>
      <c r="P408" s="95">
        <f t="shared" si="769"/>
        <v>9971</v>
      </c>
      <c r="Q408" s="95">
        <f t="shared" si="769"/>
        <v>0</v>
      </c>
      <c r="R408" s="95">
        <f t="shared" si="769"/>
        <v>9971</v>
      </c>
      <c r="S408" s="95">
        <f t="shared" si="769"/>
        <v>-9971</v>
      </c>
      <c r="T408" s="95">
        <f t="shared" si="769"/>
        <v>0</v>
      </c>
      <c r="U408" s="95">
        <f t="shared" si="770"/>
        <v>0</v>
      </c>
      <c r="V408" s="95">
        <f t="shared" si="770"/>
        <v>0</v>
      </c>
      <c r="AC408" t="b">
        <f t="shared" si="663"/>
        <v>1</v>
      </c>
    </row>
    <row r="409" spans="1:29" ht="33" x14ac:dyDescent="0.25">
      <c r="A409" s="20" t="s">
        <v>100</v>
      </c>
      <c r="B409" s="17" t="s">
        <v>221</v>
      </c>
      <c r="C409" s="17" t="s">
        <v>6</v>
      </c>
      <c r="D409" s="37" t="s">
        <v>249</v>
      </c>
      <c r="E409" s="17" t="s">
        <v>101</v>
      </c>
      <c r="F409" s="95">
        <f t="shared" si="769"/>
        <v>2971</v>
      </c>
      <c r="G409" s="95">
        <f t="shared" si="769"/>
        <v>7000</v>
      </c>
      <c r="H409" s="95">
        <f t="shared" si="769"/>
        <v>9971</v>
      </c>
      <c r="I409" s="95">
        <f t="shared" si="769"/>
        <v>0</v>
      </c>
      <c r="J409" s="95">
        <f t="shared" si="769"/>
        <v>9971</v>
      </c>
      <c r="K409" s="95">
        <f t="shared" si="769"/>
        <v>0</v>
      </c>
      <c r="L409" s="95">
        <f t="shared" si="769"/>
        <v>9971</v>
      </c>
      <c r="M409" s="95">
        <f t="shared" si="769"/>
        <v>0</v>
      </c>
      <c r="N409" s="95">
        <f t="shared" si="769"/>
        <v>9971</v>
      </c>
      <c r="O409" s="95">
        <f t="shared" si="769"/>
        <v>0</v>
      </c>
      <c r="P409" s="95">
        <f t="shared" si="769"/>
        <v>9971</v>
      </c>
      <c r="Q409" s="95">
        <f t="shared" si="769"/>
        <v>0</v>
      </c>
      <c r="R409" s="130">
        <f t="shared" si="769"/>
        <v>9971</v>
      </c>
      <c r="S409" s="95">
        <f t="shared" si="769"/>
        <v>-9971</v>
      </c>
      <c r="T409" s="95">
        <f t="shared" si="769"/>
        <v>0</v>
      </c>
      <c r="U409" s="95">
        <f t="shared" si="770"/>
        <v>0</v>
      </c>
      <c r="V409" s="95">
        <f t="shared" si="770"/>
        <v>0</v>
      </c>
      <c r="W409" s="128" t="e">
        <f>SUMIFS([1]Лист1!$Q$15:$Q$685,[1]Лист1!$C$15:$C$685,B409,[1]Лист1!$D$15:$D$685,C409,[1]Лист1!$E$15:$E$685,D409,[1]Лист1!$F$15:$F$685,E409)</f>
        <v>#VALUE!</v>
      </c>
      <c r="X409" s="128" t="e">
        <f>SUMIFS([1]Лист1!$R$15:$R$685,[1]Лист1!$C$15:$C$685,B409,[1]Лист1!$D$15:$D$685,C409,[1]Лист1!$E$15:$E$685,D409,[1]Лист1!$F$15:$F$685,E409)</f>
        <v>#VALUE!</v>
      </c>
      <c r="Y409" s="128" t="e">
        <f>SUMIFS([1]Лист1!$S$15:$S$685,[1]Лист1!$C$15:$C$685,B409,[1]Лист1!$D$15:$D$685,C409,[1]Лист1!$E$15:$E$685,D409,[1]Лист1!$F$15:$F$685,E409)</f>
        <v>#VALUE!</v>
      </c>
      <c r="Z409" s="133" t="e">
        <f t="shared" ref="Z409:Z410" si="771">W409-P409</f>
        <v>#VALUE!</v>
      </c>
      <c r="AA409" s="133" t="e">
        <f t="shared" ref="AA409:AA410" si="772">X409-Q409</f>
        <v>#VALUE!</v>
      </c>
      <c r="AB409" s="133" t="e">
        <f t="shared" ref="AB409:AB410" si="773">Y409-R409</f>
        <v>#VALUE!</v>
      </c>
      <c r="AC409" t="b">
        <f t="shared" si="663"/>
        <v>1</v>
      </c>
    </row>
    <row r="410" spans="1:29" ht="16.5" x14ac:dyDescent="0.25">
      <c r="A410" s="25" t="s">
        <v>228</v>
      </c>
      <c r="B410" s="17" t="s">
        <v>221</v>
      </c>
      <c r="C410" s="17" t="s">
        <v>6</v>
      </c>
      <c r="D410" s="37" t="s">
        <v>249</v>
      </c>
      <c r="E410" s="17" t="s">
        <v>229</v>
      </c>
      <c r="F410" s="95">
        <v>2971</v>
      </c>
      <c r="G410" s="95">
        <v>7000</v>
      </c>
      <c r="H410" s="95">
        <f>F410+G410</f>
        <v>9971</v>
      </c>
      <c r="I410" s="95">
        <v>0</v>
      </c>
      <c r="J410" s="95">
        <f>H410+I410</f>
        <v>9971</v>
      </c>
      <c r="K410" s="95">
        <v>0</v>
      </c>
      <c r="L410" s="95">
        <f>J410+K410</f>
        <v>9971</v>
      </c>
      <c r="M410" s="95">
        <v>0</v>
      </c>
      <c r="N410" s="95">
        <f>L410+M410</f>
        <v>9971</v>
      </c>
      <c r="O410" s="95">
        <v>0</v>
      </c>
      <c r="P410" s="95">
        <f>N410+O410</f>
        <v>9971</v>
      </c>
      <c r="Q410" s="95">
        <v>0</v>
      </c>
      <c r="R410" s="130">
        <f>P410+Q410</f>
        <v>9971</v>
      </c>
      <c r="S410" s="95">
        <v>-9971</v>
      </c>
      <c r="T410" s="95">
        <f>R410+S410</f>
        <v>0</v>
      </c>
      <c r="U410" s="95">
        <v>0</v>
      </c>
      <c r="V410" s="95">
        <f>T410+U410</f>
        <v>0</v>
      </c>
      <c r="W410" s="128" t="e">
        <f>SUMIFS([1]Лист1!$Q$15:$Q$685,[1]Лист1!$C$15:$C$685,B410,[1]Лист1!$D$15:$D$685,C410,[1]Лист1!$E$15:$E$685,D410,[1]Лист1!$F$15:$F$685,E410)</f>
        <v>#VALUE!</v>
      </c>
      <c r="X410" s="128" t="e">
        <f>SUMIFS([1]Лист1!$R$15:$R$685,[1]Лист1!$C$15:$C$685,B410,[1]Лист1!$D$15:$D$685,C410,[1]Лист1!$E$15:$E$685,D410,[1]Лист1!$F$15:$F$685,E410)</f>
        <v>#VALUE!</v>
      </c>
      <c r="Y410" s="128" t="e">
        <f>SUMIFS([1]Лист1!$S$15:$S$685,[1]Лист1!$C$15:$C$685,B410,[1]Лист1!$D$15:$D$685,C410,[1]Лист1!$E$15:$E$685,D410,[1]Лист1!$F$15:$F$685,E410)</f>
        <v>#VALUE!</v>
      </c>
      <c r="Z410" s="133" t="e">
        <f t="shared" si="771"/>
        <v>#VALUE!</v>
      </c>
      <c r="AA410" s="133" t="e">
        <f t="shared" si="772"/>
        <v>#VALUE!</v>
      </c>
      <c r="AB410" s="133" t="e">
        <f t="shared" si="773"/>
        <v>#VALUE!</v>
      </c>
      <c r="AC410" t="b">
        <f t="shared" si="663"/>
        <v>1</v>
      </c>
    </row>
    <row r="411" spans="1:29" ht="33" x14ac:dyDescent="0.25">
      <c r="A411" s="30" t="s">
        <v>250</v>
      </c>
      <c r="B411" s="27" t="s">
        <v>221</v>
      </c>
      <c r="C411" s="27" t="s">
        <v>6</v>
      </c>
      <c r="D411" s="42" t="s">
        <v>251</v>
      </c>
      <c r="E411" s="27" t="s">
        <v>58</v>
      </c>
      <c r="F411" s="96">
        <f t="shared" ref="F411:U413" si="774">F412</f>
        <v>6105</v>
      </c>
      <c r="G411" s="96">
        <f t="shared" si="774"/>
        <v>0</v>
      </c>
      <c r="H411" s="96">
        <f t="shared" si="774"/>
        <v>6105</v>
      </c>
      <c r="I411" s="96">
        <f t="shared" si="774"/>
        <v>0</v>
      </c>
      <c r="J411" s="96">
        <f t="shared" si="774"/>
        <v>6105</v>
      </c>
      <c r="K411" s="96">
        <f t="shared" si="774"/>
        <v>0</v>
      </c>
      <c r="L411" s="96">
        <f t="shared" si="774"/>
        <v>6105</v>
      </c>
      <c r="M411" s="95">
        <f t="shared" si="774"/>
        <v>0</v>
      </c>
      <c r="N411" s="96">
        <f t="shared" si="774"/>
        <v>6105</v>
      </c>
      <c r="O411" s="96">
        <f t="shared" si="774"/>
        <v>0</v>
      </c>
      <c r="P411" s="96">
        <f t="shared" si="774"/>
        <v>6105</v>
      </c>
      <c r="Q411" s="96">
        <f t="shared" si="774"/>
        <v>0</v>
      </c>
      <c r="R411" s="96">
        <f t="shared" si="774"/>
        <v>6105</v>
      </c>
      <c r="S411" s="96">
        <f t="shared" si="774"/>
        <v>-6105</v>
      </c>
      <c r="T411" s="96">
        <f t="shared" si="774"/>
        <v>0</v>
      </c>
      <c r="U411" s="96">
        <f t="shared" si="774"/>
        <v>0</v>
      </c>
      <c r="V411" s="96">
        <f t="shared" ref="U411:V413" si="775">V412</f>
        <v>0</v>
      </c>
      <c r="AC411" t="b">
        <f t="shared" si="663"/>
        <v>1</v>
      </c>
    </row>
    <row r="412" spans="1:29" ht="16.5" x14ac:dyDescent="0.25">
      <c r="A412" s="25" t="s">
        <v>235</v>
      </c>
      <c r="B412" s="17" t="s">
        <v>221</v>
      </c>
      <c r="C412" s="17" t="s">
        <v>6</v>
      </c>
      <c r="D412" s="37" t="s">
        <v>252</v>
      </c>
      <c r="E412" s="17" t="s">
        <v>58</v>
      </c>
      <c r="F412" s="95">
        <f t="shared" si="774"/>
        <v>6105</v>
      </c>
      <c r="G412" s="95">
        <f t="shared" si="774"/>
        <v>0</v>
      </c>
      <c r="H412" s="95">
        <f t="shared" si="774"/>
        <v>6105</v>
      </c>
      <c r="I412" s="95">
        <f t="shared" si="774"/>
        <v>0</v>
      </c>
      <c r="J412" s="95">
        <f t="shared" si="774"/>
        <v>6105</v>
      </c>
      <c r="K412" s="95">
        <f t="shared" si="774"/>
        <v>0</v>
      </c>
      <c r="L412" s="95">
        <f t="shared" si="774"/>
        <v>6105</v>
      </c>
      <c r="M412" s="95">
        <f t="shared" si="774"/>
        <v>0</v>
      </c>
      <c r="N412" s="95">
        <f t="shared" si="774"/>
        <v>6105</v>
      </c>
      <c r="O412" s="95">
        <f t="shared" si="774"/>
        <v>0</v>
      </c>
      <c r="P412" s="95">
        <f t="shared" si="774"/>
        <v>6105</v>
      </c>
      <c r="Q412" s="95">
        <f t="shared" si="774"/>
        <v>0</v>
      </c>
      <c r="R412" s="95">
        <f t="shared" si="774"/>
        <v>6105</v>
      </c>
      <c r="S412" s="95">
        <f t="shared" si="774"/>
        <v>-6105</v>
      </c>
      <c r="T412" s="95">
        <f t="shared" si="774"/>
        <v>0</v>
      </c>
      <c r="U412" s="95">
        <f t="shared" si="775"/>
        <v>0</v>
      </c>
      <c r="V412" s="95">
        <f t="shared" si="775"/>
        <v>0</v>
      </c>
      <c r="AC412" t="b">
        <f t="shared" ref="AC412:AC475" si="776">R412=P412+Q412</f>
        <v>1</v>
      </c>
    </row>
    <row r="413" spans="1:29" ht="33" x14ac:dyDescent="0.25">
      <c r="A413" s="20" t="s">
        <v>100</v>
      </c>
      <c r="B413" s="17" t="s">
        <v>221</v>
      </c>
      <c r="C413" s="17" t="s">
        <v>6</v>
      </c>
      <c r="D413" s="37" t="s">
        <v>252</v>
      </c>
      <c r="E413" s="17" t="s">
        <v>101</v>
      </c>
      <c r="F413" s="95">
        <f t="shared" si="774"/>
        <v>6105</v>
      </c>
      <c r="G413" s="95">
        <f t="shared" si="774"/>
        <v>0</v>
      </c>
      <c r="H413" s="95">
        <f t="shared" si="774"/>
        <v>6105</v>
      </c>
      <c r="I413" s="95">
        <f t="shared" si="774"/>
        <v>0</v>
      </c>
      <c r="J413" s="95">
        <f t="shared" si="774"/>
        <v>6105</v>
      </c>
      <c r="K413" s="95">
        <f t="shared" si="774"/>
        <v>0</v>
      </c>
      <c r="L413" s="95">
        <f t="shared" si="774"/>
        <v>6105</v>
      </c>
      <c r="M413" s="95">
        <f t="shared" si="774"/>
        <v>0</v>
      </c>
      <c r="N413" s="95">
        <f t="shared" si="774"/>
        <v>6105</v>
      </c>
      <c r="O413" s="95">
        <f t="shared" si="774"/>
        <v>0</v>
      </c>
      <c r="P413" s="95">
        <f t="shared" si="774"/>
        <v>6105</v>
      </c>
      <c r="Q413" s="95">
        <f t="shared" si="774"/>
        <v>0</v>
      </c>
      <c r="R413" s="130">
        <f t="shared" si="774"/>
        <v>6105</v>
      </c>
      <c r="S413" s="95">
        <f t="shared" si="774"/>
        <v>-6105</v>
      </c>
      <c r="T413" s="95">
        <f t="shared" si="774"/>
        <v>0</v>
      </c>
      <c r="U413" s="95">
        <f t="shared" si="775"/>
        <v>0</v>
      </c>
      <c r="V413" s="95">
        <f t="shared" si="775"/>
        <v>0</v>
      </c>
      <c r="W413" s="128" t="e">
        <f>SUMIFS([1]Лист1!$Q$15:$Q$685,[1]Лист1!$C$15:$C$685,B413,[1]Лист1!$D$15:$D$685,C413,[1]Лист1!$E$15:$E$685,D413,[1]Лист1!$F$15:$F$685,E413)</f>
        <v>#VALUE!</v>
      </c>
      <c r="X413" s="128" t="e">
        <f>SUMIFS([1]Лист1!$R$15:$R$685,[1]Лист1!$C$15:$C$685,B413,[1]Лист1!$D$15:$D$685,C413,[1]Лист1!$E$15:$E$685,D413,[1]Лист1!$F$15:$F$685,E413)</f>
        <v>#VALUE!</v>
      </c>
      <c r="Y413" s="128" t="e">
        <f>SUMIFS([1]Лист1!$S$15:$S$685,[1]Лист1!$C$15:$C$685,B413,[1]Лист1!$D$15:$D$685,C413,[1]Лист1!$E$15:$E$685,D413,[1]Лист1!$F$15:$F$685,E413)</f>
        <v>#VALUE!</v>
      </c>
      <c r="Z413" s="133" t="e">
        <f t="shared" ref="Z413:Z414" si="777">W413-P413</f>
        <v>#VALUE!</v>
      </c>
      <c r="AA413" s="133" t="e">
        <f t="shared" ref="AA413:AA414" si="778">X413-Q413</f>
        <v>#VALUE!</v>
      </c>
      <c r="AB413" s="133" t="e">
        <f t="shared" ref="AB413:AB414" si="779">Y413-R413</f>
        <v>#VALUE!</v>
      </c>
      <c r="AC413" t="b">
        <f t="shared" si="776"/>
        <v>1</v>
      </c>
    </row>
    <row r="414" spans="1:29" ht="16.5" x14ac:dyDescent="0.25">
      <c r="A414" s="25" t="s">
        <v>228</v>
      </c>
      <c r="B414" s="17" t="s">
        <v>221</v>
      </c>
      <c r="C414" s="17" t="s">
        <v>6</v>
      </c>
      <c r="D414" s="37" t="s">
        <v>252</v>
      </c>
      <c r="E414" s="17" t="s">
        <v>229</v>
      </c>
      <c r="F414" s="95">
        <v>6105</v>
      </c>
      <c r="G414" s="95">
        <v>0</v>
      </c>
      <c r="H414" s="95">
        <f>F414+G414</f>
        <v>6105</v>
      </c>
      <c r="I414" s="95">
        <v>0</v>
      </c>
      <c r="J414" s="95">
        <f>H414+I414</f>
        <v>6105</v>
      </c>
      <c r="K414" s="95">
        <v>0</v>
      </c>
      <c r="L414" s="95">
        <f>J414+K414</f>
        <v>6105</v>
      </c>
      <c r="M414" s="95">
        <v>0</v>
      </c>
      <c r="N414" s="95">
        <f>L414+M414</f>
        <v>6105</v>
      </c>
      <c r="O414" s="95">
        <v>0</v>
      </c>
      <c r="P414" s="95">
        <f>N414+O414</f>
        <v>6105</v>
      </c>
      <c r="Q414" s="95">
        <v>0</v>
      </c>
      <c r="R414" s="130">
        <f>P414+Q414</f>
        <v>6105</v>
      </c>
      <c r="S414" s="95">
        <v>-6105</v>
      </c>
      <c r="T414" s="95">
        <f>R414+S414</f>
        <v>0</v>
      </c>
      <c r="U414" s="95">
        <v>0</v>
      </c>
      <c r="V414" s="95">
        <f>T414+U414</f>
        <v>0</v>
      </c>
      <c r="W414" s="128" t="e">
        <f>SUMIFS([1]Лист1!$Q$15:$Q$685,[1]Лист1!$C$15:$C$685,B414,[1]Лист1!$D$15:$D$685,C414,[1]Лист1!$E$15:$E$685,D414,[1]Лист1!$F$15:$F$685,E414)</f>
        <v>#VALUE!</v>
      </c>
      <c r="X414" s="128" t="e">
        <f>SUMIFS([1]Лист1!$R$15:$R$685,[1]Лист1!$C$15:$C$685,B414,[1]Лист1!$D$15:$D$685,C414,[1]Лист1!$E$15:$E$685,D414,[1]Лист1!$F$15:$F$685,E414)</f>
        <v>#VALUE!</v>
      </c>
      <c r="Y414" s="128" t="e">
        <f>SUMIFS([1]Лист1!$S$15:$S$685,[1]Лист1!$C$15:$C$685,B414,[1]Лист1!$D$15:$D$685,C414,[1]Лист1!$E$15:$E$685,D414,[1]Лист1!$F$15:$F$685,E414)</f>
        <v>#VALUE!</v>
      </c>
      <c r="Z414" s="133" t="e">
        <f t="shared" si="777"/>
        <v>#VALUE!</v>
      </c>
      <c r="AA414" s="133" t="e">
        <f t="shared" si="778"/>
        <v>#VALUE!</v>
      </c>
      <c r="AB414" s="133" t="e">
        <f t="shared" si="779"/>
        <v>#VALUE!</v>
      </c>
      <c r="AC414" t="b">
        <f t="shared" si="776"/>
        <v>1</v>
      </c>
    </row>
    <row r="415" spans="1:29" ht="16.5" x14ac:dyDescent="0.25">
      <c r="A415" s="26" t="s">
        <v>253</v>
      </c>
      <c r="B415" s="27" t="s">
        <v>221</v>
      </c>
      <c r="C415" s="27" t="s">
        <v>6</v>
      </c>
      <c r="D415" s="28" t="s">
        <v>254</v>
      </c>
      <c r="E415" s="19" t="s">
        <v>58</v>
      </c>
      <c r="F415" s="88">
        <f t="shared" ref="F415:U418" si="780">F416</f>
        <v>3046</v>
      </c>
      <c r="G415" s="88">
        <f t="shared" si="780"/>
        <v>0</v>
      </c>
      <c r="H415" s="88">
        <f t="shared" si="780"/>
        <v>3046</v>
      </c>
      <c r="I415" s="88">
        <f t="shared" si="780"/>
        <v>0</v>
      </c>
      <c r="J415" s="88">
        <f t="shared" si="780"/>
        <v>3046</v>
      </c>
      <c r="K415" s="88">
        <f t="shared" si="780"/>
        <v>717.1</v>
      </c>
      <c r="L415" s="88">
        <f t="shared" si="780"/>
        <v>3763.1</v>
      </c>
      <c r="M415" s="95">
        <f t="shared" si="780"/>
        <v>0</v>
      </c>
      <c r="N415" s="96">
        <f t="shared" si="780"/>
        <v>3763.1</v>
      </c>
      <c r="O415" s="96">
        <f t="shared" si="780"/>
        <v>0</v>
      </c>
      <c r="P415" s="96">
        <f t="shared" si="780"/>
        <v>3763.1</v>
      </c>
      <c r="Q415" s="96">
        <f t="shared" si="780"/>
        <v>0</v>
      </c>
      <c r="R415" s="96">
        <f t="shared" si="780"/>
        <v>3763.1</v>
      </c>
      <c r="S415" s="96">
        <f t="shared" si="780"/>
        <v>-3763.1</v>
      </c>
      <c r="T415" s="96">
        <f t="shared" si="780"/>
        <v>0</v>
      </c>
      <c r="U415" s="96">
        <f t="shared" si="780"/>
        <v>0</v>
      </c>
      <c r="V415" s="96">
        <f t="shared" ref="U415:V418" si="781">V416</f>
        <v>0</v>
      </c>
      <c r="AC415" t="b">
        <f t="shared" si="776"/>
        <v>1</v>
      </c>
    </row>
    <row r="416" spans="1:29" ht="21" customHeight="1" x14ac:dyDescent="0.25">
      <c r="A416" s="20" t="s">
        <v>112</v>
      </c>
      <c r="B416" s="17" t="s">
        <v>221</v>
      </c>
      <c r="C416" s="17" t="s">
        <v>6</v>
      </c>
      <c r="D416" s="18" t="s">
        <v>263</v>
      </c>
      <c r="E416" s="19" t="s">
        <v>58</v>
      </c>
      <c r="F416" s="85">
        <f t="shared" si="780"/>
        <v>3046</v>
      </c>
      <c r="G416" s="85">
        <f t="shared" si="780"/>
        <v>0</v>
      </c>
      <c r="H416" s="85">
        <f t="shared" si="780"/>
        <v>3046</v>
      </c>
      <c r="I416" s="85">
        <f t="shared" si="780"/>
        <v>0</v>
      </c>
      <c r="J416" s="85">
        <f t="shared" si="780"/>
        <v>3046</v>
      </c>
      <c r="K416" s="85">
        <f t="shared" si="780"/>
        <v>717.1</v>
      </c>
      <c r="L416" s="85">
        <f t="shared" si="780"/>
        <v>3763.1</v>
      </c>
      <c r="M416" s="95">
        <f t="shared" si="780"/>
        <v>0</v>
      </c>
      <c r="N416" s="95">
        <f t="shared" si="780"/>
        <v>3763.1</v>
      </c>
      <c r="O416" s="95">
        <f t="shared" si="780"/>
        <v>0</v>
      </c>
      <c r="P416" s="95">
        <f t="shared" si="780"/>
        <v>3763.1</v>
      </c>
      <c r="Q416" s="95">
        <f t="shared" si="780"/>
        <v>0</v>
      </c>
      <c r="R416" s="95">
        <f t="shared" si="780"/>
        <v>3763.1</v>
      </c>
      <c r="S416" s="95">
        <f t="shared" si="780"/>
        <v>-3763.1</v>
      </c>
      <c r="T416" s="95">
        <f t="shared" si="780"/>
        <v>0</v>
      </c>
      <c r="U416" s="95">
        <f t="shared" si="781"/>
        <v>0</v>
      </c>
      <c r="V416" s="95">
        <f t="shared" si="781"/>
        <v>0</v>
      </c>
      <c r="AC416" t="b">
        <f t="shared" si="776"/>
        <v>1</v>
      </c>
    </row>
    <row r="417" spans="1:29" ht="33" x14ac:dyDescent="0.25">
      <c r="A417" s="20" t="s">
        <v>463</v>
      </c>
      <c r="B417" s="17" t="s">
        <v>221</v>
      </c>
      <c r="C417" s="17" t="s">
        <v>6</v>
      </c>
      <c r="D417" s="18" t="s">
        <v>462</v>
      </c>
      <c r="E417" s="19" t="s">
        <v>58</v>
      </c>
      <c r="F417" s="85">
        <f t="shared" si="780"/>
        <v>3046</v>
      </c>
      <c r="G417" s="85">
        <f t="shared" si="780"/>
        <v>0</v>
      </c>
      <c r="H417" s="85">
        <f t="shared" si="780"/>
        <v>3046</v>
      </c>
      <c r="I417" s="85">
        <f t="shared" si="780"/>
        <v>0</v>
      </c>
      <c r="J417" s="85">
        <f t="shared" si="780"/>
        <v>3046</v>
      </c>
      <c r="K417" s="85">
        <f t="shared" si="780"/>
        <v>717.1</v>
      </c>
      <c r="L417" s="85">
        <f t="shared" si="780"/>
        <v>3763.1</v>
      </c>
      <c r="M417" s="95">
        <f t="shared" si="780"/>
        <v>0</v>
      </c>
      <c r="N417" s="95">
        <f t="shared" si="780"/>
        <v>3763.1</v>
      </c>
      <c r="O417" s="95">
        <f t="shared" si="780"/>
        <v>0</v>
      </c>
      <c r="P417" s="95">
        <f t="shared" si="780"/>
        <v>3763.1</v>
      </c>
      <c r="Q417" s="95">
        <f t="shared" si="780"/>
        <v>0</v>
      </c>
      <c r="R417" s="95">
        <f t="shared" si="780"/>
        <v>3763.1</v>
      </c>
      <c r="S417" s="95">
        <f t="shared" si="780"/>
        <v>-3763.1</v>
      </c>
      <c r="T417" s="95">
        <f t="shared" si="780"/>
        <v>0</v>
      </c>
      <c r="U417" s="95">
        <f t="shared" si="781"/>
        <v>0</v>
      </c>
      <c r="V417" s="95">
        <f t="shared" si="781"/>
        <v>0</v>
      </c>
      <c r="AC417" t="b">
        <f t="shared" si="776"/>
        <v>1</v>
      </c>
    </row>
    <row r="418" spans="1:29" ht="33" x14ac:dyDescent="0.25">
      <c r="A418" s="20" t="s">
        <v>100</v>
      </c>
      <c r="B418" s="17" t="s">
        <v>221</v>
      </c>
      <c r="C418" s="17" t="s">
        <v>6</v>
      </c>
      <c r="D418" s="18" t="s">
        <v>462</v>
      </c>
      <c r="E418" s="19" t="s">
        <v>101</v>
      </c>
      <c r="F418" s="85">
        <f t="shared" si="780"/>
        <v>3046</v>
      </c>
      <c r="G418" s="85">
        <f t="shared" si="780"/>
        <v>0</v>
      </c>
      <c r="H418" s="85">
        <f t="shared" si="780"/>
        <v>3046</v>
      </c>
      <c r="I418" s="85">
        <f t="shared" si="780"/>
        <v>0</v>
      </c>
      <c r="J418" s="85">
        <f t="shared" si="780"/>
        <v>3046</v>
      </c>
      <c r="K418" s="85">
        <f t="shared" si="780"/>
        <v>717.1</v>
      </c>
      <c r="L418" s="85">
        <f t="shared" si="780"/>
        <v>3763.1</v>
      </c>
      <c r="M418" s="95">
        <f t="shared" si="780"/>
        <v>0</v>
      </c>
      <c r="N418" s="95">
        <f t="shared" si="780"/>
        <v>3763.1</v>
      </c>
      <c r="O418" s="95">
        <f t="shared" si="780"/>
        <v>0</v>
      </c>
      <c r="P418" s="95">
        <f t="shared" si="780"/>
        <v>3763.1</v>
      </c>
      <c r="Q418" s="95">
        <f t="shared" si="780"/>
        <v>0</v>
      </c>
      <c r="R418" s="130">
        <f t="shared" si="780"/>
        <v>3763.1</v>
      </c>
      <c r="S418" s="95">
        <f t="shared" si="780"/>
        <v>-3763.1</v>
      </c>
      <c r="T418" s="95">
        <f t="shared" si="780"/>
        <v>0</v>
      </c>
      <c r="U418" s="95">
        <f t="shared" si="781"/>
        <v>0</v>
      </c>
      <c r="V418" s="95">
        <f t="shared" si="781"/>
        <v>0</v>
      </c>
      <c r="W418" s="128" t="e">
        <f>SUMIFS([1]Лист1!$Q$15:$Q$685,[1]Лист1!$C$15:$C$685,B418,[1]Лист1!$D$15:$D$685,C418,[1]Лист1!$E$15:$E$685,D418,[1]Лист1!$F$15:$F$685,E418)</f>
        <v>#VALUE!</v>
      </c>
      <c r="X418" s="128" t="e">
        <f>SUMIFS([1]Лист1!$R$15:$R$685,[1]Лист1!$C$15:$C$685,B418,[1]Лист1!$D$15:$D$685,C418,[1]Лист1!$E$15:$E$685,D418,[1]Лист1!$F$15:$F$685,E418)</f>
        <v>#VALUE!</v>
      </c>
      <c r="Y418" s="128" t="e">
        <f>SUMIFS([1]Лист1!$S$15:$S$685,[1]Лист1!$C$15:$C$685,B418,[1]Лист1!$D$15:$D$685,C418,[1]Лист1!$E$15:$E$685,D418,[1]Лист1!$F$15:$F$685,E418)</f>
        <v>#VALUE!</v>
      </c>
      <c r="Z418" s="133" t="e">
        <f t="shared" ref="Z418:Z419" si="782">W418-P418</f>
        <v>#VALUE!</v>
      </c>
      <c r="AA418" s="133" t="e">
        <f t="shared" ref="AA418:AA419" si="783">X418-Q418</f>
        <v>#VALUE!</v>
      </c>
      <c r="AB418" s="133" t="e">
        <f t="shared" ref="AB418:AB419" si="784">Y418-R418</f>
        <v>#VALUE!</v>
      </c>
      <c r="AC418" t="b">
        <f t="shared" si="776"/>
        <v>1</v>
      </c>
    </row>
    <row r="419" spans="1:29" ht="16.5" x14ac:dyDescent="0.25">
      <c r="A419" s="20" t="s">
        <v>228</v>
      </c>
      <c r="B419" s="17" t="s">
        <v>221</v>
      </c>
      <c r="C419" s="17" t="s">
        <v>6</v>
      </c>
      <c r="D419" s="18" t="s">
        <v>462</v>
      </c>
      <c r="E419" s="19" t="s">
        <v>229</v>
      </c>
      <c r="F419" s="95">
        <v>3046</v>
      </c>
      <c r="G419" s="95">
        <v>0</v>
      </c>
      <c r="H419" s="95">
        <f>F419+G419</f>
        <v>3046</v>
      </c>
      <c r="I419" s="95">
        <v>0</v>
      </c>
      <c r="J419" s="95">
        <f>H419+I419</f>
        <v>3046</v>
      </c>
      <c r="K419" s="95">
        <v>717.1</v>
      </c>
      <c r="L419" s="95">
        <f>J419+K419</f>
        <v>3763.1</v>
      </c>
      <c r="M419" s="95">
        <v>0</v>
      </c>
      <c r="N419" s="95">
        <f>L419+M419</f>
        <v>3763.1</v>
      </c>
      <c r="O419" s="95">
        <v>0</v>
      </c>
      <c r="P419" s="95">
        <f>N419+O419</f>
        <v>3763.1</v>
      </c>
      <c r="Q419" s="95">
        <v>0</v>
      </c>
      <c r="R419" s="130">
        <f>P419+Q419</f>
        <v>3763.1</v>
      </c>
      <c r="S419" s="95">
        <v>-3763.1</v>
      </c>
      <c r="T419" s="95">
        <f>R419+S419</f>
        <v>0</v>
      </c>
      <c r="U419" s="95">
        <v>0</v>
      </c>
      <c r="V419" s="95">
        <f>T419+U419</f>
        <v>0</v>
      </c>
      <c r="W419" s="128" t="e">
        <f>SUMIFS([1]Лист1!$Q$15:$Q$685,[1]Лист1!$C$15:$C$685,B419,[1]Лист1!$D$15:$D$685,C419,[1]Лист1!$E$15:$E$685,D419,[1]Лист1!$F$15:$F$685,E419)</f>
        <v>#VALUE!</v>
      </c>
      <c r="X419" s="128" t="e">
        <f>SUMIFS([1]Лист1!$R$15:$R$685,[1]Лист1!$C$15:$C$685,B419,[1]Лист1!$D$15:$D$685,C419,[1]Лист1!$E$15:$E$685,D419,[1]Лист1!$F$15:$F$685,E419)</f>
        <v>#VALUE!</v>
      </c>
      <c r="Y419" s="128" t="e">
        <f>SUMIFS([1]Лист1!$S$15:$S$685,[1]Лист1!$C$15:$C$685,B419,[1]Лист1!$D$15:$D$685,C419,[1]Лист1!$E$15:$E$685,D419,[1]Лист1!$F$15:$F$685,E419)</f>
        <v>#VALUE!</v>
      </c>
      <c r="Z419" s="133" t="e">
        <f t="shared" si="782"/>
        <v>#VALUE!</v>
      </c>
      <c r="AA419" s="133" t="e">
        <f t="shared" si="783"/>
        <v>#VALUE!</v>
      </c>
      <c r="AB419" s="133" t="e">
        <f t="shared" si="784"/>
        <v>#VALUE!</v>
      </c>
      <c r="AC419" t="b">
        <f t="shared" si="776"/>
        <v>1</v>
      </c>
    </row>
    <row r="420" spans="1:29" ht="34.5" x14ac:dyDescent="0.3">
      <c r="A420" s="12" t="s">
        <v>422</v>
      </c>
      <c r="B420" s="13" t="s">
        <v>221</v>
      </c>
      <c r="C420" s="13" t="s">
        <v>6</v>
      </c>
      <c r="D420" s="34" t="s">
        <v>255</v>
      </c>
      <c r="E420" s="13" t="s">
        <v>58</v>
      </c>
      <c r="F420" s="94">
        <f t="shared" ref="F420:V420" si="785">F421</f>
        <v>76335</v>
      </c>
      <c r="G420" s="94">
        <f t="shared" si="785"/>
        <v>0</v>
      </c>
      <c r="H420" s="94">
        <f t="shared" si="785"/>
        <v>76335</v>
      </c>
      <c r="I420" s="94">
        <f t="shared" si="785"/>
        <v>-3000</v>
      </c>
      <c r="J420" s="94">
        <f t="shared" si="785"/>
        <v>73335</v>
      </c>
      <c r="K420" s="94">
        <f t="shared" si="785"/>
        <v>-48570.9</v>
      </c>
      <c r="L420" s="94">
        <f t="shared" si="785"/>
        <v>24764.1</v>
      </c>
      <c r="M420" s="95">
        <f t="shared" si="785"/>
        <v>0</v>
      </c>
      <c r="N420" s="94">
        <f t="shared" si="785"/>
        <v>24764.1</v>
      </c>
      <c r="O420" s="94">
        <f t="shared" si="785"/>
        <v>0</v>
      </c>
      <c r="P420" s="94">
        <f t="shared" si="785"/>
        <v>24764.1</v>
      </c>
      <c r="Q420" s="94">
        <f t="shared" si="785"/>
        <v>0</v>
      </c>
      <c r="R420" s="94">
        <f t="shared" si="785"/>
        <v>24764.1</v>
      </c>
      <c r="S420" s="94">
        <f t="shared" si="785"/>
        <v>-23429.1</v>
      </c>
      <c r="T420" s="94">
        <f t="shared" si="785"/>
        <v>1335</v>
      </c>
      <c r="U420" s="94">
        <f t="shared" si="785"/>
        <v>0</v>
      </c>
      <c r="V420" s="94">
        <f t="shared" si="785"/>
        <v>1335</v>
      </c>
      <c r="AC420" t="b">
        <f t="shared" si="776"/>
        <v>1</v>
      </c>
    </row>
    <row r="421" spans="1:29" ht="19.899999999999999" customHeight="1" x14ac:dyDescent="0.25">
      <c r="A421" s="25" t="s">
        <v>112</v>
      </c>
      <c r="B421" s="17" t="s">
        <v>221</v>
      </c>
      <c r="C421" s="17" t="s">
        <v>6</v>
      </c>
      <c r="D421" s="37" t="s">
        <v>256</v>
      </c>
      <c r="E421" s="27" t="s">
        <v>58</v>
      </c>
      <c r="F421" s="95">
        <f t="shared" ref="F421:H421" si="786">F422+F425</f>
        <v>76335</v>
      </c>
      <c r="G421" s="95">
        <f t="shared" si="786"/>
        <v>0</v>
      </c>
      <c r="H421" s="95">
        <f t="shared" si="786"/>
        <v>76335</v>
      </c>
      <c r="I421" s="95">
        <f t="shared" ref="I421:J421" si="787">I422+I425</f>
        <v>-3000</v>
      </c>
      <c r="J421" s="95">
        <f t="shared" si="787"/>
        <v>73335</v>
      </c>
      <c r="K421" s="95">
        <f t="shared" ref="K421:L421" si="788">K422+K425</f>
        <v>-48570.9</v>
      </c>
      <c r="L421" s="95">
        <f t="shared" si="788"/>
        <v>24764.1</v>
      </c>
      <c r="M421" s="95">
        <f t="shared" ref="M421:N421" si="789">M422+M425</f>
        <v>0</v>
      </c>
      <c r="N421" s="95">
        <f t="shared" si="789"/>
        <v>24764.1</v>
      </c>
      <c r="O421" s="95">
        <f t="shared" ref="O421:P421" si="790">O422+O425</f>
        <v>0</v>
      </c>
      <c r="P421" s="95">
        <f t="shared" si="790"/>
        <v>24764.1</v>
      </c>
      <c r="Q421" s="95">
        <f t="shared" ref="Q421:R421" si="791">Q422+Q425</f>
        <v>0</v>
      </c>
      <c r="R421" s="95">
        <f t="shared" si="791"/>
        <v>24764.1</v>
      </c>
      <c r="S421" s="95">
        <f t="shared" ref="S421:T421" si="792">S422+S425</f>
        <v>-23429.1</v>
      </c>
      <c r="T421" s="95">
        <f t="shared" si="792"/>
        <v>1335</v>
      </c>
      <c r="U421" s="95">
        <f t="shared" ref="U421:V421" si="793">U422+U425</f>
        <v>0</v>
      </c>
      <c r="V421" s="95">
        <f t="shared" si="793"/>
        <v>1335</v>
      </c>
      <c r="AC421" t="b">
        <f t="shared" si="776"/>
        <v>1</v>
      </c>
    </row>
    <row r="422" spans="1:29" ht="33" x14ac:dyDescent="0.25">
      <c r="A422" s="25" t="s">
        <v>264</v>
      </c>
      <c r="B422" s="17" t="s">
        <v>221</v>
      </c>
      <c r="C422" s="17" t="s">
        <v>6</v>
      </c>
      <c r="D422" s="37" t="s">
        <v>265</v>
      </c>
      <c r="E422" s="17" t="s">
        <v>58</v>
      </c>
      <c r="F422" s="95">
        <f t="shared" ref="F422:U423" si="794">F423</f>
        <v>75000</v>
      </c>
      <c r="G422" s="95">
        <f t="shared" si="794"/>
        <v>0</v>
      </c>
      <c r="H422" s="95">
        <f t="shared" si="794"/>
        <v>75000</v>
      </c>
      <c r="I422" s="95">
        <f t="shared" si="794"/>
        <v>-3000</v>
      </c>
      <c r="J422" s="95">
        <f t="shared" si="794"/>
        <v>72000</v>
      </c>
      <c r="K422" s="95">
        <f t="shared" si="794"/>
        <v>-48570.9</v>
      </c>
      <c r="L422" s="95">
        <f t="shared" si="794"/>
        <v>23429.1</v>
      </c>
      <c r="M422" s="95">
        <f t="shared" si="794"/>
        <v>0</v>
      </c>
      <c r="N422" s="95">
        <f t="shared" si="794"/>
        <v>23429.1</v>
      </c>
      <c r="O422" s="95">
        <f t="shared" si="794"/>
        <v>0</v>
      </c>
      <c r="P422" s="95">
        <f t="shared" si="794"/>
        <v>23429.1</v>
      </c>
      <c r="Q422" s="95">
        <f t="shared" si="794"/>
        <v>0</v>
      </c>
      <c r="R422" s="95">
        <f t="shared" si="794"/>
        <v>23429.1</v>
      </c>
      <c r="S422" s="95">
        <f t="shared" si="794"/>
        <v>-23429.1</v>
      </c>
      <c r="T422" s="95">
        <f t="shared" si="794"/>
        <v>0</v>
      </c>
      <c r="U422" s="95">
        <f t="shared" si="794"/>
        <v>0</v>
      </c>
      <c r="V422" s="95">
        <f t="shared" ref="U422:V423" si="795">V423</f>
        <v>0</v>
      </c>
      <c r="AC422" t="b">
        <f t="shared" si="776"/>
        <v>1</v>
      </c>
    </row>
    <row r="423" spans="1:29" ht="33" x14ac:dyDescent="0.25">
      <c r="A423" s="20" t="s">
        <v>100</v>
      </c>
      <c r="B423" s="17" t="s">
        <v>221</v>
      </c>
      <c r="C423" s="17" t="s">
        <v>6</v>
      </c>
      <c r="D423" s="37" t="s">
        <v>265</v>
      </c>
      <c r="E423" s="17" t="s">
        <v>101</v>
      </c>
      <c r="F423" s="95">
        <f t="shared" si="794"/>
        <v>75000</v>
      </c>
      <c r="G423" s="95">
        <f t="shared" si="794"/>
        <v>0</v>
      </c>
      <c r="H423" s="95">
        <f t="shared" si="794"/>
        <v>75000</v>
      </c>
      <c r="I423" s="95">
        <f t="shared" si="794"/>
        <v>-3000</v>
      </c>
      <c r="J423" s="95">
        <f t="shared" si="794"/>
        <v>72000</v>
      </c>
      <c r="K423" s="95">
        <f t="shared" si="794"/>
        <v>-48570.9</v>
      </c>
      <c r="L423" s="95">
        <f t="shared" si="794"/>
        <v>23429.1</v>
      </c>
      <c r="M423" s="95">
        <f t="shared" si="794"/>
        <v>0</v>
      </c>
      <c r="N423" s="95">
        <f t="shared" si="794"/>
        <v>23429.1</v>
      </c>
      <c r="O423" s="95">
        <f t="shared" si="794"/>
        <v>0</v>
      </c>
      <c r="P423" s="95">
        <f t="shared" si="794"/>
        <v>23429.1</v>
      </c>
      <c r="Q423" s="95">
        <f t="shared" si="794"/>
        <v>0</v>
      </c>
      <c r="R423" s="130">
        <f t="shared" si="794"/>
        <v>23429.1</v>
      </c>
      <c r="S423" s="95">
        <f t="shared" si="794"/>
        <v>-23429.1</v>
      </c>
      <c r="T423" s="95">
        <f t="shared" si="794"/>
        <v>0</v>
      </c>
      <c r="U423" s="95">
        <f t="shared" si="795"/>
        <v>0</v>
      </c>
      <c r="V423" s="95">
        <f t="shared" si="795"/>
        <v>0</v>
      </c>
      <c r="W423" s="128" t="e">
        <f>SUMIFS([1]Лист1!$Q$15:$Q$685,[1]Лист1!$C$15:$C$685,B423,[1]Лист1!$D$15:$D$685,C423,[1]Лист1!$E$15:$E$685,D423,[1]Лист1!$F$15:$F$685,E423)</f>
        <v>#VALUE!</v>
      </c>
      <c r="X423" s="128" t="e">
        <f>SUMIFS([1]Лист1!$R$15:$R$685,[1]Лист1!$C$15:$C$685,B423,[1]Лист1!$D$15:$D$685,C423,[1]Лист1!$E$15:$E$685,D423,[1]Лист1!$F$15:$F$685,E423)</f>
        <v>#VALUE!</v>
      </c>
      <c r="Y423" s="128" t="e">
        <f>SUMIFS([1]Лист1!$S$15:$S$685,[1]Лист1!$C$15:$C$685,B423,[1]Лист1!$D$15:$D$685,C423,[1]Лист1!$E$15:$E$685,D423,[1]Лист1!$F$15:$F$685,E423)</f>
        <v>#VALUE!</v>
      </c>
      <c r="Z423" s="133" t="e">
        <f t="shared" ref="Z423:Z424" si="796">W423-P423</f>
        <v>#VALUE!</v>
      </c>
      <c r="AA423" s="133" t="e">
        <f t="shared" ref="AA423:AA424" si="797">X423-Q423</f>
        <v>#VALUE!</v>
      </c>
      <c r="AB423" s="133" t="e">
        <f t="shared" ref="AB423:AB424" si="798">Y423-R423</f>
        <v>#VALUE!</v>
      </c>
      <c r="AC423" t="b">
        <f t="shared" si="776"/>
        <v>1</v>
      </c>
    </row>
    <row r="424" spans="1:29" ht="16.5" x14ac:dyDescent="0.25">
      <c r="A424" s="25" t="s">
        <v>228</v>
      </c>
      <c r="B424" s="17" t="s">
        <v>221</v>
      </c>
      <c r="C424" s="17" t="s">
        <v>6</v>
      </c>
      <c r="D424" s="37" t="s">
        <v>265</v>
      </c>
      <c r="E424" s="17" t="s">
        <v>229</v>
      </c>
      <c r="F424" s="95">
        <v>75000</v>
      </c>
      <c r="G424" s="95">
        <v>0</v>
      </c>
      <c r="H424" s="95">
        <f>F424+G424</f>
        <v>75000</v>
      </c>
      <c r="I424" s="95">
        <v>-3000</v>
      </c>
      <c r="J424" s="95">
        <f>H424+I424</f>
        <v>72000</v>
      </c>
      <c r="K424" s="95">
        <v>-48570.9</v>
      </c>
      <c r="L424" s="95">
        <f>J424+K424</f>
        <v>23429.1</v>
      </c>
      <c r="M424" s="95">
        <v>0</v>
      </c>
      <c r="N424" s="95">
        <f>L424+M424</f>
        <v>23429.1</v>
      </c>
      <c r="O424" s="95">
        <v>0</v>
      </c>
      <c r="P424" s="95">
        <f>N424+O424</f>
        <v>23429.1</v>
      </c>
      <c r="Q424" s="95">
        <v>0</v>
      </c>
      <c r="R424" s="130">
        <f>P424+Q424</f>
        <v>23429.1</v>
      </c>
      <c r="S424" s="95">
        <v>-23429.1</v>
      </c>
      <c r="T424" s="95">
        <f>R424+S424</f>
        <v>0</v>
      </c>
      <c r="U424" s="95">
        <v>0</v>
      </c>
      <c r="V424" s="95">
        <f>T424+U424</f>
        <v>0</v>
      </c>
      <c r="W424" s="128" t="e">
        <f>SUMIFS([1]Лист1!$Q$15:$Q$685,[1]Лист1!$C$15:$C$685,B424,[1]Лист1!$D$15:$D$685,C424,[1]Лист1!$E$15:$E$685,D424,[1]Лист1!$F$15:$F$685,E424)</f>
        <v>#VALUE!</v>
      </c>
      <c r="X424" s="128" t="e">
        <f>SUMIFS([1]Лист1!$R$15:$R$685,[1]Лист1!$C$15:$C$685,B424,[1]Лист1!$D$15:$D$685,C424,[1]Лист1!$E$15:$E$685,D424,[1]Лист1!$F$15:$F$685,E424)</f>
        <v>#VALUE!</v>
      </c>
      <c r="Y424" s="128" t="e">
        <f>SUMIFS([1]Лист1!$S$15:$S$685,[1]Лист1!$C$15:$C$685,B424,[1]Лист1!$D$15:$D$685,C424,[1]Лист1!$E$15:$E$685,D424,[1]Лист1!$F$15:$F$685,E424)</f>
        <v>#VALUE!</v>
      </c>
      <c r="Z424" s="133" t="e">
        <f t="shared" si="796"/>
        <v>#VALUE!</v>
      </c>
      <c r="AA424" s="133" t="e">
        <f t="shared" si="797"/>
        <v>#VALUE!</v>
      </c>
      <c r="AB424" s="133" t="e">
        <f t="shared" si="798"/>
        <v>#VALUE!</v>
      </c>
      <c r="AC424" t="b">
        <f t="shared" si="776"/>
        <v>1</v>
      </c>
    </row>
    <row r="425" spans="1:29" ht="33" x14ac:dyDescent="0.25">
      <c r="A425" s="25" t="s">
        <v>266</v>
      </c>
      <c r="B425" s="17" t="s">
        <v>221</v>
      </c>
      <c r="C425" s="17" t="s">
        <v>6</v>
      </c>
      <c r="D425" s="37" t="s">
        <v>267</v>
      </c>
      <c r="E425" s="17" t="s">
        <v>58</v>
      </c>
      <c r="F425" s="95">
        <f t="shared" ref="F425:U426" si="799">F426</f>
        <v>1335</v>
      </c>
      <c r="G425" s="95">
        <f t="shared" si="799"/>
        <v>0</v>
      </c>
      <c r="H425" s="95">
        <f t="shared" si="799"/>
        <v>1335</v>
      </c>
      <c r="I425" s="95">
        <f t="shared" si="799"/>
        <v>0</v>
      </c>
      <c r="J425" s="95">
        <f t="shared" si="799"/>
        <v>1335</v>
      </c>
      <c r="K425" s="95">
        <f t="shared" si="799"/>
        <v>0</v>
      </c>
      <c r="L425" s="95">
        <f t="shared" si="799"/>
        <v>1335</v>
      </c>
      <c r="M425" s="95">
        <f t="shared" si="799"/>
        <v>0</v>
      </c>
      <c r="N425" s="95">
        <f t="shared" si="799"/>
        <v>1335</v>
      </c>
      <c r="O425" s="95">
        <f t="shared" si="799"/>
        <v>0</v>
      </c>
      <c r="P425" s="95">
        <f t="shared" si="799"/>
        <v>1335</v>
      </c>
      <c r="Q425" s="95">
        <f t="shared" si="799"/>
        <v>0</v>
      </c>
      <c r="R425" s="95">
        <f t="shared" si="799"/>
        <v>1335</v>
      </c>
      <c r="S425" s="95">
        <f t="shared" si="799"/>
        <v>0</v>
      </c>
      <c r="T425" s="95">
        <f t="shared" si="799"/>
        <v>1335</v>
      </c>
      <c r="U425" s="95">
        <f t="shared" si="799"/>
        <v>0</v>
      </c>
      <c r="V425" s="95">
        <f t="shared" ref="U425:V426" si="800">V426</f>
        <v>1335</v>
      </c>
      <c r="AC425" t="b">
        <f t="shared" si="776"/>
        <v>1</v>
      </c>
    </row>
    <row r="426" spans="1:29" ht="33" x14ac:dyDescent="0.25">
      <c r="A426" s="25" t="s">
        <v>21</v>
      </c>
      <c r="B426" s="17" t="s">
        <v>221</v>
      </c>
      <c r="C426" s="17" t="s">
        <v>6</v>
      </c>
      <c r="D426" s="37" t="s">
        <v>267</v>
      </c>
      <c r="E426" s="17" t="s">
        <v>59</v>
      </c>
      <c r="F426" s="95">
        <f t="shared" si="799"/>
        <v>1335</v>
      </c>
      <c r="G426" s="95">
        <f t="shared" si="799"/>
        <v>0</v>
      </c>
      <c r="H426" s="95">
        <f t="shared" si="799"/>
        <v>1335</v>
      </c>
      <c r="I426" s="95">
        <f t="shared" si="799"/>
        <v>0</v>
      </c>
      <c r="J426" s="95">
        <f t="shared" si="799"/>
        <v>1335</v>
      </c>
      <c r="K426" s="95">
        <f t="shared" si="799"/>
        <v>0</v>
      </c>
      <c r="L426" s="95">
        <f t="shared" si="799"/>
        <v>1335</v>
      </c>
      <c r="M426" s="95">
        <f t="shared" si="799"/>
        <v>0</v>
      </c>
      <c r="N426" s="95">
        <f t="shared" si="799"/>
        <v>1335</v>
      </c>
      <c r="O426" s="95">
        <f t="shared" si="799"/>
        <v>0</v>
      </c>
      <c r="P426" s="95">
        <f t="shared" si="799"/>
        <v>1335</v>
      </c>
      <c r="Q426" s="95">
        <f t="shared" si="799"/>
        <v>0</v>
      </c>
      <c r="R426" s="130">
        <f t="shared" si="799"/>
        <v>1335</v>
      </c>
      <c r="S426" s="95">
        <f t="shared" si="799"/>
        <v>0</v>
      </c>
      <c r="T426" s="95">
        <f t="shared" si="799"/>
        <v>1335</v>
      </c>
      <c r="U426" s="95">
        <f t="shared" si="800"/>
        <v>0</v>
      </c>
      <c r="V426" s="95">
        <f t="shared" si="800"/>
        <v>1335</v>
      </c>
      <c r="W426" s="128" t="e">
        <f>SUMIFS([1]Лист1!$Q$15:$Q$685,[1]Лист1!$C$15:$C$685,B426,[1]Лист1!$D$15:$D$685,C426,[1]Лист1!$E$15:$E$685,D426,[1]Лист1!$F$15:$F$685,E426)</f>
        <v>#VALUE!</v>
      </c>
      <c r="X426" s="128" t="e">
        <f>SUMIFS([1]Лист1!$R$15:$R$685,[1]Лист1!$C$15:$C$685,B426,[1]Лист1!$D$15:$D$685,C426,[1]Лист1!$E$15:$E$685,D426,[1]Лист1!$F$15:$F$685,E426)</f>
        <v>#VALUE!</v>
      </c>
      <c r="Y426" s="128" t="e">
        <f>SUMIFS([1]Лист1!$S$15:$S$685,[1]Лист1!$C$15:$C$685,B426,[1]Лист1!$D$15:$D$685,C426,[1]Лист1!$E$15:$E$685,D426,[1]Лист1!$F$15:$F$685,E426)</f>
        <v>#VALUE!</v>
      </c>
      <c r="Z426" s="133" t="e">
        <f t="shared" ref="Z426:Z427" si="801">W426-P426</f>
        <v>#VALUE!</v>
      </c>
      <c r="AA426" s="133" t="e">
        <f t="shared" ref="AA426:AA427" si="802">X426-Q426</f>
        <v>#VALUE!</v>
      </c>
      <c r="AB426" s="133" t="e">
        <f t="shared" ref="AB426:AB427" si="803">Y426-R426</f>
        <v>#VALUE!</v>
      </c>
      <c r="AC426" t="b">
        <f t="shared" si="776"/>
        <v>1</v>
      </c>
    </row>
    <row r="427" spans="1:29" ht="33" x14ac:dyDescent="0.25">
      <c r="A427" s="25" t="s">
        <v>22</v>
      </c>
      <c r="B427" s="17" t="s">
        <v>221</v>
      </c>
      <c r="C427" s="17" t="s">
        <v>6</v>
      </c>
      <c r="D427" s="37" t="s">
        <v>267</v>
      </c>
      <c r="E427" s="17" t="s">
        <v>60</v>
      </c>
      <c r="F427" s="95">
        <v>1335</v>
      </c>
      <c r="G427" s="95">
        <v>0</v>
      </c>
      <c r="H427" s="95">
        <f>F427+G427</f>
        <v>1335</v>
      </c>
      <c r="I427" s="95">
        <v>0</v>
      </c>
      <c r="J427" s="95">
        <f>H427+I427</f>
        <v>1335</v>
      </c>
      <c r="K427" s="95">
        <v>0</v>
      </c>
      <c r="L427" s="95">
        <f>J427+K427</f>
        <v>1335</v>
      </c>
      <c r="M427" s="95">
        <v>0</v>
      </c>
      <c r="N427" s="95">
        <f>L427+M427</f>
        <v>1335</v>
      </c>
      <c r="O427" s="95">
        <v>0</v>
      </c>
      <c r="P427" s="95">
        <f>N427+O427</f>
        <v>1335</v>
      </c>
      <c r="Q427" s="95">
        <v>0</v>
      </c>
      <c r="R427" s="130">
        <f>P427+Q427</f>
        <v>1335</v>
      </c>
      <c r="S427" s="95">
        <v>0</v>
      </c>
      <c r="T427" s="95">
        <f>R427+S427</f>
        <v>1335</v>
      </c>
      <c r="U427" s="95">
        <v>0</v>
      </c>
      <c r="V427" s="95">
        <f>T427+U427</f>
        <v>1335</v>
      </c>
      <c r="W427" s="128" t="e">
        <f>SUMIFS([1]Лист1!$Q$15:$Q$685,[1]Лист1!$C$15:$C$685,B427,[1]Лист1!$D$15:$D$685,C427,[1]Лист1!$E$15:$E$685,D427,[1]Лист1!$F$15:$F$685,E427)</f>
        <v>#VALUE!</v>
      </c>
      <c r="X427" s="128" t="e">
        <f>SUMIFS([1]Лист1!$R$15:$R$685,[1]Лист1!$C$15:$C$685,B427,[1]Лист1!$D$15:$D$685,C427,[1]Лист1!$E$15:$E$685,D427,[1]Лист1!$F$15:$F$685,E427)</f>
        <v>#VALUE!</v>
      </c>
      <c r="Y427" s="128" t="e">
        <f>SUMIFS([1]Лист1!$S$15:$S$685,[1]Лист1!$C$15:$C$685,B427,[1]Лист1!$D$15:$D$685,C427,[1]Лист1!$E$15:$E$685,D427,[1]Лист1!$F$15:$F$685,E427)</f>
        <v>#VALUE!</v>
      </c>
      <c r="Z427" s="133" t="e">
        <f t="shared" si="801"/>
        <v>#VALUE!</v>
      </c>
      <c r="AA427" s="133" t="e">
        <f t="shared" si="802"/>
        <v>#VALUE!</v>
      </c>
      <c r="AB427" s="133" t="e">
        <f t="shared" si="803"/>
        <v>#VALUE!</v>
      </c>
      <c r="AC427" t="b">
        <f t="shared" si="776"/>
        <v>1</v>
      </c>
    </row>
    <row r="428" spans="1:29" ht="16.5" x14ac:dyDescent="0.25">
      <c r="A428" s="21" t="s">
        <v>268</v>
      </c>
      <c r="B428" s="9" t="s">
        <v>221</v>
      </c>
      <c r="C428" s="9" t="s">
        <v>16</v>
      </c>
      <c r="D428" s="10"/>
      <c r="E428" s="23"/>
      <c r="F428" s="93">
        <f>F429+F434+F464+F454</f>
        <v>248439.5</v>
      </c>
      <c r="G428" s="93">
        <f t="shared" ref="G428:H428" si="804">G429+G434+G464+G454</f>
        <v>16249</v>
      </c>
      <c r="H428" s="93">
        <f t="shared" si="804"/>
        <v>264688.5</v>
      </c>
      <c r="I428" s="93">
        <f t="shared" ref="I428:J428" si="805">I429+I434+I464+I454</f>
        <v>2207</v>
      </c>
      <c r="J428" s="93">
        <f t="shared" si="805"/>
        <v>266895.5</v>
      </c>
      <c r="K428" s="93">
        <f t="shared" ref="K428:L428" si="806">K429+K434+K464+K454</f>
        <v>5372</v>
      </c>
      <c r="L428" s="93">
        <f t="shared" si="806"/>
        <v>272267.5</v>
      </c>
      <c r="M428" s="95">
        <f t="shared" ref="M428:N428" si="807">M429+M434+M464+M454</f>
        <v>0</v>
      </c>
      <c r="N428" s="93">
        <f t="shared" si="807"/>
        <v>272267.5</v>
      </c>
      <c r="O428" s="93">
        <f t="shared" ref="O428:P428" si="808">O429+O434+O464+O454</f>
        <v>597</v>
      </c>
      <c r="P428" s="93">
        <f t="shared" si="808"/>
        <v>272864.5</v>
      </c>
      <c r="Q428" s="93">
        <f t="shared" ref="Q428:R428" si="809">Q429+Q434+Q464+Q454</f>
        <v>0</v>
      </c>
      <c r="R428" s="93">
        <f t="shared" si="809"/>
        <v>272864.5</v>
      </c>
      <c r="S428" s="93">
        <f t="shared" ref="S428:T428" si="810">S429+S434+S464+S454</f>
        <v>-272864.5</v>
      </c>
      <c r="T428" s="93">
        <f t="shared" si="810"/>
        <v>0</v>
      </c>
      <c r="U428" s="93">
        <f t="shared" ref="U428:V428" si="811">U429+U434+U464+U454</f>
        <v>0</v>
      </c>
      <c r="V428" s="93">
        <f t="shared" si="811"/>
        <v>0</v>
      </c>
      <c r="AC428" t="b">
        <f t="shared" si="776"/>
        <v>1</v>
      </c>
    </row>
    <row r="429" spans="1:29" ht="33" x14ac:dyDescent="0.25">
      <c r="A429" s="44" t="s">
        <v>419</v>
      </c>
      <c r="B429" s="45" t="s">
        <v>221</v>
      </c>
      <c r="C429" s="45" t="s">
        <v>16</v>
      </c>
      <c r="D429" s="52" t="s">
        <v>223</v>
      </c>
      <c r="E429" s="71"/>
      <c r="F429" s="97">
        <f t="shared" ref="F429:U432" si="812">F430</f>
        <v>7323</v>
      </c>
      <c r="G429" s="97">
        <f t="shared" si="812"/>
        <v>0</v>
      </c>
      <c r="H429" s="97">
        <f t="shared" si="812"/>
        <v>7323</v>
      </c>
      <c r="I429" s="97">
        <f t="shared" si="812"/>
        <v>0</v>
      </c>
      <c r="J429" s="97">
        <f t="shared" si="812"/>
        <v>7323</v>
      </c>
      <c r="K429" s="97">
        <f t="shared" si="812"/>
        <v>0</v>
      </c>
      <c r="L429" s="97">
        <f t="shared" si="812"/>
        <v>7323</v>
      </c>
      <c r="M429" s="95">
        <f t="shared" si="812"/>
        <v>0</v>
      </c>
      <c r="N429" s="97">
        <f t="shared" si="812"/>
        <v>7323</v>
      </c>
      <c r="O429" s="97">
        <f t="shared" si="812"/>
        <v>0</v>
      </c>
      <c r="P429" s="97">
        <f t="shared" si="812"/>
        <v>7323</v>
      </c>
      <c r="Q429" s="97">
        <f t="shared" si="812"/>
        <v>0</v>
      </c>
      <c r="R429" s="97">
        <f t="shared" si="812"/>
        <v>7323</v>
      </c>
      <c r="S429" s="97">
        <f t="shared" si="812"/>
        <v>-7323</v>
      </c>
      <c r="T429" s="97">
        <f t="shared" si="812"/>
        <v>0</v>
      </c>
      <c r="U429" s="97">
        <f t="shared" si="812"/>
        <v>0</v>
      </c>
      <c r="V429" s="97">
        <f t="shared" ref="U429:V432" si="813">V430</f>
        <v>0</v>
      </c>
      <c r="AC429" t="b">
        <f t="shared" si="776"/>
        <v>1</v>
      </c>
    </row>
    <row r="430" spans="1:29" ht="34.5" x14ac:dyDescent="0.3">
      <c r="A430" s="12" t="s">
        <v>422</v>
      </c>
      <c r="B430" s="13" t="s">
        <v>221</v>
      </c>
      <c r="C430" s="13" t="s">
        <v>16</v>
      </c>
      <c r="D430" s="34" t="s">
        <v>255</v>
      </c>
      <c r="E430" s="13"/>
      <c r="F430" s="94">
        <f t="shared" si="812"/>
        <v>7323</v>
      </c>
      <c r="G430" s="94">
        <f t="shared" si="812"/>
        <v>0</v>
      </c>
      <c r="H430" s="94">
        <f t="shared" si="812"/>
        <v>7323</v>
      </c>
      <c r="I430" s="94">
        <f t="shared" si="812"/>
        <v>0</v>
      </c>
      <c r="J430" s="94">
        <f t="shared" si="812"/>
        <v>7323</v>
      </c>
      <c r="K430" s="94">
        <f t="shared" si="812"/>
        <v>0</v>
      </c>
      <c r="L430" s="94">
        <f t="shared" si="812"/>
        <v>7323</v>
      </c>
      <c r="M430" s="95">
        <f t="shared" si="812"/>
        <v>0</v>
      </c>
      <c r="N430" s="94">
        <f t="shared" si="812"/>
        <v>7323</v>
      </c>
      <c r="O430" s="94">
        <f t="shared" si="812"/>
        <v>0</v>
      </c>
      <c r="P430" s="94">
        <f t="shared" si="812"/>
        <v>7323</v>
      </c>
      <c r="Q430" s="94">
        <f t="shared" si="812"/>
        <v>0</v>
      </c>
      <c r="R430" s="94">
        <f t="shared" si="812"/>
        <v>7323</v>
      </c>
      <c r="S430" s="94">
        <f t="shared" si="812"/>
        <v>-7323</v>
      </c>
      <c r="T430" s="94">
        <f t="shared" si="812"/>
        <v>0</v>
      </c>
      <c r="U430" s="94">
        <f t="shared" si="813"/>
        <v>0</v>
      </c>
      <c r="V430" s="94">
        <f t="shared" si="813"/>
        <v>0</v>
      </c>
      <c r="AC430" t="b">
        <f t="shared" si="776"/>
        <v>1</v>
      </c>
    </row>
    <row r="431" spans="1:29" ht="16.5" x14ac:dyDescent="0.25">
      <c r="A431" s="30" t="s">
        <v>269</v>
      </c>
      <c r="B431" s="27" t="s">
        <v>221</v>
      </c>
      <c r="C431" s="27" t="s">
        <v>16</v>
      </c>
      <c r="D431" s="42" t="s">
        <v>270</v>
      </c>
      <c r="E431" s="27"/>
      <c r="F431" s="96">
        <f t="shared" si="812"/>
        <v>7323</v>
      </c>
      <c r="G431" s="96">
        <f t="shared" si="812"/>
        <v>0</v>
      </c>
      <c r="H431" s="96">
        <f t="shared" si="812"/>
        <v>7323</v>
      </c>
      <c r="I431" s="96">
        <f t="shared" si="812"/>
        <v>0</v>
      </c>
      <c r="J431" s="96">
        <f t="shared" si="812"/>
        <v>7323</v>
      </c>
      <c r="K431" s="96">
        <f t="shared" si="812"/>
        <v>0</v>
      </c>
      <c r="L431" s="96">
        <f t="shared" si="812"/>
        <v>7323</v>
      </c>
      <c r="M431" s="95">
        <f t="shared" si="812"/>
        <v>0</v>
      </c>
      <c r="N431" s="95">
        <f t="shared" si="812"/>
        <v>7323</v>
      </c>
      <c r="O431" s="95">
        <f t="shared" si="812"/>
        <v>0</v>
      </c>
      <c r="P431" s="95">
        <f t="shared" si="812"/>
        <v>7323</v>
      </c>
      <c r="Q431" s="95">
        <f t="shared" si="812"/>
        <v>0</v>
      </c>
      <c r="R431" s="95">
        <f t="shared" si="812"/>
        <v>7323</v>
      </c>
      <c r="S431" s="95">
        <f t="shared" si="812"/>
        <v>-7323</v>
      </c>
      <c r="T431" s="95">
        <f t="shared" si="812"/>
        <v>0</v>
      </c>
      <c r="U431" s="95">
        <f t="shared" si="813"/>
        <v>0</v>
      </c>
      <c r="V431" s="95">
        <f t="shared" si="813"/>
        <v>0</v>
      </c>
      <c r="AC431" t="b">
        <f t="shared" si="776"/>
        <v>1</v>
      </c>
    </row>
    <row r="432" spans="1:29" ht="33" x14ac:dyDescent="0.25">
      <c r="A432" s="20" t="s">
        <v>100</v>
      </c>
      <c r="B432" s="17" t="s">
        <v>221</v>
      </c>
      <c r="C432" s="17" t="s">
        <v>16</v>
      </c>
      <c r="D432" s="37" t="s">
        <v>270</v>
      </c>
      <c r="E432" s="17" t="s">
        <v>101</v>
      </c>
      <c r="F432" s="95">
        <f t="shared" si="812"/>
        <v>7323</v>
      </c>
      <c r="G432" s="95">
        <f t="shared" si="812"/>
        <v>0</v>
      </c>
      <c r="H432" s="95">
        <f t="shared" si="812"/>
        <v>7323</v>
      </c>
      <c r="I432" s="95">
        <f t="shared" si="812"/>
        <v>0</v>
      </c>
      <c r="J432" s="95">
        <f t="shared" si="812"/>
        <v>7323</v>
      </c>
      <c r="K432" s="95">
        <f t="shared" si="812"/>
        <v>0</v>
      </c>
      <c r="L432" s="95">
        <f t="shared" si="812"/>
        <v>7323</v>
      </c>
      <c r="M432" s="95">
        <f t="shared" si="812"/>
        <v>0</v>
      </c>
      <c r="N432" s="95">
        <f t="shared" si="812"/>
        <v>7323</v>
      </c>
      <c r="O432" s="95">
        <f t="shared" si="812"/>
        <v>0</v>
      </c>
      <c r="P432" s="95">
        <f t="shared" si="812"/>
        <v>7323</v>
      </c>
      <c r="Q432" s="95">
        <f t="shared" si="812"/>
        <v>0</v>
      </c>
      <c r="R432" s="130">
        <f t="shared" si="812"/>
        <v>7323</v>
      </c>
      <c r="S432" s="95">
        <f t="shared" si="812"/>
        <v>-7323</v>
      </c>
      <c r="T432" s="95">
        <f t="shared" si="812"/>
        <v>0</v>
      </c>
      <c r="U432" s="95">
        <f t="shared" si="813"/>
        <v>0</v>
      </c>
      <c r="V432" s="95">
        <f t="shared" si="813"/>
        <v>0</v>
      </c>
      <c r="W432" s="128" t="e">
        <f>SUMIFS([1]Лист1!$Q$15:$Q$685,[1]Лист1!$C$15:$C$685,B432,[1]Лист1!$D$15:$D$685,C432,[1]Лист1!$E$15:$E$685,D432,[1]Лист1!$F$15:$F$685,E432)</f>
        <v>#VALUE!</v>
      </c>
      <c r="X432" s="128" t="e">
        <f>SUMIFS([1]Лист1!$R$15:$R$685,[1]Лист1!$C$15:$C$685,B432,[1]Лист1!$D$15:$D$685,C432,[1]Лист1!$E$15:$E$685,D432,[1]Лист1!$F$15:$F$685,E432)</f>
        <v>#VALUE!</v>
      </c>
      <c r="Y432" s="128" t="e">
        <f>SUMIFS([1]Лист1!$S$15:$S$685,[1]Лист1!$C$15:$C$685,B432,[1]Лист1!$D$15:$D$685,C432,[1]Лист1!$E$15:$E$685,D432,[1]Лист1!$F$15:$F$685,E432)</f>
        <v>#VALUE!</v>
      </c>
      <c r="Z432" s="133" t="e">
        <f t="shared" ref="Z432:Z433" si="814">W432-P432</f>
        <v>#VALUE!</v>
      </c>
      <c r="AA432" s="133" t="e">
        <f t="shared" ref="AA432:AA433" si="815">X432-Q432</f>
        <v>#VALUE!</v>
      </c>
      <c r="AB432" s="133" t="e">
        <f t="shared" ref="AB432:AB433" si="816">Y432-R432</f>
        <v>#VALUE!</v>
      </c>
      <c r="AC432" t="b">
        <f t="shared" si="776"/>
        <v>1</v>
      </c>
    </row>
    <row r="433" spans="1:29" ht="16.5" x14ac:dyDescent="0.25">
      <c r="A433" s="25" t="s">
        <v>228</v>
      </c>
      <c r="B433" s="17" t="s">
        <v>221</v>
      </c>
      <c r="C433" s="17" t="s">
        <v>16</v>
      </c>
      <c r="D433" s="37" t="s">
        <v>270</v>
      </c>
      <c r="E433" s="17" t="s">
        <v>229</v>
      </c>
      <c r="F433" s="95">
        <v>7323</v>
      </c>
      <c r="G433" s="95">
        <v>0</v>
      </c>
      <c r="H433" s="95">
        <f>F433+G433</f>
        <v>7323</v>
      </c>
      <c r="I433" s="95">
        <v>0</v>
      </c>
      <c r="J433" s="95">
        <f>H433+I433</f>
        <v>7323</v>
      </c>
      <c r="K433" s="95">
        <v>0</v>
      </c>
      <c r="L433" s="95">
        <f>J433+K433</f>
        <v>7323</v>
      </c>
      <c r="M433" s="95">
        <v>0</v>
      </c>
      <c r="N433" s="95">
        <f>L433+M433</f>
        <v>7323</v>
      </c>
      <c r="O433" s="95">
        <v>0</v>
      </c>
      <c r="P433" s="95">
        <f>N433+O433</f>
        <v>7323</v>
      </c>
      <c r="Q433" s="95">
        <v>0</v>
      </c>
      <c r="R433" s="130">
        <f>P433+Q433</f>
        <v>7323</v>
      </c>
      <c r="S433" s="95">
        <v>-7323</v>
      </c>
      <c r="T433" s="95">
        <f>R433+S433</f>
        <v>0</v>
      </c>
      <c r="U433" s="95">
        <v>0</v>
      </c>
      <c r="V433" s="95">
        <f>T433+U433</f>
        <v>0</v>
      </c>
      <c r="W433" s="128" t="e">
        <f>SUMIFS([1]Лист1!$Q$15:$Q$685,[1]Лист1!$C$15:$C$685,B433,[1]Лист1!$D$15:$D$685,C433,[1]Лист1!$E$15:$E$685,D433,[1]Лист1!$F$15:$F$685,E433)</f>
        <v>#VALUE!</v>
      </c>
      <c r="X433" s="128" t="e">
        <f>SUMIFS([1]Лист1!$R$15:$R$685,[1]Лист1!$C$15:$C$685,B433,[1]Лист1!$D$15:$D$685,C433,[1]Лист1!$E$15:$E$685,D433,[1]Лист1!$F$15:$F$685,E433)</f>
        <v>#VALUE!</v>
      </c>
      <c r="Y433" s="128" t="e">
        <f>SUMIFS([1]Лист1!$S$15:$S$685,[1]Лист1!$C$15:$C$685,B433,[1]Лист1!$D$15:$D$685,C433,[1]Лист1!$E$15:$E$685,D433,[1]Лист1!$F$15:$F$685,E433)</f>
        <v>#VALUE!</v>
      </c>
      <c r="Z433" s="133" t="e">
        <f t="shared" si="814"/>
        <v>#VALUE!</v>
      </c>
      <c r="AA433" s="133" t="e">
        <f t="shared" si="815"/>
        <v>#VALUE!</v>
      </c>
      <c r="AB433" s="133" t="e">
        <f t="shared" si="816"/>
        <v>#VALUE!</v>
      </c>
      <c r="AC433" t="b">
        <f t="shared" si="776"/>
        <v>1</v>
      </c>
    </row>
    <row r="434" spans="1:29" ht="33" x14ac:dyDescent="0.25">
      <c r="A434" s="44" t="s">
        <v>271</v>
      </c>
      <c r="B434" s="45" t="s">
        <v>221</v>
      </c>
      <c r="C434" s="45" t="s">
        <v>16</v>
      </c>
      <c r="D434" s="52" t="s">
        <v>272</v>
      </c>
      <c r="E434" s="71"/>
      <c r="F434" s="97">
        <f t="shared" ref="F434:V434" si="817">F435</f>
        <v>133480</v>
      </c>
      <c r="G434" s="97">
        <f t="shared" si="817"/>
        <v>3049</v>
      </c>
      <c r="H434" s="97">
        <f t="shared" si="817"/>
        <v>136529</v>
      </c>
      <c r="I434" s="97">
        <f t="shared" si="817"/>
        <v>2207</v>
      </c>
      <c r="J434" s="97">
        <f t="shared" si="817"/>
        <v>138736</v>
      </c>
      <c r="K434" s="97">
        <f t="shared" si="817"/>
        <v>5372</v>
      </c>
      <c r="L434" s="97">
        <f t="shared" si="817"/>
        <v>144108</v>
      </c>
      <c r="M434" s="95">
        <f t="shared" si="817"/>
        <v>0</v>
      </c>
      <c r="N434" s="97">
        <f t="shared" si="817"/>
        <v>144108</v>
      </c>
      <c r="O434" s="97">
        <f t="shared" si="817"/>
        <v>597</v>
      </c>
      <c r="P434" s="97">
        <f t="shared" si="817"/>
        <v>144705</v>
      </c>
      <c r="Q434" s="97">
        <f t="shared" si="817"/>
        <v>0</v>
      </c>
      <c r="R434" s="97">
        <f t="shared" si="817"/>
        <v>144705</v>
      </c>
      <c r="S434" s="134">
        <f t="shared" si="817"/>
        <v>-144705</v>
      </c>
      <c r="T434" s="97">
        <f t="shared" si="817"/>
        <v>0</v>
      </c>
      <c r="U434" s="134">
        <f t="shared" si="817"/>
        <v>0</v>
      </c>
      <c r="V434" s="97">
        <f t="shared" si="817"/>
        <v>0</v>
      </c>
      <c r="AC434" t="b">
        <f t="shared" si="776"/>
        <v>1</v>
      </c>
    </row>
    <row r="435" spans="1:29" ht="34.5" x14ac:dyDescent="0.3">
      <c r="A435" s="12" t="s">
        <v>273</v>
      </c>
      <c r="B435" s="13" t="s">
        <v>221</v>
      </c>
      <c r="C435" s="13" t="s">
        <v>16</v>
      </c>
      <c r="D435" s="34" t="s">
        <v>274</v>
      </c>
      <c r="E435" s="15"/>
      <c r="F435" s="94">
        <f t="shared" ref="F435:H435" si="818">F436+F446</f>
        <v>133480</v>
      </c>
      <c r="G435" s="94">
        <f t="shared" si="818"/>
        <v>3049</v>
      </c>
      <c r="H435" s="94">
        <f t="shared" si="818"/>
        <v>136529</v>
      </c>
      <c r="I435" s="94">
        <f t="shared" ref="I435:J435" si="819">I436+I446</f>
        <v>2207</v>
      </c>
      <c r="J435" s="94">
        <f t="shared" si="819"/>
        <v>138736</v>
      </c>
      <c r="K435" s="94">
        <f t="shared" ref="K435:L435" si="820">K436+K446</f>
        <v>5372</v>
      </c>
      <c r="L435" s="94">
        <f t="shared" si="820"/>
        <v>144108</v>
      </c>
      <c r="M435" s="95">
        <f t="shared" ref="M435:N435" si="821">M436+M446</f>
        <v>0</v>
      </c>
      <c r="N435" s="94">
        <f t="shared" si="821"/>
        <v>144108</v>
      </c>
      <c r="O435" s="94">
        <f t="shared" ref="O435:P435" si="822">O436+O446</f>
        <v>597</v>
      </c>
      <c r="P435" s="94">
        <f t="shared" si="822"/>
        <v>144705</v>
      </c>
      <c r="Q435" s="94">
        <f t="shared" ref="Q435:S435" si="823">Q436+Q446</f>
        <v>0</v>
      </c>
      <c r="R435" s="94">
        <f t="shared" si="823"/>
        <v>144705</v>
      </c>
      <c r="S435" s="135">
        <f t="shared" si="823"/>
        <v>-144705</v>
      </c>
      <c r="T435" s="94">
        <f t="shared" ref="T435:U435" si="824">T436+T446</f>
        <v>0</v>
      </c>
      <c r="U435" s="135">
        <f t="shared" si="824"/>
        <v>0</v>
      </c>
      <c r="V435" s="94">
        <f t="shared" ref="V435" si="825">V436+V446</f>
        <v>0</v>
      </c>
      <c r="AC435" t="b">
        <f t="shared" si="776"/>
        <v>1</v>
      </c>
    </row>
    <row r="436" spans="1:29" ht="33" x14ac:dyDescent="0.25">
      <c r="A436" s="20" t="s">
        <v>275</v>
      </c>
      <c r="B436" s="17" t="s">
        <v>221</v>
      </c>
      <c r="C436" s="17" t="s">
        <v>16</v>
      </c>
      <c r="D436" s="37" t="s">
        <v>276</v>
      </c>
      <c r="E436" s="19"/>
      <c r="F436" s="95">
        <f t="shared" ref="F436:H436" si="826">F437+F440+F443</f>
        <v>121973</v>
      </c>
      <c r="G436" s="95">
        <f t="shared" si="826"/>
        <v>2449</v>
      </c>
      <c r="H436" s="95">
        <f t="shared" si="826"/>
        <v>124422</v>
      </c>
      <c r="I436" s="95">
        <f t="shared" ref="I436:J436" si="827">I437+I440+I443</f>
        <v>0</v>
      </c>
      <c r="J436" s="95">
        <f t="shared" si="827"/>
        <v>124422</v>
      </c>
      <c r="K436" s="95">
        <f t="shared" ref="K436:L436" si="828">K437+K440+K443</f>
        <v>0</v>
      </c>
      <c r="L436" s="95">
        <f t="shared" si="828"/>
        <v>124422</v>
      </c>
      <c r="M436" s="95">
        <f t="shared" ref="M436:N436" si="829">M437+M440+M443</f>
        <v>0</v>
      </c>
      <c r="N436" s="95">
        <f t="shared" si="829"/>
        <v>124422</v>
      </c>
      <c r="O436" s="95">
        <f t="shared" ref="O436:P436" si="830">O437+O440+O443</f>
        <v>0</v>
      </c>
      <c r="P436" s="95">
        <f t="shared" si="830"/>
        <v>124422</v>
      </c>
      <c r="Q436" s="95">
        <f t="shared" ref="Q436:S436" si="831">Q437+Q440+Q443</f>
        <v>0</v>
      </c>
      <c r="R436" s="95">
        <f t="shared" si="831"/>
        <v>124422</v>
      </c>
      <c r="S436" s="112">
        <f t="shared" si="831"/>
        <v>-124422</v>
      </c>
      <c r="T436" s="95">
        <f t="shared" ref="T436:U436" si="832">T437+T440+T443</f>
        <v>0</v>
      </c>
      <c r="U436" s="112">
        <f t="shared" si="832"/>
        <v>0</v>
      </c>
      <c r="V436" s="95">
        <f t="shared" ref="V436" si="833">V437+V440+V443</f>
        <v>0</v>
      </c>
      <c r="AC436" t="b">
        <f t="shared" si="776"/>
        <v>1</v>
      </c>
    </row>
    <row r="437" spans="1:29" ht="33" x14ac:dyDescent="0.25">
      <c r="A437" s="26" t="s">
        <v>277</v>
      </c>
      <c r="B437" s="27" t="s">
        <v>221</v>
      </c>
      <c r="C437" s="27" t="s">
        <v>16</v>
      </c>
      <c r="D437" s="42" t="s">
        <v>278</v>
      </c>
      <c r="E437" s="27"/>
      <c r="F437" s="96">
        <f t="shared" ref="F437:U438" si="834">F438</f>
        <v>62863</v>
      </c>
      <c r="G437" s="96">
        <f t="shared" si="834"/>
        <v>0</v>
      </c>
      <c r="H437" s="96">
        <f t="shared" si="834"/>
        <v>62863</v>
      </c>
      <c r="I437" s="96">
        <f t="shared" si="834"/>
        <v>0</v>
      </c>
      <c r="J437" s="96">
        <f t="shared" si="834"/>
        <v>62863</v>
      </c>
      <c r="K437" s="96">
        <f t="shared" si="834"/>
        <v>0</v>
      </c>
      <c r="L437" s="96">
        <f t="shared" si="834"/>
        <v>62863</v>
      </c>
      <c r="M437" s="95">
        <f t="shared" si="834"/>
        <v>0</v>
      </c>
      <c r="N437" s="96">
        <f t="shared" si="834"/>
        <v>62863</v>
      </c>
      <c r="O437" s="96">
        <f t="shared" si="834"/>
        <v>0</v>
      </c>
      <c r="P437" s="96">
        <f t="shared" si="834"/>
        <v>62863</v>
      </c>
      <c r="Q437" s="96">
        <f t="shared" si="834"/>
        <v>0</v>
      </c>
      <c r="R437" s="96">
        <f t="shared" si="834"/>
        <v>62863</v>
      </c>
      <c r="S437" s="111">
        <f t="shared" si="834"/>
        <v>-62863</v>
      </c>
      <c r="T437" s="96">
        <f t="shared" si="834"/>
        <v>0</v>
      </c>
      <c r="U437" s="111">
        <f t="shared" si="834"/>
        <v>0</v>
      </c>
      <c r="V437" s="96">
        <f t="shared" ref="U437:V438" si="835">V438</f>
        <v>0</v>
      </c>
      <c r="AC437" t="b">
        <f t="shared" si="776"/>
        <v>1</v>
      </c>
    </row>
    <row r="438" spans="1:29" ht="33" x14ac:dyDescent="0.25">
      <c r="A438" s="20" t="s">
        <v>100</v>
      </c>
      <c r="B438" s="17" t="s">
        <v>221</v>
      </c>
      <c r="C438" s="17" t="s">
        <v>16</v>
      </c>
      <c r="D438" s="37" t="s">
        <v>278</v>
      </c>
      <c r="E438" s="17" t="s">
        <v>101</v>
      </c>
      <c r="F438" s="95">
        <f t="shared" si="834"/>
        <v>62863</v>
      </c>
      <c r="G438" s="95">
        <f t="shared" si="834"/>
        <v>0</v>
      </c>
      <c r="H438" s="95">
        <f t="shared" si="834"/>
        <v>62863</v>
      </c>
      <c r="I438" s="95">
        <f t="shared" si="834"/>
        <v>0</v>
      </c>
      <c r="J438" s="95">
        <f t="shared" si="834"/>
        <v>62863</v>
      </c>
      <c r="K438" s="95">
        <f t="shared" si="834"/>
        <v>0</v>
      </c>
      <c r="L438" s="95">
        <f t="shared" si="834"/>
        <v>62863</v>
      </c>
      <c r="M438" s="95">
        <f t="shared" si="834"/>
        <v>0</v>
      </c>
      <c r="N438" s="95">
        <f t="shared" si="834"/>
        <v>62863</v>
      </c>
      <c r="O438" s="95">
        <f t="shared" si="834"/>
        <v>0</v>
      </c>
      <c r="P438" s="95">
        <f t="shared" si="834"/>
        <v>62863</v>
      </c>
      <c r="Q438" s="95">
        <f t="shared" si="834"/>
        <v>0</v>
      </c>
      <c r="R438" s="130">
        <f t="shared" si="834"/>
        <v>62863</v>
      </c>
      <c r="S438" s="112">
        <f t="shared" si="834"/>
        <v>-62863</v>
      </c>
      <c r="T438" s="95">
        <f t="shared" si="834"/>
        <v>0</v>
      </c>
      <c r="U438" s="112">
        <f t="shared" si="835"/>
        <v>0</v>
      </c>
      <c r="V438" s="95">
        <f t="shared" si="835"/>
        <v>0</v>
      </c>
      <c r="W438" s="128" t="e">
        <f>SUMIFS([1]Лист1!$Q$15:$Q$685,[1]Лист1!$C$15:$C$685,B438,[1]Лист1!$D$15:$D$685,C438,[1]Лист1!$E$15:$E$685,D438,[1]Лист1!$F$15:$F$685,E438)</f>
        <v>#VALUE!</v>
      </c>
      <c r="X438" s="128" t="e">
        <f>SUMIFS([1]Лист1!$R$15:$R$685,[1]Лист1!$C$15:$C$685,B438,[1]Лист1!$D$15:$D$685,C438,[1]Лист1!$E$15:$E$685,D438,[1]Лист1!$F$15:$F$685,E438)</f>
        <v>#VALUE!</v>
      </c>
      <c r="Y438" s="128" t="e">
        <f>SUMIFS([1]Лист1!$S$15:$S$685,[1]Лист1!$C$15:$C$685,B438,[1]Лист1!$D$15:$D$685,C438,[1]Лист1!$E$15:$E$685,D438,[1]Лист1!$F$15:$F$685,E438)</f>
        <v>#VALUE!</v>
      </c>
      <c r="Z438" s="133" t="e">
        <f t="shared" ref="Z438:Z439" si="836">W438-P438</f>
        <v>#VALUE!</v>
      </c>
      <c r="AA438" s="133" t="e">
        <f t="shared" ref="AA438:AA439" si="837">X438-Q438</f>
        <v>#VALUE!</v>
      </c>
      <c r="AB438" s="133" t="e">
        <f t="shared" ref="AB438:AB439" si="838">Y438-R438</f>
        <v>#VALUE!</v>
      </c>
      <c r="AC438" t="b">
        <f t="shared" si="776"/>
        <v>1</v>
      </c>
    </row>
    <row r="439" spans="1:29" ht="16.5" x14ac:dyDescent="0.25">
      <c r="A439" s="20" t="s">
        <v>228</v>
      </c>
      <c r="B439" s="17" t="s">
        <v>221</v>
      </c>
      <c r="C439" s="17" t="s">
        <v>16</v>
      </c>
      <c r="D439" s="37" t="s">
        <v>278</v>
      </c>
      <c r="E439" s="17" t="s">
        <v>229</v>
      </c>
      <c r="F439" s="95">
        <v>62863</v>
      </c>
      <c r="G439" s="95">
        <v>0</v>
      </c>
      <c r="H439" s="95">
        <f>F439+G439</f>
        <v>62863</v>
      </c>
      <c r="I439" s="95">
        <v>0</v>
      </c>
      <c r="J439" s="95">
        <f>H439+I439</f>
        <v>62863</v>
      </c>
      <c r="K439" s="95">
        <v>0</v>
      </c>
      <c r="L439" s="95">
        <f>J439+K439</f>
        <v>62863</v>
      </c>
      <c r="M439" s="95">
        <v>0</v>
      </c>
      <c r="N439" s="95">
        <f>L439+M439</f>
        <v>62863</v>
      </c>
      <c r="O439" s="95">
        <v>0</v>
      </c>
      <c r="P439" s="95">
        <f>N439+O439</f>
        <v>62863</v>
      </c>
      <c r="Q439" s="95">
        <v>0</v>
      </c>
      <c r="R439" s="130">
        <f>P439+Q439</f>
        <v>62863</v>
      </c>
      <c r="S439" s="112">
        <v>-62863</v>
      </c>
      <c r="T439" s="95">
        <f>R439+S439</f>
        <v>0</v>
      </c>
      <c r="U439" s="112">
        <v>0</v>
      </c>
      <c r="V439" s="95">
        <f>T439+U439</f>
        <v>0</v>
      </c>
      <c r="W439" s="128" t="e">
        <f>SUMIFS([1]Лист1!$Q$15:$Q$685,[1]Лист1!$C$15:$C$685,B439,[1]Лист1!$D$15:$D$685,C439,[1]Лист1!$E$15:$E$685,D439,[1]Лист1!$F$15:$F$685,E439)</f>
        <v>#VALUE!</v>
      </c>
      <c r="X439" s="128" t="e">
        <f>SUMIFS([1]Лист1!$R$15:$R$685,[1]Лист1!$C$15:$C$685,B439,[1]Лист1!$D$15:$D$685,C439,[1]Лист1!$E$15:$E$685,D439,[1]Лист1!$F$15:$F$685,E439)</f>
        <v>#VALUE!</v>
      </c>
      <c r="Y439" s="128" t="e">
        <f>SUMIFS([1]Лист1!$S$15:$S$685,[1]Лист1!$C$15:$C$685,B439,[1]Лист1!$D$15:$D$685,C439,[1]Лист1!$E$15:$E$685,D439,[1]Лист1!$F$15:$F$685,E439)</f>
        <v>#VALUE!</v>
      </c>
      <c r="Z439" s="133" t="e">
        <f t="shared" si="836"/>
        <v>#VALUE!</v>
      </c>
      <c r="AA439" s="133" t="e">
        <f t="shared" si="837"/>
        <v>#VALUE!</v>
      </c>
      <c r="AB439" s="133" t="e">
        <f t="shared" si="838"/>
        <v>#VALUE!</v>
      </c>
      <c r="AC439" t="b">
        <f t="shared" si="776"/>
        <v>1</v>
      </c>
    </row>
    <row r="440" spans="1:29" ht="33" x14ac:dyDescent="0.25">
      <c r="A440" s="26" t="s">
        <v>279</v>
      </c>
      <c r="B440" s="27" t="s">
        <v>221</v>
      </c>
      <c r="C440" s="27" t="s">
        <v>16</v>
      </c>
      <c r="D440" s="42" t="s">
        <v>280</v>
      </c>
      <c r="E440" s="27"/>
      <c r="F440" s="96">
        <f t="shared" ref="F440:U441" si="839">F441</f>
        <v>38035</v>
      </c>
      <c r="G440" s="96">
        <f t="shared" si="839"/>
        <v>2449</v>
      </c>
      <c r="H440" s="96">
        <f t="shared" si="839"/>
        <v>40484</v>
      </c>
      <c r="I440" s="96">
        <f t="shared" si="839"/>
        <v>0</v>
      </c>
      <c r="J440" s="96">
        <f t="shared" si="839"/>
        <v>40484</v>
      </c>
      <c r="K440" s="96">
        <f t="shared" si="839"/>
        <v>0</v>
      </c>
      <c r="L440" s="96">
        <f t="shared" si="839"/>
        <v>40484</v>
      </c>
      <c r="M440" s="95">
        <f t="shared" si="839"/>
        <v>0</v>
      </c>
      <c r="N440" s="96">
        <f t="shared" si="839"/>
        <v>40484</v>
      </c>
      <c r="O440" s="96">
        <f t="shared" si="839"/>
        <v>0</v>
      </c>
      <c r="P440" s="96">
        <f t="shared" si="839"/>
        <v>40484</v>
      </c>
      <c r="Q440" s="96">
        <f t="shared" si="839"/>
        <v>0</v>
      </c>
      <c r="R440" s="96">
        <f t="shared" si="839"/>
        <v>40484</v>
      </c>
      <c r="S440" s="111">
        <f t="shared" si="839"/>
        <v>-40484</v>
      </c>
      <c r="T440" s="96">
        <f t="shared" si="839"/>
        <v>0</v>
      </c>
      <c r="U440" s="111">
        <f t="shared" si="839"/>
        <v>0</v>
      </c>
      <c r="V440" s="96">
        <f t="shared" ref="U440:V441" si="840">V441</f>
        <v>0</v>
      </c>
      <c r="AC440" t="b">
        <f t="shared" si="776"/>
        <v>1</v>
      </c>
    </row>
    <row r="441" spans="1:29" ht="33" x14ac:dyDescent="0.25">
      <c r="A441" s="20" t="s">
        <v>100</v>
      </c>
      <c r="B441" s="17" t="s">
        <v>221</v>
      </c>
      <c r="C441" s="17" t="s">
        <v>16</v>
      </c>
      <c r="D441" s="37" t="s">
        <v>280</v>
      </c>
      <c r="E441" s="17" t="s">
        <v>101</v>
      </c>
      <c r="F441" s="95">
        <f t="shared" ref="F441:V441" si="841">F442</f>
        <v>38035</v>
      </c>
      <c r="G441" s="95">
        <f t="shared" si="841"/>
        <v>2449</v>
      </c>
      <c r="H441" s="95">
        <f t="shared" si="841"/>
        <v>40484</v>
      </c>
      <c r="I441" s="95">
        <f t="shared" si="841"/>
        <v>0</v>
      </c>
      <c r="J441" s="95">
        <f t="shared" si="841"/>
        <v>40484</v>
      </c>
      <c r="K441" s="95">
        <f t="shared" si="841"/>
        <v>0</v>
      </c>
      <c r="L441" s="95">
        <f t="shared" si="841"/>
        <v>40484</v>
      </c>
      <c r="M441" s="95">
        <f t="shared" si="841"/>
        <v>0</v>
      </c>
      <c r="N441" s="95">
        <f t="shared" si="841"/>
        <v>40484</v>
      </c>
      <c r="O441" s="95">
        <f t="shared" si="841"/>
        <v>0</v>
      </c>
      <c r="P441" s="95">
        <f t="shared" si="841"/>
        <v>40484</v>
      </c>
      <c r="Q441" s="95">
        <f t="shared" si="841"/>
        <v>0</v>
      </c>
      <c r="R441" s="130">
        <f t="shared" si="841"/>
        <v>40484</v>
      </c>
      <c r="S441" s="112">
        <f t="shared" si="839"/>
        <v>-40484</v>
      </c>
      <c r="T441" s="95">
        <f t="shared" si="841"/>
        <v>0</v>
      </c>
      <c r="U441" s="112">
        <f t="shared" si="840"/>
        <v>0</v>
      </c>
      <c r="V441" s="95">
        <f t="shared" si="841"/>
        <v>0</v>
      </c>
      <c r="W441" s="128" t="e">
        <f>SUMIFS([1]Лист1!$Q$15:$Q$685,[1]Лист1!$C$15:$C$685,B441,[1]Лист1!$D$15:$D$685,C441,[1]Лист1!$E$15:$E$685,D441,[1]Лист1!$F$15:$F$685,E441)</f>
        <v>#VALUE!</v>
      </c>
      <c r="X441" s="128" t="e">
        <f>SUMIFS([1]Лист1!$R$15:$R$685,[1]Лист1!$C$15:$C$685,B441,[1]Лист1!$D$15:$D$685,C441,[1]Лист1!$E$15:$E$685,D441,[1]Лист1!$F$15:$F$685,E441)</f>
        <v>#VALUE!</v>
      </c>
      <c r="Y441" s="128" t="e">
        <f>SUMIFS([1]Лист1!$S$15:$S$685,[1]Лист1!$C$15:$C$685,B441,[1]Лист1!$D$15:$D$685,C441,[1]Лист1!$E$15:$E$685,D441,[1]Лист1!$F$15:$F$685,E441)</f>
        <v>#VALUE!</v>
      </c>
      <c r="Z441" s="133" t="e">
        <f t="shared" ref="Z441:Z442" si="842">W441-P441</f>
        <v>#VALUE!</v>
      </c>
      <c r="AA441" s="133" t="e">
        <f t="shared" ref="AA441:AA442" si="843">X441-Q441</f>
        <v>#VALUE!</v>
      </c>
      <c r="AB441" s="133" t="e">
        <f t="shared" ref="AB441:AB442" si="844">Y441-R441</f>
        <v>#VALUE!</v>
      </c>
      <c r="AC441" t="b">
        <f t="shared" si="776"/>
        <v>1</v>
      </c>
    </row>
    <row r="442" spans="1:29" ht="16.5" x14ac:dyDescent="0.25">
      <c r="A442" s="20" t="s">
        <v>228</v>
      </c>
      <c r="B442" s="17" t="s">
        <v>221</v>
      </c>
      <c r="C442" s="17" t="s">
        <v>16</v>
      </c>
      <c r="D442" s="37" t="s">
        <v>280</v>
      </c>
      <c r="E442" s="17" t="s">
        <v>229</v>
      </c>
      <c r="F442" s="95">
        <v>38035</v>
      </c>
      <c r="G442" s="95">
        <v>2449</v>
      </c>
      <c r="H442" s="95">
        <f>F442+G442</f>
        <v>40484</v>
      </c>
      <c r="I442" s="95">
        <v>0</v>
      </c>
      <c r="J442" s="95">
        <f>H442+I442</f>
        <v>40484</v>
      </c>
      <c r="K442" s="95">
        <v>0</v>
      </c>
      <c r="L442" s="95">
        <f>J442+K442</f>
        <v>40484</v>
      </c>
      <c r="M442" s="95">
        <v>0</v>
      </c>
      <c r="N442" s="95">
        <f>L442+M442</f>
        <v>40484</v>
      </c>
      <c r="O442" s="95">
        <v>0</v>
      </c>
      <c r="P442" s="95">
        <f>N442+O442</f>
        <v>40484</v>
      </c>
      <c r="Q442" s="95">
        <v>0</v>
      </c>
      <c r="R442" s="130">
        <f>P442+Q442</f>
        <v>40484</v>
      </c>
      <c r="S442" s="112">
        <v>-40484</v>
      </c>
      <c r="T442" s="95">
        <f>R442+S442</f>
        <v>0</v>
      </c>
      <c r="U442" s="112">
        <v>0</v>
      </c>
      <c r="V442" s="95">
        <f>T442+U442</f>
        <v>0</v>
      </c>
      <c r="W442" s="128" t="e">
        <f>SUMIFS([1]Лист1!$Q$15:$Q$685,[1]Лист1!$C$15:$C$685,B442,[1]Лист1!$D$15:$D$685,C442,[1]Лист1!$E$15:$E$685,D442,[1]Лист1!$F$15:$F$685,E442)</f>
        <v>#VALUE!</v>
      </c>
      <c r="X442" s="128" t="e">
        <f>SUMIFS([1]Лист1!$R$15:$R$685,[1]Лист1!$C$15:$C$685,B442,[1]Лист1!$D$15:$D$685,C442,[1]Лист1!$E$15:$E$685,D442,[1]Лист1!$F$15:$F$685,E442)</f>
        <v>#VALUE!</v>
      </c>
      <c r="Y442" s="128" t="e">
        <f>SUMIFS([1]Лист1!$S$15:$S$685,[1]Лист1!$C$15:$C$685,B442,[1]Лист1!$D$15:$D$685,C442,[1]Лист1!$E$15:$E$685,D442,[1]Лист1!$F$15:$F$685,E442)</f>
        <v>#VALUE!</v>
      </c>
      <c r="Z442" s="133" t="e">
        <f t="shared" si="842"/>
        <v>#VALUE!</v>
      </c>
      <c r="AA442" s="133" t="e">
        <f t="shared" si="843"/>
        <v>#VALUE!</v>
      </c>
      <c r="AB442" s="133" t="e">
        <f t="shared" si="844"/>
        <v>#VALUE!</v>
      </c>
      <c r="AC442" t="b">
        <f t="shared" si="776"/>
        <v>1</v>
      </c>
    </row>
    <row r="443" spans="1:29" ht="33" x14ac:dyDescent="0.25">
      <c r="A443" s="26" t="s">
        <v>281</v>
      </c>
      <c r="B443" s="27" t="s">
        <v>221</v>
      </c>
      <c r="C443" s="27" t="s">
        <v>16</v>
      </c>
      <c r="D443" s="42" t="s">
        <v>282</v>
      </c>
      <c r="E443" s="27"/>
      <c r="F443" s="96">
        <f t="shared" ref="F443:U444" si="845">F444</f>
        <v>21075</v>
      </c>
      <c r="G443" s="96">
        <f t="shared" si="845"/>
        <v>0</v>
      </c>
      <c r="H443" s="96">
        <f t="shared" si="845"/>
        <v>21075</v>
      </c>
      <c r="I443" s="96">
        <f t="shared" si="845"/>
        <v>0</v>
      </c>
      <c r="J443" s="96">
        <f t="shared" si="845"/>
        <v>21075</v>
      </c>
      <c r="K443" s="96">
        <f t="shared" si="845"/>
        <v>0</v>
      </c>
      <c r="L443" s="96">
        <f t="shared" si="845"/>
        <v>21075</v>
      </c>
      <c r="M443" s="95">
        <f t="shared" si="845"/>
        <v>0</v>
      </c>
      <c r="N443" s="96">
        <f t="shared" si="845"/>
        <v>21075</v>
      </c>
      <c r="O443" s="96">
        <f t="shared" si="845"/>
        <v>0</v>
      </c>
      <c r="P443" s="96">
        <f t="shared" si="845"/>
        <v>21075</v>
      </c>
      <c r="Q443" s="96">
        <f t="shared" si="845"/>
        <v>0</v>
      </c>
      <c r="R443" s="96">
        <f t="shared" si="845"/>
        <v>21075</v>
      </c>
      <c r="S443" s="111">
        <f t="shared" si="845"/>
        <v>-21075</v>
      </c>
      <c r="T443" s="96">
        <f t="shared" si="845"/>
        <v>0</v>
      </c>
      <c r="U443" s="111">
        <f t="shared" si="845"/>
        <v>0</v>
      </c>
      <c r="V443" s="96">
        <f t="shared" ref="U443:V444" si="846">V444</f>
        <v>0</v>
      </c>
      <c r="AC443" t="b">
        <f t="shared" si="776"/>
        <v>1</v>
      </c>
    </row>
    <row r="444" spans="1:29" ht="33" x14ac:dyDescent="0.25">
      <c r="A444" s="20" t="s">
        <v>100</v>
      </c>
      <c r="B444" s="17" t="s">
        <v>221</v>
      </c>
      <c r="C444" s="17" t="s">
        <v>16</v>
      </c>
      <c r="D444" s="37" t="s">
        <v>282</v>
      </c>
      <c r="E444" s="17" t="s">
        <v>101</v>
      </c>
      <c r="F444" s="95">
        <f t="shared" si="845"/>
        <v>21075</v>
      </c>
      <c r="G444" s="95">
        <f t="shared" si="845"/>
        <v>0</v>
      </c>
      <c r="H444" s="95">
        <f t="shared" si="845"/>
        <v>21075</v>
      </c>
      <c r="I444" s="95">
        <f t="shared" si="845"/>
        <v>0</v>
      </c>
      <c r="J444" s="95">
        <f t="shared" si="845"/>
        <v>21075</v>
      </c>
      <c r="K444" s="95">
        <f t="shared" si="845"/>
        <v>0</v>
      </c>
      <c r="L444" s="95">
        <f t="shared" si="845"/>
        <v>21075</v>
      </c>
      <c r="M444" s="95">
        <f t="shared" si="845"/>
        <v>0</v>
      </c>
      <c r="N444" s="95">
        <f t="shared" si="845"/>
        <v>21075</v>
      </c>
      <c r="O444" s="95">
        <f t="shared" si="845"/>
        <v>0</v>
      </c>
      <c r="P444" s="95">
        <f t="shared" si="845"/>
        <v>21075</v>
      </c>
      <c r="Q444" s="95">
        <f t="shared" si="845"/>
        <v>0</v>
      </c>
      <c r="R444" s="130">
        <f t="shared" si="845"/>
        <v>21075</v>
      </c>
      <c r="S444" s="112">
        <f t="shared" si="845"/>
        <v>-21075</v>
      </c>
      <c r="T444" s="95">
        <f t="shared" si="845"/>
        <v>0</v>
      </c>
      <c r="U444" s="112">
        <f t="shared" si="846"/>
        <v>0</v>
      </c>
      <c r="V444" s="95">
        <f t="shared" si="846"/>
        <v>0</v>
      </c>
      <c r="W444" s="128" t="e">
        <f>SUMIFS([1]Лист1!$Q$15:$Q$685,[1]Лист1!$C$15:$C$685,B444,[1]Лист1!$D$15:$D$685,C444,[1]Лист1!$E$15:$E$685,D444,[1]Лист1!$F$15:$F$685,E444)</f>
        <v>#VALUE!</v>
      </c>
      <c r="X444" s="128" t="e">
        <f>SUMIFS([1]Лист1!$R$15:$R$685,[1]Лист1!$C$15:$C$685,B444,[1]Лист1!$D$15:$D$685,C444,[1]Лист1!$E$15:$E$685,D444,[1]Лист1!$F$15:$F$685,E444)</f>
        <v>#VALUE!</v>
      </c>
      <c r="Y444" s="128" t="e">
        <f>SUMIFS([1]Лист1!$S$15:$S$685,[1]Лист1!$C$15:$C$685,B444,[1]Лист1!$D$15:$D$685,C444,[1]Лист1!$E$15:$E$685,D444,[1]Лист1!$F$15:$F$685,E444)</f>
        <v>#VALUE!</v>
      </c>
      <c r="Z444" s="133" t="e">
        <f t="shared" ref="Z444:Z445" si="847">W444-P444</f>
        <v>#VALUE!</v>
      </c>
      <c r="AA444" s="133" t="e">
        <f t="shared" ref="AA444:AA445" si="848">X444-Q444</f>
        <v>#VALUE!</v>
      </c>
      <c r="AB444" s="133" t="e">
        <f t="shared" ref="AB444:AB445" si="849">Y444-R444</f>
        <v>#VALUE!</v>
      </c>
      <c r="AC444" t="b">
        <f t="shared" si="776"/>
        <v>1</v>
      </c>
    </row>
    <row r="445" spans="1:29" ht="16.5" x14ac:dyDescent="0.25">
      <c r="A445" s="20" t="s">
        <v>228</v>
      </c>
      <c r="B445" s="17" t="s">
        <v>221</v>
      </c>
      <c r="C445" s="17" t="s">
        <v>16</v>
      </c>
      <c r="D445" s="37" t="s">
        <v>282</v>
      </c>
      <c r="E445" s="17" t="s">
        <v>229</v>
      </c>
      <c r="F445" s="95">
        <v>21075</v>
      </c>
      <c r="G445" s="95">
        <v>0</v>
      </c>
      <c r="H445" s="95">
        <f>F445+G445</f>
        <v>21075</v>
      </c>
      <c r="I445" s="95">
        <v>0</v>
      </c>
      <c r="J445" s="95">
        <f>H445+I445</f>
        <v>21075</v>
      </c>
      <c r="K445" s="95">
        <v>0</v>
      </c>
      <c r="L445" s="95">
        <f>J445+K445</f>
        <v>21075</v>
      </c>
      <c r="M445" s="95">
        <v>0</v>
      </c>
      <c r="N445" s="95">
        <f>L445+M445</f>
        <v>21075</v>
      </c>
      <c r="O445" s="95">
        <v>0</v>
      </c>
      <c r="P445" s="95">
        <f>N445+O445</f>
        <v>21075</v>
      </c>
      <c r="Q445" s="95">
        <v>0</v>
      </c>
      <c r="R445" s="130">
        <f>P445+Q445</f>
        <v>21075</v>
      </c>
      <c r="S445" s="112">
        <v>-21075</v>
      </c>
      <c r="T445" s="95">
        <f>R445+S445</f>
        <v>0</v>
      </c>
      <c r="U445" s="112">
        <v>0</v>
      </c>
      <c r="V445" s="95">
        <f>T445+U445</f>
        <v>0</v>
      </c>
      <c r="W445" s="128" t="e">
        <f>SUMIFS([1]Лист1!$Q$15:$Q$685,[1]Лист1!$C$15:$C$685,B445,[1]Лист1!$D$15:$D$685,C445,[1]Лист1!$E$15:$E$685,D445,[1]Лист1!$F$15:$F$685,E445)</f>
        <v>#VALUE!</v>
      </c>
      <c r="X445" s="128" t="e">
        <f>SUMIFS([1]Лист1!$R$15:$R$685,[1]Лист1!$C$15:$C$685,B445,[1]Лист1!$D$15:$D$685,C445,[1]Лист1!$E$15:$E$685,D445,[1]Лист1!$F$15:$F$685,E445)</f>
        <v>#VALUE!</v>
      </c>
      <c r="Y445" s="128" t="e">
        <f>SUMIFS([1]Лист1!$S$15:$S$685,[1]Лист1!$C$15:$C$685,B445,[1]Лист1!$D$15:$D$685,C445,[1]Лист1!$E$15:$E$685,D445,[1]Лист1!$F$15:$F$685,E445)</f>
        <v>#VALUE!</v>
      </c>
      <c r="Z445" s="133" t="e">
        <f t="shared" si="847"/>
        <v>#VALUE!</v>
      </c>
      <c r="AA445" s="133" t="e">
        <f t="shared" si="848"/>
        <v>#VALUE!</v>
      </c>
      <c r="AB445" s="133" t="e">
        <f t="shared" si="849"/>
        <v>#VALUE!</v>
      </c>
      <c r="AC445" t="b">
        <f t="shared" si="776"/>
        <v>1</v>
      </c>
    </row>
    <row r="446" spans="1:29" ht="19.149999999999999" customHeight="1" x14ac:dyDescent="0.25">
      <c r="A446" s="20" t="s">
        <v>112</v>
      </c>
      <c r="B446" s="17" t="s">
        <v>221</v>
      </c>
      <c r="C446" s="17" t="s">
        <v>16</v>
      </c>
      <c r="D446" s="37" t="s">
        <v>283</v>
      </c>
      <c r="E446" s="17"/>
      <c r="F446" s="95">
        <f t="shared" ref="F446:V446" si="850">F447</f>
        <v>11507</v>
      </c>
      <c r="G446" s="95">
        <f t="shared" si="850"/>
        <v>600</v>
      </c>
      <c r="H446" s="95">
        <f t="shared" si="850"/>
        <v>12107</v>
      </c>
      <c r="I446" s="95">
        <f t="shared" si="850"/>
        <v>2207</v>
      </c>
      <c r="J446" s="95">
        <f t="shared" si="850"/>
        <v>14314</v>
      </c>
      <c r="K446" s="95">
        <f t="shared" si="850"/>
        <v>5372</v>
      </c>
      <c r="L446" s="95">
        <f t="shared" si="850"/>
        <v>19686</v>
      </c>
      <c r="M446" s="95">
        <f t="shared" si="850"/>
        <v>0</v>
      </c>
      <c r="N446" s="95">
        <f t="shared" si="850"/>
        <v>19686</v>
      </c>
      <c r="O446" s="95">
        <f t="shared" si="850"/>
        <v>597</v>
      </c>
      <c r="P446" s="95">
        <f t="shared" si="850"/>
        <v>20283</v>
      </c>
      <c r="Q446" s="95">
        <f t="shared" si="850"/>
        <v>0</v>
      </c>
      <c r="R446" s="95">
        <f t="shared" si="850"/>
        <v>20283</v>
      </c>
      <c r="S446" s="112">
        <f t="shared" si="850"/>
        <v>-20283</v>
      </c>
      <c r="T446" s="95">
        <f t="shared" si="850"/>
        <v>0</v>
      </c>
      <c r="U446" s="112">
        <f t="shared" si="850"/>
        <v>0</v>
      </c>
      <c r="V446" s="95">
        <f t="shared" si="850"/>
        <v>0</v>
      </c>
      <c r="AC446" t="b">
        <f t="shared" si="776"/>
        <v>1</v>
      </c>
    </row>
    <row r="447" spans="1:29" ht="49.5" x14ac:dyDescent="0.25">
      <c r="A447" s="20" t="s">
        <v>284</v>
      </c>
      <c r="B447" s="17" t="s">
        <v>221</v>
      </c>
      <c r="C447" s="17" t="s">
        <v>16</v>
      </c>
      <c r="D447" s="37" t="s">
        <v>285</v>
      </c>
      <c r="E447" s="36"/>
      <c r="F447" s="95">
        <f>+F451+F448</f>
        <v>11507</v>
      </c>
      <c r="G447" s="95">
        <f t="shared" ref="G447:H447" si="851">+G451+G448</f>
        <v>600</v>
      </c>
      <c r="H447" s="95">
        <f t="shared" si="851"/>
        <v>12107</v>
      </c>
      <c r="I447" s="95">
        <f t="shared" ref="I447:J447" si="852">+I451+I448</f>
        <v>2207</v>
      </c>
      <c r="J447" s="95">
        <f t="shared" si="852"/>
        <v>14314</v>
      </c>
      <c r="K447" s="95">
        <f t="shared" ref="K447:L447" si="853">+K451+K448</f>
        <v>5372</v>
      </c>
      <c r="L447" s="95">
        <f t="shared" si="853"/>
        <v>19686</v>
      </c>
      <c r="M447" s="95">
        <f t="shared" ref="M447:N447" si="854">+M451+M448</f>
        <v>0</v>
      </c>
      <c r="N447" s="95">
        <f t="shared" si="854"/>
        <v>19686</v>
      </c>
      <c r="O447" s="95">
        <f t="shared" ref="O447:P447" si="855">+O451+O448</f>
        <v>597</v>
      </c>
      <c r="P447" s="95">
        <f t="shared" si="855"/>
        <v>20283</v>
      </c>
      <c r="Q447" s="95">
        <f t="shared" ref="Q447:R447" si="856">+Q451+Q448</f>
        <v>0</v>
      </c>
      <c r="R447" s="95">
        <f t="shared" si="856"/>
        <v>20283</v>
      </c>
      <c r="S447" s="112">
        <f t="shared" ref="S447:U447" si="857">S451+S448</f>
        <v>-20283</v>
      </c>
      <c r="T447" s="95">
        <f t="shared" ref="T447:V447" si="858">+T451+T448</f>
        <v>0</v>
      </c>
      <c r="U447" s="112">
        <f t="shared" si="857"/>
        <v>0</v>
      </c>
      <c r="V447" s="95">
        <f t="shared" si="858"/>
        <v>0</v>
      </c>
      <c r="AC447" t="b">
        <f t="shared" si="776"/>
        <v>1</v>
      </c>
    </row>
    <row r="448" spans="1:29" ht="33" x14ac:dyDescent="0.25">
      <c r="A448" s="20" t="s">
        <v>286</v>
      </c>
      <c r="B448" s="17" t="s">
        <v>221</v>
      </c>
      <c r="C448" s="17" t="s">
        <v>16</v>
      </c>
      <c r="D448" s="37" t="s">
        <v>287</v>
      </c>
      <c r="E448" s="19" t="s">
        <v>58</v>
      </c>
      <c r="F448" s="95">
        <f t="shared" ref="F448:U449" si="859">F449</f>
        <v>7522</v>
      </c>
      <c r="G448" s="95">
        <f t="shared" si="859"/>
        <v>600</v>
      </c>
      <c r="H448" s="95">
        <f t="shared" si="859"/>
        <v>8122</v>
      </c>
      <c r="I448" s="95">
        <f t="shared" si="859"/>
        <v>2207</v>
      </c>
      <c r="J448" s="95">
        <f t="shared" si="859"/>
        <v>10329</v>
      </c>
      <c r="K448" s="95">
        <f t="shared" si="859"/>
        <v>5372</v>
      </c>
      <c r="L448" s="95">
        <f t="shared" si="859"/>
        <v>15701</v>
      </c>
      <c r="M448" s="95">
        <f t="shared" si="859"/>
        <v>0</v>
      </c>
      <c r="N448" s="95">
        <f t="shared" si="859"/>
        <v>15701</v>
      </c>
      <c r="O448" s="95">
        <f t="shared" si="859"/>
        <v>597</v>
      </c>
      <c r="P448" s="95">
        <f t="shared" si="859"/>
        <v>16298</v>
      </c>
      <c r="Q448" s="95">
        <f t="shared" si="859"/>
        <v>0</v>
      </c>
      <c r="R448" s="95">
        <f t="shared" si="859"/>
        <v>16298</v>
      </c>
      <c r="S448" s="112">
        <f t="shared" si="859"/>
        <v>-16298</v>
      </c>
      <c r="T448" s="95">
        <f t="shared" si="859"/>
        <v>0</v>
      </c>
      <c r="U448" s="112">
        <f t="shared" si="859"/>
        <v>0</v>
      </c>
      <c r="V448" s="95">
        <f t="shared" ref="U448:V449" si="860">V449</f>
        <v>0</v>
      </c>
      <c r="AC448" t="b">
        <f t="shared" si="776"/>
        <v>1</v>
      </c>
    </row>
    <row r="449" spans="1:29" ht="33" x14ac:dyDescent="0.25">
      <c r="A449" s="20" t="s">
        <v>100</v>
      </c>
      <c r="B449" s="17" t="s">
        <v>221</v>
      </c>
      <c r="C449" s="17" t="s">
        <v>16</v>
      </c>
      <c r="D449" s="37" t="s">
        <v>287</v>
      </c>
      <c r="E449" s="17" t="s">
        <v>101</v>
      </c>
      <c r="F449" s="95">
        <f t="shared" si="859"/>
        <v>7522</v>
      </c>
      <c r="G449" s="95">
        <f t="shared" si="859"/>
        <v>600</v>
      </c>
      <c r="H449" s="95">
        <f t="shared" si="859"/>
        <v>8122</v>
      </c>
      <c r="I449" s="95">
        <f t="shared" si="859"/>
        <v>2207</v>
      </c>
      <c r="J449" s="95">
        <f t="shared" si="859"/>
        <v>10329</v>
      </c>
      <c r="K449" s="95">
        <f t="shared" si="859"/>
        <v>5372</v>
      </c>
      <c r="L449" s="95">
        <f t="shared" si="859"/>
        <v>15701</v>
      </c>
      <c r="M449" s="95">
        <f t="shared" si="859"/>
        <v>0</v>
      </c>
      <c r="N449" s="95">
        <f t="shared" si="859"/>
        <v>15701</v>
      </c>
      <c r="O449" s="95">
        <f t="shared" si="859"/>
        <v>597</v>
      </c>
      <c r="P449" s="95">
        <f t="shared" si="859"/>
        <v>16298</v>
      </c>
      <c r="Q449" s="95">
        <f t="shared" si="859"/>
        <v>0</v>
      </c>
      <c r="R449" s="130">
        <f t="shared" si="859"/>
        <v>16298</v>
      </c>
      <c r="S449" s="112">
        <f t="shared" si="859"/>
        <v>-16298</v>
      </c>
      <c r="T449" s="95">
        <f t="shared" si="859"/>
        <v>0</v>
      </c>
      <c r="U449" s="112">
        <f t="shared" si="860"/>
        <v>0</v>
      </c>
      <c r="V449" s="95">
        <f t="shared" si="860"/>
        <v>0</v>
      </c>
      <c r="W449" s="128" t="e">
        <f>SUMIFS([1]Лист1!$Q$15:$Q$685,[1]Лист1!$C$15:$C$685,B449,[1]Лист1!$D$15:$D$685,C449,[1]Лист1!$E$15:$E$685,D449,[1]Лист1!$F$15:$F$685,E449)</f>
        <v>#VALUE!</v>
      </c>
      <c r="X449" s="128" t="e">
        <f>SUMIFS([1]Лист1!$R$15:$R$685,[1]Лист1!$C$15:$C$685,B449,[1]Лист1!$D$15:$D$685,C449,[1]Лист1!$E$15:$E$685,D449,[1]Лист1!$F$15:$F$685,E449)</f>
        <v>#VALUE!</v>
      </c>
      <c r="Y449" s="128" t="e">
        <f>SUMIFS([1]Лист1!$S$15:$S$685,[1]Лист1!$C$15:$C$685,B449,[1]Лист1!$D$15:$D$685,C449,[1]Лист1!$E$15:$E$685,D449,[1]Лист1!$F$15:$F$685,E449)</f>
        <v>#VALUE!</v>
      </c>
      <c r="Z449" s="133" t="e">
        <f t="shared" ref="Z449:Z450" si="861">W449-P449</f>
        <v>#VALUE!</v>
      </c>
      <c r="AA449" s="133" t="e">
        <f t="shared" ref="AA449:AA450" si="862">X449-Q449</f>
        <v>#VALUE!</v>
      </c>
      <c r="AB449" s="133" t="e">
        <f t="shared" ref="AB449:AB450" si="863">Y449-R449</f>
        <v>#VALUE!</v>
      </c>
      <c r="AC449" t="b">
        <f t="shared" si="776"/>
        <v>1</v>
      </c>
    </row>
    <row r="450" spans="1:29" ht="16.5" x14ac:dyDescent="0.25">
      <c r="A450" s="20" t="s">
        <v>228</v>
      </c>
      <c r="B450" s="17" t="s">
        <v>221</v>
      </c>
      <c r="C450" s="17" t="s">
        <v>16</v>
      </c>
      <c r="D450" s="37" t="s">
        <v>287</v>
      </c>
      <c r="E450" s="17" t="s">
        <v>229</v>
      </c>
      <c r="F450" s="95">
        <v>7522</v>
      </c>
      <c r="G450" s="95">
        <v>600</v>
      </c>
      <c r="H450" s="95">
        <f>F450+G450</f>
        <v>8122</v>
      </c>
      <c r="I450" s="95">
        <v>2207</v>
      </c>
      <c r="J450" s="95">
        <f>H450+I450</f>
        <v>10329</v>
      </c>
      <c r="K450" s="95">
        <v>5372</v>
      </c>
      <c r="L450" s="95">
        <f>J450+K450</f>
        <v>15701</v>
      </c>
      <c r="M450" s="95">
        <v>0</v>
      </c>
      <c r="N450" s="95">
        <f>L450+M450</f>
        <v>15701</v>
      </c>
      <c r="O450" s="95">
        <v>597</v>
      </c>
      <c r="P450" s="95">
        <f>N450+O450</f>
        <v>16298</v>
      </c>
      <c r="Q450" s="95">
        <v>0</v>
      </c>
      <c r="R450" s="130">
        <f>P450+Q450</f>
        <v>16298</v>
      </c>
      <c r="S450" s="112">
        <v>-16298</v>
      </c>
      <c r="T450" s="95">
        <f>R450+S450</f>
        <v>0</v>
      </c>
      <c r="U450" s="112">
        <v>0</v>
      </c>
      <c r="V450" s="95">
        <f>T450+U450</f>
        <v>0</v>
      </c>
      <c r="W450" s="128" t="e">
        <f>SUMIFS([1]Лист1!$Q$15:$Q$685,[1]Лист1!$C$15:$C$685,B450,[1]Лист1!$D$15:$D$685,C450,[1]Лист1!$E$15:$E$685,D450,[1]Лист1!$F$15:$F$685,E450)</f>
        <v>#VALUE!</v>
      </c>
      <c r="X450" s="128" t="e">
        <f>SUMIFS([1]Лист1!$R$15:$R$685,[1]Лист1!$C$15:$C$685,B450,[1]Лист1!$D$15:$D$685,C450,[1]Лист1!$E$15:$E$685,D450,[1]Лист1!$F$15:$F$685,E450)</f>
        <v>#VALUE!</v>
      </c>
      <c r="Y450" s="128" t="e">
        <f>SUMIFS([1]Лист1!$S$15:$S$685,[1]Лист1!$C$15:$C$685,B450,[1]Лист1!$D$15:$D$685,C450,[1]Лист1!$E$15:$E$685,D450,[1]Лист1!$F$15:$F$685,E450)</f>
        <v>#VALUE!</v>
      </c>
      <c r="Z450" s="133" t="e">
        <f t="shared" si="861"/>
        <v>#VALUE!</v>
      </c>
      <c r="AA450" s="133" t="e">
        <f t="shared" si="862"/>
        <v>#VALUE!</v>
      </c>
      <c r="AB450" s="133" t="e">
        <f t="shared" si="863"/>
        <v>#VALUE!</v>
      </c>
      <c r="AC450" t="b">
        <f t="shared" si="776"/>
        <v>1</v>
      </c>
    </row>
    <row r="451" spans="1:29" ht="49.5" x14ac:dyDescent="0.25">
      <c r="A451" s="25" t="s">
        <v>453</v>
      </c>
      <c r="B451" s="17" t="s">
        <v>221</v>
      </c>
      <c r="C451" s="17" t="s">
        <v>16</v>
      </c>
      <c r="D451" s="37" t="s">
        <v>288</v>
      </c>
      <c r="E451" s="36"/>
      <c r="F451" s="95">
        <f t="shared" ref="F451:U452" si="864">F452</f>
        <v>3985</v>
      </c>
      <c r="G451" s="95">
        <f t="shared" si="864"/>
        <v>0</v>
      </c>
      <c r="H451" s="95">
        <f t="shared" si="864"/>
        <v>3985</v>
      </c>
      <c r="I451" s="95">
        <f t="shared" si="864"/>
        <v>0</v>
      </c>
      <c r="J451" s="95">
        <f t="shared" si="864"/>
        <v>3985</v>
      </c>
      <c r="K451" s="95">
        <f t="shared" si="864"/>
        <v>0</v>
      </c>
      <c r="L451" s="95">
        <f t="shared" si="864"/>
        <v>3985</v>
      </c>
      <c r="M451" s="95">
        <f t="shared" si="864"/>
        <v>0</v>
      </c>
      <c r="N451" s="95">
        <f t="shared" si="864"/>
        <v>3985</v>
      </c>
      <c r="O451" s="95">
        <f t="shared" si="864"/>
        <v>0</v>
      </c>
      <c r="P451" s="95">
        <f t="shared" si="864"/>
        <v>3985</v>
      </c>
      <c r="Q451" s="95">
        <f t="shared" si="864"/>
        <v>0</v>
      </c>
      <c r="R451" s="95">
        <f t="shared" si="864"/>
        <v>3985</v>
      </c>
      <c r="S451" s="112">
        <f t="shared" si="864"/>
        <v>-3985</v>
      </c>
      <c r="T451" s="95">
        <f t="shared" si="864"/>
        <v>0</v>
      </c>
      <c r="U451" s="112">
        <f t="shared" si="864"/>
        <v>0</v>
      </c>
      <c r="V451" s="95">
        <f t="shared" ref="U451:V452" si="865">V452</f>
        <v>0</v>
      </c>
      <c r="AC451" t="b">
        <f t="shared" si="776"/>
        <v>1</v>
      </c>
    </row>
    <row r="452" spans="1:29" ht="33" x14ac:dyDescent="0.25">
      <c r="A452" s="20" t="s">
        <v>100</v>
      </c>
      <c r="B452" s="17" t="s">
        <v>221</v>
      </c>
      <c r="C452" s="17" t="s">
        <v>16</v>
      </c>
      <c r="D452" s="37" t="s">
        <v>288</v>
      </c>
      <c r="E452" s="17" t="s">
        <v>101</v>
      </c>
      <c r="F452" s="95">
        <f t="shared" si="864"/>
        <v>3985</v>
      </c>
      <c r="G452" s="95">
        <f t="shared" si="864"/>
        <v>0</v>
      </c>
      <c r="H452" s="95">
        <f t="shared" si="864"/>
        <v>3985</v>
      </c>
      <c r="I452" s="95">
        <f t="shared" si="864"/>
        <v>0</v>
      </c>
      <c r="J452" s="95">
        <f t="shared" si="864"/>
        <v>3985</v>
      </c>
      <c r="K452" s="95">
        <f t="shared" si="864"/>
        <v>0</v>
      </c>
      <c r="L452" s="95">
        <f t="shared" si="864"/>
        <v>3985</v>
      </c>
      <c r="M452" s="95">
        <f t="shared" si="864"/>
        <v>0</v>
      </c>
      <c r="N452" s="95">
        <f t="shared" si="864"/>
        <v>3985</v>
      </c>
      <c r="O452" s="95">
        <f t="shared" si="864"/>
        <v>0</v>
      </c>
      <c r="P452" s="95">
        <f t="shared" si="864"/>
        <v>3985</v>
      </c>
      <c r="Q452" s="95">
        <f t="shared" si="864"/>
        <v>0</v>
      </c>
      <c r="R452" s="130">
        <f t="shared" si="864"/>
        <v>3985</v>
      </c>
      <c r="S452" s="112">
        <f t="shared" si="864"/>
        <v>-3985</v>
      </c>
      <c r="T452" s="95">
        <f t="shared" si="864"/>
        <v>0</v>
      </c>
      <c r="U452" s="112">
        <f t="shared" si="865"/>
        <v>0</v>
      </c>
      <c r="V452" s="95">
        <f t="shared" si="865"/>
        <v>0</v>
      </c>
      <c r="W452" s="128" t="e">
        <f>SUMIFS([1]Лист1!$Q$15:$Q$685,[1]Лист1!$C$15:$C$685,B452,[1]Лист1!$D$15:$D$685,C452,[1]Лист1!$E$15:$E$685,D452,[1]Лист1!$F$15:$F$685,E452)</f>
        <v>#VALUE!</v>
      </c>
      <c r="X452" s="128" t="e">
        <f>SUMIFS([1]Лист1!$R$15:$R$685,[1]Лист1!$C$15:$C$685,B452,[1]Лист1!$D$15:$D$685,C452,[1]Лист1!$E$15:$E$685,D452,[1]Лист1!$F$15:$F$685,E452)</f>
        <v>#VALUE!</v>
      </c>
      <c r="Y452" s="128" t="e">
        <f>SUMIFS([1]Лист1!$S$15:$S$685,[1]Лист1!$C$15:$C$685,B452,[1]Лист1!$D$15:$D$685,C452,[1]Лист1!$E$15:$E$685,D452,[1]Лист1!$F$15:$F$685,E452)</f>
        <v>#VALUE!</v>
      </c>
      <c r="Z452" s="133" t="e">
        <f t="shared" ref="Z452:Z453" si="866">W452-P452</f>
        <v>#VALUE!</v>
      </c>
      <c r="AA452" s="133" t="e">
        <f t="shared" ref="AA452:AA453" si="867">X452-Q452</f>
        <v>#VALUE!</v>
      </c>
      <c r="AB452" s="133" t="e">
        <f t="shared" ref="AB452:AB453" si="868">Y452-R452</f>
        <v>#VALUE!</v>
      </c>
      <c r="AC452" t="b">
        <f t="shared" si="776"/>
        <v>1</v>
      </c>
    </row>
    <row r="453" spans="1:29" ht="16.5" x14ac:dyDescent="0.25">
      <c r="A453" s="20" t="s">
        <v>228</v>
      </c>
      <c r="B453" s="17" t="s">
        <v>221</v>
      </c>
      <c r="C453" s="17" t="s">
        <v>16</v>
      </c>
      <c r="D453" s="37" t="s">
        <v>288</v>
      </c>
      <c r="E453" s="17" t="s">
        <v>229</v>
      </c>
      <c r="F453" s="95">
        <v>3985</v>
      </c>
      <c r="G453" s="95">
        <v>0</v>
      </c>
      <c r="H453" s="95">
        <f>F453+G453</f>
        <v>3985</v>
      </c>
      <c r="I453" s="95">
        <v>0</v>
      </c>
      <c r="J453" s="95">
        <f>H453+I453</f>
        <v>3985</v>
      </c>
      <c r="K453" s="95">
        <v>0</v>
      </c>
      <c r="L453" s="95">
        <f>J453+K453</f>
        <v>3985</v>
      </c>
      <c r="M453" s="95">
        <v>0</v>
      </c>
      <c r="N453" s="95">
        <f>L453+M453</f>
        <v>3985</v>
      </c>
      <c r="O453" s="95">
        <v>0</v>
      </c>
      <c r="P453" s="95">
        <f>N453+O453</f>
        <v>3985</v>
      </c>
      <c r="Q453" s="95">
        <v>0</v>
      </c>
      <c r="R453" s="130">
        <f>P453+Q453</f>
        <v>3985</v>
      </c>
      <c r="S453" s="112">
        <v>-3985</v>
      </c>
      <c r="T453" s="95">
        <f>R453+S453</f>
        <v>0</v>
      </c>
      <c r="U453" s="112">
        <v>0</v>
      </c>
      <c r="V453" s="95">
        <f>T453+U453</f>
        <v>0</v>
      </c>
      <c r="W453" s="128" t="e">
        <f>SUMIFS([1]Лист1!$Q$15:$Q$685,[1]Лист1!$C$15:$C$685,B453,[1]Лист1!$D$15:$D$685,C453,[1]Лист1!$E$15:$E$685,D453,[1]Лист1!$F$15:$F$685,E453)</f>
        <v>#VALUE!</v>
      </c>
      <c r="X453" s="128" t="e">
        <f>SUMIFS([1]Лист1!$R$15:$R$685,[1]Лист1!$C$15:$C$685,B453,[1]Лист1!$D$15:$D$685,C453,[1]Лист1!$E$15:$E$685,D453,[1]Лист1!$F$15:$F$685,E453)</f>
        <v>#VALUE!</v>
      </c>
      <c r="Y453" s="128" t="e">
        <f>SUMIFS([1]Лист1!$S$15:$S$685,[1]Лист1!$C$15:$C$685,B453,[1]Лист1!$D$15:$D$685,C453,[1]Лист1!$E$15:$E$685,D453,[1]Лист1!$F$15:$F$685,E453)</f>
        <v>#VALUE!</v>
      </c>
      <c r="Z453" s="133" t="e">
        <f t="shared" si="866"/>
        <v>#VALUE!</v>
      </c>
      <c r="AA453" s="133" t="e">
        <f t="shared" si="867"/>
        <v>#VALUE!</v>
      </c>
      <c r="AB453" s="133" t="e">
        <f t="shared" si="868"/>
        <v>#VALUE!</v>
      </c>
      <c r="AC453" t="b">
        <f t="shared" si="776"/>
        <v>1</v>
      </c>
    </row>
    <row r="454" spans="1:29" ht="49.5" x14ac:dyDescent="0.25">
      <c r="A454" s="44" t="s">
        <v>441</v>
      </c>
      <c r="B454" s="45" t="s">
        <v>221</v>
      </c>
      <c r="C454" s="45" t="s">
        <v>16</v>
      </c>
      <c r="D454" s="52" t="s">
        <v>291</v>
      </c>
      <c r="E454" s="47"/>
      <c r="F454" s="97">
        <f t="shared" ref="F454:H454" si="869">F455+F459</f>
        <v>107379</v>
      </c>
      <c r="G454" s="97">
        <f t="shared" si="869"/>
        <v>13200</v>
      </c>
      <c r="H454" s="97">
        <f t="shared" si="869"/>
        <v>120579</v>
      </c>
      <c r="I454" s="97">
        <f t="shared" ref="I454:J454" si="870">I455+I459</f>
        <v>0</v>
      </c>
      <c r="J454" s="97">
        <f t="shared" si="870"/>
        <v>120579</v>
      </c>
      <c r="K454" s="97">
        <f t="shared" ref="K454:L454" si="871">K455+K459</f>
        <v>0</v>
      </c>
      <c r="L454" s="97">
        <f t="shared" si="871"/>
        <v>120579</v>
      </c>
      <c r="M454" s="95">
        <f t="shared" ref="M454:N454" si="872">M455+M459</f>
        <v>0</v>
      </c>
      <c r="N454" s="97">
        <f t="shared" si="872"/>
        <v>120579</v>
      </c>
      <c r="O454" s="97">
        <f t="shared" ref="O454:P454" si="873">O455+O459</f>
        <v>0</v>
      </c>
      <c r="P454" s="97">
        <f t="shared" si="873"/>
        <v>120579</v>
      </c>
      <c r="Q454" s="97">
        <f t="shared" ref="Q454:S454" si="874">Q455+Q459</f>
        <v>0</v>
      </c>
      <c r="R454" s="97">
        <f t="shared" si="874"/>
        <v>120579</v>
      </c>
      <c r="S454" s="134">
        <f t="shared" si="874"/>
        <v>-120579</v>
      </c>
      <c r="T454" s="97">
        <f t="shared" ref="T454:U454" si="875">T455+T459</f>
        <v>0</v>
      </c>
      <c r="U454" s="134">
        <f t="shared" si="875"/>
        <v>0</v>
      </c>
      <c r="V454" s="97">
        <f t="shared" ref="V454" si="876">V455+V459</f>
        <v>0</v>
      </c>
      <c r="AC454" t="b">
        <f t="shared" si="776"/>
        <v>1</v>
      </c>
    </row>
    <row r="455" spans="1:29" ht="17.25" x14ac:dyDescent="0.3">
      <c r="A455" s="12" t="s">
        <v>292</v>
      </c>
      <c r="B455" s="13" t="s">
        <v>221</v>
      </c>
      <c r="C455" s="13" t="s">
        <v>16</v>
      </c>
      <c r="D455" s="34" t="s">
        <v>293</v>
      </c>
      <c r="E455" s="24"/>
      <c r="F455" s="94">
        <f t="shared" ref="F455:U457" si="877">F456</f>
        <v>87646</v>
      </c>
      <c r="G455" s="94">
        <f t="shared" si="877"/>
        <v>0</v>
      </c>
      <c r="H455" s="94">
        <f t="shared" si="877"/>
        <v>87646</v>
      </c>
      <c r="I455" s="94">
        <f t="shared" si="877"/>
        <v>0</v>
      </c>
      <c r="J455" s="94">
        <f t="shared" si="877"/>
        <v>87646</v>
      </c>
      <c r="K455" s="94">
        <f t="shared" si="877"/>
        <v>0</v>
      </c>
      <c r="L455" s="94">
        <f t="shared" si="877"/>
        <v>87646</v>
      </c>
      <c r="M455" s="95">
        <f t="shared" si="877"/>
        <v>0</v>
      </c>
      <c r="N455" s="94">
        <f t="shared" si="877"/>
        <v>87646</v>
      </c>
      <c r="O455" s="94">
        <f t="shared" si="877"/>
        <v>0</v>
      </c>
      <c r="P455" s="94">
        <f t="shared" si="877"/>
        <v>87646</v>
      </c>
      <c r="Q455" s="94">
        <f t="shared" si="877"/>
        <v>0</v>
      </c>
      <c r="R455" s="94">
        <f t="shared" si="877"/>
        <v>87646</v>
      </c>
      <c r="S455" s="135">
        <f t="shared" si="877"/>
        <v>-87646</v>
      </c>
      <c r="T455" s="94">
        <f t="shared" si="877"/>
        <v>0</v>
      </c>
      <c r="U455" s="135">
        <f t="shared" si="877"/>
        <v>0</v>
      </c>
      <c r="V455" s="94">
        <f t="shared" ref="U455:V457" si="878">V456</f>
        <v>0</v>
      </c>
      <c r="AC455" t="b">
        <f t="shared" si="776"/>
        <v>1</v>
      </c>
    </row>
    <row r="456" spans="1:29" ht="16.5" x14ac:dyDescent="0.25">
      <c r="A456" s="26" t="s">
        <v>294</v>
      </c>
      <c r="B456" s="17" t="s">
        <v>221</v>
      </c>
      <c r="C456" s="17" t="s">
        <v>16</v>
      </c>
      <c r="D456" s="42" t="s">
        <v>295</v>
      </c>
      <c r="E456" s="29"/>
      <c r="F456" s="96">
        <f t="shared" si="877"/>
        <v>87646</v>
      </c>
      <c r="G456" s="96">
        <f t="shared" si="877"/>
        <v>0</v>
      </c>
      <c r="H456" s="96">
        <f t="shared" si="877"/>
        <v>87646</v>
      </c>
      <c r="I456" s="96">
        <f t="shared" si="877"/>
        <v>0</v>
      </c>
      <c r="J456" s="96">
        <f t="shared" si="877"/>
        <v>87646</v>
      </c>
      <c r="K456" s="96">
        <f t="shared" si="877"/>
        <v>0</v>
      </c>
      <c r="L456" s="96">
        <f t="shared" si="877"/>
        <v>87646</v>
      </c>
      <c r="M456" s="95">
        <f t="shared" si="877"/>
        <v>0</v>
      </c>
      <c r="N456" s="96">
        <f t="shared" si="877"/>
        <v>87646</v>
      </c>
      <c r="O456" s="96">
        <f t="shared" si="877"/>
        <v>0</v>
      </c>
      <c r="P456" s="96">
        <f t="shared" si="877"/>
        <v>87646</v>
      </c>
      <c r="Q456" s="96">
        <f t="shared" si="877"/>
        <v>0</v>
      </c>
      <c r="R456" s="96">
        <f t="shared" si="877"/>
        <v>87646</v>
      </c>
      <c r="S456" s="111">
        <f t="shared" si="877"/>
        <v>-87646</v>
      </c>
      <c r="T456" s="96">
        <f t="shared" si="877"/>
        <v>0</v>
      </c>
      <c r="U456" s="111">
        <f t="shared" si="878"/>
        <v>0</v>
      </c>
      <c r="V456" s="96">
        <f t="shared" si="878"/>
        <v>0</v>
      </c>
      <c r="AC456" t="b">
        <f t="shared" si="776"/>
        <v>1</v>
      </c>
    </row>
    <row r="457" spans="1:29" ht="33" x14ac:dyDescent="0.25">
      <c r="A457" s="20" t="s">
        <v>100</v>
      </c>
      <c r="B457" s="17" t="s">
        <v>221</v>
      </c>
      <c r="C457" s="17" t="s">
        <v>16</v>
      </c>
      <c r="D457" s="37" t="s">
        <v>295</v>
      </c>
      <c r="E457" s="17" t="s">
        <v>101</v>
      </c>
      <c r="F457" s="95">
        <f t="shared" si="877"/>
        <v>87646</v>
      </c>
      <c r="G457" s="95">
        <f t="shared" si="877"/>
        <v>0</v>
      </c>
      <c r="H457" s="95">
        <f t="shared" si="877"/>
        <v>87646</v>
      </c>
      <c r="I457" s="95">
        <f t="shared" si="877"/>
        <v>0</v>
      </c>
      <c r="J457" s="95">
        <f t="shared" si="877"/>
        <v>87646</v>
      </c>
      <c r="K457" s="95">
        <f t="shared" si="877"/>
        <v>0</v>
      </c>
      <c r="L457" s="95">
        <f t="shared" si="877"/>
        <v>87646</v>
      </c>
      <c r="M457" s="95">
        <f t="shared" si="877"/>
        <v>0</v>
      </c>
      <c r="N457" s="95">
        <f t="shared" si="877"/>
        <v>87646</v>
      </c>
      <c r="O457" s="95">
        <f t="shared" si="877"/>
        <v>0</v>
      </c>
      <c r="P457" s="95">
        <f t="shared" si="877"/>
        <v>87646</v>
      </c>
      <c r="Q457" s="95">
        <f t="shared" si="877"/>
        <v>0</v>
      </c>
      <c r="R457" s="130">
        <f t="shared" si="877"/>
        <v>87646</v>
      </c>
      <c r="S457" s="112">
        <f t="shared" si="877"/>
        <v>-87646</v>
      </c>
      <c r="T457" s="95">
        <f t="shared" si="877"/>
        <v>0</v>
      </c>
      <c r="U457" s="112">
        <f t="shared" si="878"/>
        <v>0</v>
      </c>
      <c r="V457" s="95">
        <f t="shared" si="878"/>
        <v>0</v>
      </c>
      <c r="W457" s="128" t="e">
        <f>SUMIFS([1]Лист1!$Q$15:$Q$685,[1]Лист1!$C$15:$C$685,B457,[1]Лист1!$D$15:$D$685,C457,[1]Лист1!$E$15:$E$685,D457,[1]Лист1!$F$15:$F$685,E457)</f>
        <v>#VALUE!</v>
      </c>
      <c r="X457" s="128" t="e">
        <f>SUMIFS([1]Лист1!$R$15:$R$685,[1]Лист1!$C$15:$C$685,B457,[1]Лист1!$D$15:$D$685,C457,[1]Лист1!$E$15:$E$685,D457,[1]Лист1!$F$15:$F$685,E457)</f>
        <v>#VALUE!</v>
      </c>
      <c r="Y457" s="128" t="e">
        <f>SUMIFS([1]Лист1!$S$15:$S$685,[1]Лист1!$C$15:$C$685,B457,[1]Лист1!$D$15:$D$685,C457,[1]Лист1!$E$15:$E$685,D457,[1]Лист1!$F$15:$F$685,E457)</f>
        <v>#VALUE!</v>
      </c>
      <c r="Z457" s="133" t="e">
        <f t="shared" ref="Z457:Z458" si="879">W457-P457</f>
        <v>#VALUE!</v>
      </c>
      <c r="AA457" s="133" t="e">
        <f t="shared" ref="AA457:AA458" si="880">X457-Q457</f>
        <v>#VALUE!</v>
      </c>
      <c r="AB457" s="133" t="e">
        <f t="shared" ref="AB457:AB458" si="881">Y457-R457</f>
        <v>#VALUE!</v>
      </c>
      <c r="AC457" t="b">
        <f t="shared" si="776"/>
        <v>1</v>
      </c>
    </row>
    <row r="458" spans="1:29" ht="16.5" x14ac:dyDescent="0.25">
      <c r="A458" s="20" t="s">
        <v>228</v>
      </c>
      <c r="B458" s="17" t="s">
        <v>221</v>
      </c>
      <c r="C458" s="17" t="s">
        <v>16</v>
      </c>
      <c r="D458" s="37" t="s">
        <v>295</v>
      </c>
      <c r="E458" s="17" t="s">
        <v>229</v>
      </c>
      <c r="F458" s="95">
        <v>87646</v>
      </c>
      <c r="G458" s="95">
        <v>0</v>
      </c>
      <c r="H458" s="95">
        <f>F458+G458</f>
        <v>87646</v>
      </c>
      <c r="I458" s="95">
        <v>0</v>
      </c>
      <c r="J458" s="95">
        <f>H458+I458</f>
        <v>87646</v>
      </c>
      <c r="K458" s="95">
        <v>0</v>
      </c>
      <c r="L458" s="95">
        <f>J458+K458</f>
        <v>87646</v>
      </c>
      <c r="M458" s="95">
        <v>0</v>
      </c>
      <c r="N458" s="95">
        <f>L458+M458</f>
        <v>87646</v>
      </c>
      <c r="O458" s="95">
        <v>0</v>
      </c>
      <c r="P458" s="95">
        <f>N458+O458</f>
        <v>87646</v>
      </c>
      <c r="Q458" s="95">
        <v>0</v>
      </c>
      <c r="R458" s="130">
        <f>P458+Q458</f>
        <v>87646</v>
      </c>
      <c r="S458" s="112">
        <v>-87646</v>
      </c>
      <c r="T458" s="95">
        <f>R458+S458</f>
        <v>0</v>
      </c>
      <c r="U458" s="112">
        <v>0</v>
      </c>
      <c r="V458" s="95">
        <f>T458+U458</f>
        <v>0</v>
      </c>
      <c r="W458" s="128" t="e">
        <f>SUMIFS([1]Лист1!$Q$15:$Q$685,[1]Лист1!$C$15:$C$685,B458,[1]Лист1!$D$15:$D$685,C458,[1]Лист1!$E$15:$E$685,D458,[1]Лист1!$F$15:$F$685,E458)</f>
        <v>#VALUE!</v>
      </c>
      <c r="X458" s="128" t="e">
        <f>SUMIFS([1]Лист1!$R$15:$R$685,[1]Лист1!$C$15:$C$685,B458,[1]Лист1!$D$15:$D$685,C458,[1]Лист1!$E$15:$E$685,D458,[1]Лист1!$F$15:$F$685,E458)</f>
        <v>#VALUE!</v>
      </c>
      <c r="Y458" s="128" t="e">
        <f>SUMIFS([1]Лист1!$S$15:$S$685,[1]Лист1!$C$15:$C$685,B458,[1]Лист1!$D$15:$D$685,C458,[1]Лист1!$E$15:$E$685,D458,[1]Лист1!$F$15:$F$685,E458)</f>
        <v>#VALUE!</v>
      </c>
      <c r="Z458" s="133" t="e">
        <f t="shared" si="879"/>
        <v>#VALUE!</v>
      </c>
      <c r="AA458" s="133" t="e">
        <f t="shared" si="880"/>
        <v>#VALUE!</v>
      </c>
      <c r="AB458" s="133" t="e">
        <f t="shared" si="881"/>
        <v>#VALUE!</v>
      </c>
      <c r="AC458" t="b">
        <f t="shared" si="776"/>
        <v>1</v>
      </c>
    </row>
    <row r="459" spans="1:29" ht="34.5" x14ac:dyDescent="0.3">
      <c r="A459" s="12" t="s">
        <v>112</v>
      </c>
      <c r="B459" s="13" t="s">
        <v>221</v>
      </c>
      <c r="C459" s="13" t="s">
        <v>16</v>
      </c>
      <c r="D459" s="34" t="s">
        <v>296</v>
      </c>
      <c r="E459" s="40"/>
      <c r="F459" s="94">
        <f>F460</f>
        <v>19733</v>
      </c>
      <c r="G459" s="94">
        <f t="shared" ref="G459:V462" si="882">G460</f>
        <v>13200</v>
      </c>
      <c r="H459" s="94">
        <f t="shared" si="882"/>
        <v>32933</v>
      </c>
      <c r="I459" s="94">
        <f t="shared" si="882"/>
        <v>0</v>
      </c>
      <c r="J459" s="94">
        <f t="shared" si="882"/>
        <v>32933</v>
      </c>
      <c r="K459" s="94">
        <f t="shared" si="882"/>
        <v>0</v>
      </c>
      <c r="L459" s="94">
        <f t="shared" si="882"/>
        <v>32933</v>
      </c>
      <c r="M459" s="95">
        <f t="shared" si="882"/>
        <v>0</v>
      </c>
      <c r="N459" s="94">
        <f t="shared" si="882"/>
        <v>32933</v>
      </c>
      <c r="O459" s="94">
        <f t="shared" si="882"/>
        <v>0</v>
      </c>
      <c r="P459" s="94">
        <f t="shared" si="882"/>
        <v>32933</v>
      </c>
      <c r="Q459" s="94">
        <f t="shared" si="882"/>
        <v>0</v>
      </c>
      <c r="R459" s="94">
        <f t="shared" si="882"/>
        <v>32933</v>
      </c>
      <c r="S459" s="135">
        <f t="shared" si="882"/>
        <v>-32933</v>
      </c>
      <c r="T459" s="94">
        <f t="shared" si="882"/>
        <v>0</v>
      </c>
      <c r="U459" s="135">
        <f t="shared" si="882"/>
        <v>0</v>
      </c>
      <c r="V459" s="94">
        <f t="shared" si="882"/>
        <v>0</v>
      </c>
      <c r="AC459" t="b">
        <f t="shared" si="776"/>
        <v>1</v>
      </c>
    </row>
    <row r="460" spans="1:29" ht="33" x14ac:dyDescent="0.25">
      <c r="A460" s="26" t="s">
        <v>297</v>
      </c>
      <c r="B460" s="17" t="s">
        <v>221</v>
      </c>
      <c r="C460" s="17" t="s">
        <v>16</v>
      </c>
      <c r="D460" s="42" t="s">
        <v>298</v>
      </c>
      <c r="E460" s="61"/>
      <c r="F460" s="96">
        <f>F461</f>
        <v>19733</v>
      </c>
      <c r="G460" s="96">
        <f t="shared" si="882"/>
        <v>13200</v>
      </c>
      <c r="H460" s="96">
        <f t="shared" si="882"/>
        <v>32933</v>
      </c>
      <c r="I460" s="96">
        <f t="shared" si="882"/>
        <v>0</v>
      </c>
      <c r="J460" s="96">
        <f t="shared" si="882"/>
        <v>32933</v>
      </c>
      <c r="K460" s="96">
        <f t="shared" si="882"/>
        <v>0</v>
      </c>
      <c r="L460" s="96">
        <f t="shared" si="882"/>
        <v>32933</v>
      </c>
      <c r="M460" s="95">
        <f t="shared" si="882"/>
        <v>0</v>
      </c>
      <c r="N460" s="96">
        <f t="shared" si="882"/>
        <v>32933</v>
      </c>
      <c r="O460" s="96">
        <f t="shared" si="882"/>
        <v>0</v>
      </c>
      <c r="P460" s="96">
        <f t="shared" si="882"/>
        <v>32933</v>
      </c>
      <c r="Q460" s="96">
        <f t="shared" si="882"/>
        <v>0</v>
      </c>
      <c r="R460" s="96">
        <f t="shared" si="882"/>
        <v>32933</v>
      </c>
      <c r="S460" s="111">
        <f t="shared" si="882"/>
        <v>-32933</v>
      </c>
      <c r="T460" s="96">
        <f t="shared" si="882"/>
        <v>0</v>
      </c>
      <c r="U460" s="111">
        <f t="shared" si="882"/>
        <v>0</v>
      </c>
      <c r="V460" s="96">
        <f t="shared" si="882"/>
        <v>0</v>
      </c>
      <c r="AC460" t="b">
        <f t="shared" si="776"/>
        <v>1</v>
      </c>
    </row>
    <row r="461" spans="1:29" ht="33" x14ac:dyDescent="0.25">
      <c r="A461" s="20" t="s">
        <v>299</v>
      </c>
      <c r="B461" s="17" t="s">
        <v>221</v>
      </c>
      <c r="C461" s="17" t="s">
        <v>16</v>
      </c>
      <c r="D461" s="37" t="s">
        <v>300</v>
      </c>
      <c r="E461" s="61"/>
      <c r="F461" s="95">
        <f t="shared" ref="F461:V462" si="883">F462</f>
        <v>19733</v>
      </c>
      <c r="G461" s="95">
        <f t="shared" si="883"/>
        <v>13200</v>
      </c>
      <c r="H461" s="95">
        <f t="shared" si="883"/>
        <v>32933</v>
      </c>
      <c r="I461" s="95">
        <f t="shared" si="883"/>
        <v>0</v>
      </c>
      <c r="J461" s="95">
        <f t="shared" si="883"/>
        <v>32933</v>
      </c>
      <c r="K461" s="95">
        <f t="shared" si="883"/>
        <v>0</v>
      </c>
      <c r="L461" s="95">
        <f t="shared" si="883"/>
        <v>32933</v>
      </c>
      <c r="M461" s="95">
        <f t="shared" si="883"/>
        <v>0</v>
      </c>
      <c r="N461" s="95">
        <f t="shared" si="883"/>
        <v>32933</v>
      </c>
      <c r="O461" s="95">
        <f t="shared" si="883"/>
        <v>0</v>
      </c>
      <c r="P461" s="95">
        <f t="shared" si="883"/>
        <v>32933</v>
      </c>
      <c r="Q461" s="95">
        <f t="shared" si="883"/>
        <v>0</v>
      </c>
      <c r="R461" s="95">
        <f t="shared" si="883"/>
        <v>32933</v>
      </c>
      <c r="S461" s="112">
        <f t="shared" si="882"/>
        <v>-32933</v>
      </c>
      <c r="T461" s="95">
        <f t="shared" si="883"/>
        <v>0</v>
      </c>
      <c r="U461" s="112">
        <f t="shared" si="882"/>
        <v>0</v>
      </c>
      <c r="V461" s="95">
        <f t="shared" si="883"/>
        <v>0</v>
      </c>
      <c r="AC461" t="b">
        <f t="shared" si="776"/>
        <v>1</v>
      </c>
    </row>
    <row r="462" spans="1:29" ht="33" x14ac:dyDescent="0.25">
      <c r="A462" s="20" t="s">
        <v>100</v>
      </c>
      <c r="B462" s="17" t="s">
        <v>221</v>
      </c>
      <c r="C462" s="17" t="s">
        <v>16</v>
      </c>
      <c r="D462" s="37" t="s">
        <v>300</v>
      </c>
      <c r="E462" s="17" t="s">
        <v>101</v>
      </c>
      <c r="F462" s="95">
        <f t="shared" si="883"/>
        <v>19733</v>
      </c>
      <c r="G462" s="95">
        <f t="shared" si="883"/>
        <v>13200</v>
      </c>
      <c r="H462" s="95">
        <f t="shared" si="883"/>
        <v>32933</v>
      </c>
      <c r="I462" s="95">
        <f t="shared" si="883"/>
        <v>0</v>
      </c>
      <c r="J462" s="95">
        <f t="shared" si="883"/>
        <v>32933</v>
      </c>
      <c r="K462" s="95">
        <f t="shared" si="883"/>
        <v>0</v>
      </c>
      <c r="L462" s="95">
        <f t="shared" si="883"/>
        <v>32933</v>
      </c>
      <c r="M462" s="95">
        <f t="shared" si="883"/>
        <v>0</v>
      </c>
      <c r="N462" s="95">
        <f t="shared" si="883"/>
        <v>32933</v>
      </c>
      <c r="O462" s="95">
        <f t="shared" si="883"/>
        <v>0</v>
      </c>
      <c r="P462" s="95">
        <f t="shared" si="883"/>
        <v>32933</v>
      </c>
      <c r="Q462" s="95">
        <f t="shared" si="883"/>
        <v>0</v>
      </c>
      <c r="R462" s="130">
        <f t="shared" si="883"/>
        <v>32933</v>
      </c>
      <c r="S462" s="112">
        <f t="shared" si="882"/>
        <v>-32933</v>
      </c>
      <c r="T462" s="95">
        <f t="shared" si="883"/>
        <v>0</v>
      </c>
      <c r="U462" s="112">
        <f t="shared" si="882"/>
        <v>0</v>
      </c>
      <c r="V462" s="95">
        <f t="shared" si="883"/>
        <v>0</v>
      </c>
      <c r="W462" s="128" t="e">
        <f>SUMIFS([1]Лист1!$Q$15:$Q$685,[1]Лист1!$C$15:$C$685,B462,[1]Лист1!$D$15:$D$685,C462,[1]Лист1!$E$15:$E$685,D462,[1]Лист1!$F$15:$F$685,E462)</f>
        <v>#VALUE!</v>
      </c>
      <c r="X462" s="128" t="e">
        <f>SUMIFS([1]Лист1!$R$15:$R$685,[1]Лист1!$C$15:$C$685,B462,[1]Лист1!$D$15:$D$685,C462,[1]Лист1!$E$15:$E$685,D462,[1]Лист1!$F$15:$F$685,E462)</f>
        <v>#VALUE!</v>
      </c>
      <c r="Y462" s="128" t="e">
        <f>SUMIFS([1]Лист1!$S$15:$S$685,[1]Лист1!$C$15:$C$685,B462,[1]Лист1!$D$15:$D$685,C462,[1]Лист1!$E$15:$E$685,D462,[1]Лист1!$F$15:$F$685,E462)</f>
        <v>#VALUE!</v>
      </c>
      <c r="Z462" s="133" t="e">
        <f t="shared" ref="Z462:Z463" si="884">W462-P462</f>
        <v>#VALUE!</v>
      </c>
      <c r="AA462" s="133" t="e">
        <f t="shared" ref="AA462:AA463" si="885">X462-Q462</f>
        <v>#VALUE!</v>
      </c>
      <c r="AB462" s="133" t="e">
        <f t="shared" ref="AB462:AB463" si="886">Y462-R462</f>
        <v>#VALUE!</v>
      </c>
      <c r="AC462" t="b">
        <f t="shared" si="776"/>
        <v>1</v>
      </c>
    </row>
    <row r="463" spans="1:29" ht="16.5" x14ac:dyDescent="0.25">
      <c r="A463" s="20" t="s">
        <v>228</v>
      </c>
      <c r="B463" s="17" t="s">
        <v>221</v>
      </c>
      <c r="C463" s="17" t="s">
        <v>16</v>
      </c>
      <c r="D463" s="37" t="s">
        <v>300</v>
      </c>
      <c r="E463" s="17" t="s">
        <v>229</v>
      </c>
      <c r="F463" s="95">
        <v>19733</v>
      </c>
      <c r="G463" s="95">
        <v>13200</v>
      </c>
      <c r="H463" s="95">
        <f>F463+G463</f>
        <v>32933</v>
      </c>
      <c r="I463" s="95">
        <v>0</v>
      </c>
      <c r="J463" s="95">
        <f>H463+I463</f>
        <v>32933</v>
      </c>
      <c r="K463" s="95">
        <v>0</v>
      </c>
      <c r="L463" s="95">
        <f>J463+K463</f>
        <v>32933</v>
      </c>
      <c r="M463" s="95">
        <v>0</v>
      </c>
      <c r="N463" s="95">
        <f>L463+M463</f>
        <v>32933</v>
      </c>
      <c r="O463" s="95">
        <v>0</v>
      </c>
      <c r="P463" s="95">
        <f>N463+O463</f>
        <v>32933</v>
      </c>
      <c r="Q463" s="95">
        <v>0</v>
      </c>
      <c r="R463" s="130">
        <f>P463+Q463</f>
        <v>32933</v>
      </c>
      <c r="S463" s="112">
        <v>-32933</v>
      </c>
      <c r="T463" s="95">
        <f>R463+S463</f>
        <v>0</v>
      </c>
      <c r="U463" s="112">
        <v>0</v>
      </c>
      <c r="V463" s="95">
        <f>T463+U463</f>
        <v>0</v>
      </c>
      <c r="W463" s="128" t="e">
        <f>SUMIFS([1]Лист1!$Q$15:$Q$685,[1]Лист1!$C$15:$C$685,B463,[1]Лист1!$D$15:$D$685,C463,[1]Лист1!$E$15:$E$685,D463,[1]Лист1!$F$15:$F$685,E463)</f>
        <v>#VALUE!</v>
      </c>
      <c r="X463" s="128" t="e">
        <f>SUMIFS([1]Лист1!$R$15:$R$685,[1]Лист1!$C$15:$C$685,B463,[1]Лист1!$D$15:$D$685,C463,[1]Лист1!$E$15:$E$685,D463,[1]Лист1!$F$15:$F$685,E463)</f>
        <v>#VALUE!</v>
      </c>
      <c r="Y463" s="128" t="e">
        <f>SUMIFS([1]Лист1!$S$15:$S$685,[1]Лист1!$C$15:$C$685,B463,[1]Лист1!$D$15:$D$685,C463,[1]Лист1!$E$15:$E$685,D463,[1]Лист1!$F$15:$F$685,E463)</f>
        <v>#VALUE!</v>
      </c>
      <c r="Z463" s="133" t="e">
        <f t="shared" si="884"/>
        <v>#VALUE!</v>
      </c>
      <c r="AA463" s="133" t="e">
        <f t="shared" si="885"/>
        <v>#VALUE!</v>
      </c>
      <c r="AB463" s="133" t="e">
        <f t="shared" si="886"/>
        <v>#VALUE!</v>
      </c>
      <c r="AC463" t="b">
        <f t="shared" si="776"/>
        <v>1</v>
      </c>
    </row>
    <row r="464" spans="1:29" ht="33" x14ac:dyDescent="0.25">
      <c r="A464" s="51" t="s">
        <v>141</v>
      </c>
      <c r="B464" s="45" t="s">
        <v>221</v>
      </c>
      <c r="C464" s="45" t="s">
        <v>16</v>
      </c>
      <c r="D464" s="52" t="s">
        <v>142</v>
      </c>
      <c r="E464" s="17"/>
      <c r="F464" s="97">
        <f t="shared" ref="F464:U466" si="887">F465</f>
        <v>257.5</v>
      </c>
      <c r="G464" s="97">
        <f t="shared" si="887"/>
        <v>0</v>
      </c>
      <c r="H464" s="97">
        <f t="shared" si="887"/>
        <v>257.5</v>
      </c>
      <c r="I464" s="97">
        <f t="shared" si="887"/>
        <v>0</v>
      </c>
      <c r="J464" s="97">
        <f t="shared" si="887"/>
        <v>257.5</v>
      </c>
      <c r="K464" s="97">
        <f t="shared" si="887"/>
        <v>0</v>
      </c>
      <c r="L464" s="97">
        <f t="shared" si="887"/>
        <v>257.5</v>
      </c>
      <c r="M464" s="95">
        <f t="shared" si="887"/>
        <v>0</v>
      </c>
      <c r="N464" s="93">
        <f t="shared" si="887"/>
        <v>257.5</v>
      </c>
      <c r="O464" s="93">
        <f t="shared" si="887"/>
        <v>0</v>
      </c>
      <c r="P464" s="93">
        <f t="shared" si="887"/>
        <v>257.5</v>
      </c>
      <c r="Q464" s="93">
        <f t="shared" si="887"/>
        <v>0</v>
      </c>
      <c r="R464" s="97">
        <f t="shared" si="887"/>
        <v>257.5</v>
      </c>
      <c r="S464" s="134">
        <f t="shared" si="887"/>
        <v>-257.5</v>
      </c>
      <c r="T464" s="97">
        <f t="shared" si="887"/>
        <v>0</v>
      </c>
      <c r="U464" s="134">
        <f t="shared" si="887"/>
        <v>0</v>
      </c>
      <c r="V464" s="97">
        <f t="shared" ref="U464:V466" si="888">V465</f>
        <v>0</v>
      </c>
      <c r="AC464" t="b">
        <f t="shared" si="776"/>
        <v>1</v>
      </c>
    </row>
    <row r="465" spans="1:29" ht="34.5" x14ac:dyDescent="0.3">
      <c r="A465" s="41" t="s">
        <v>301</v>
      </c>
      <c r="B465" s="13" t="s">
        <v>221</v>
      </c>
      <c r="C465" s="13" t="s">
        <v>16</v>
      </c>
      <c r="D465" s="34" t="s">
        <v>302</v>
      </c>
      <c r="E465" s="24" t="s">
        <v>58</v>
      </c>
      <c r="F465" s="94">
        <f t="shared" si="887"/>
        <v>257.5</v>
      </c>
      <c r="G465" s="94">
        <f t="shared" si="887"/>
        <v>0</v>
      </c>
      <c r="H465" s="94">
        <f t="shared" si="887"/>
        <v>257.5</v>
      </c>
      <c r="I465" s="94">
        <f t="shared" si="887"/>
        <v>0</v>
      </c>
      <c r="J465" s="94">
        <f t="shared" si="887"/>
        <v>257.5</v>
      </c>
      <c r="K465" s="94">
        <f t="shared" si="887"/>
        <v>0</v>
      </c>
      <c r="L465" s="94">
        <f t="shared" si="887"/>
        <v>257.5</v>
      </c>
      <c r="M465" s="95">
        <f t="shared" si="887"/>
        <v>0</v>
      </c>
      <c r="N465" s="94">
        <f t="shared" si="887"/>
        <v>257.5</v>
      </c>
      <c r="O465" s="94">
        <f t="shared" si="887"/>
        <v>0</v>
      </c>
      <c r="P465" s="94">
        <f t="shared" si="887"/>
        <v>257.5</v>
      </c>
      <c r="Q465" s="94">
        <f t="shared" si="887"/>
        <v>0</v>
      </c>
      <c r="R465" s="94">
        <f t="shared" si="887"/>
        <v>257.5</v>
      </c>
      <c r="S465" s="135">
        <f t="shared" si="887"/>
        <v>-257.5</v>
      </c>
      <c r="T465" s="94">
        <f t="shared" si="887"/>
        <v>0</v>
      </c>
      <c r="U465" s="135">
        <f t="shared" si="888"/>
        <v>0</v>
      </c>
      <c r="V465" s="94">
        <f t="shared" si="888"/>
        <v>0</v>
      </c>
      <c r="AC465" t="b">
        <f t="shared" si="776"/>
        <v>1</v>
      </c>
    </row>
    <row r="466" spans="1:29" ht="33" x14ac:dyDescent="0.25">
      <c r="A466" s="20" t="s">
        <v>100</v>
      </c>
      <c r="B466" s="17" t="s">
        <v>221</v>
      </c>
      <c r="C466" s="17" t="s">
        <v>16</v>
      </c>
      <c r="D466" s="37" t="s">
        <v>302</v>
      </c>
      <c r="E466" s="17" t="s">
        <v>101</v>
      </c>
      <c r="F466" s="95">
        <f t="shared" si="887"/>
        <v>257.5</v>
      </c>
      <c r="G466" s="95">
        <f t="shared" si="887"/>
        <v>0</v>
      </c>
      <c r="H466" s="95">
        <f t="shared" si="887"/>
        <v>257.5</v>
      </c>
      <c r="I466" s="95">
        <f t="shared" si="887"/>
        <v>0</v>
      </c>
      <c r="J466" s="95">
        <f t="shared" si="887"/>
        <v>257.5</v>
      </c>
      <c r="K466" s="95">
        <f t="shared" si="887"/>
        <v>0</v>
      </c>
      <c r="L466" s="95">
        <f t="shared" si="887"/>
        <v>257.5</v>
      </c>
      <c r="M466" s="95">
        <f t="shared" si="887"/>
        <v>0</v>
      </c>
      <c r="N466" s="95">
        <f t="shared" si="887"/>
        <v>257.5</v>
      </c>
      <c r="O466" s="95">
        <f t="shared" si="887"/>
        <v>0</v>
      </c>
      <c r="P466" s="95">
        <f t="shared" si="887"/>
        <v>257.5</v>
      </c>
      <c r="Q466" s="95">
        <f t="shared" si="887"/>
        <v>0</v>
      </c>
      <c r="R466" s="130">
        <f t="shared" si="887"/>
        <v>257.5</v>
      </c>
      <c r="S466" s="112">
        <f t="shared" si="887"/>
        <v>-257.5</v>
      </c>
      <c r="T466" s="95">
        <f t="shared" si="887"/>
        <v>0</v>
      </c>
      <c r="U466" s="112">
        <f t="shared" si="888"/>
        <v>0</v>
      </c>
      <c r="V466" s="95">
        <f t="shared" si="888"/>
        <v>0</v>
      </c>
      <c r="W466" s="128" t="e">
        <f>SUMIFS([1]Лист1!$Q$15:$Q$685,[1]Лист1!$C$15:$C$685,B466,[1]Лист1!$D$15:$D$685,C466,[1]Лист1!$E$15:$E$685,D466,[1]Лист1!$F$15:$F$685,E466)</f>
        <v>#VALUE!</v>
      </c>
      <c r="X466" s="128" t="e">
        <f>SUMIFS([1]Лист1!$R$15:$R$685,[1]Лист1!$C$15:$C$685,B466,[1]Лист1!$D$15:$D$685,C466,[1]Лист1!$E$15:$E$685,D466,[1]Лист1!$F$15:$F$685,E466)</f>
        <v>#VALUE!</v>
      </c>
      <c r="Y466" s="128" t="e">
        <f>SUMIFS([1]Лист1!$S$15:$S$685,[1]Лист1!$C$15:$C$685,B466,[1]Лист1!$D$15:$D$685,C466,[1]Лист1!$E$15:$E$685,D466,[1]Лист1!$F$15:$F$685,E466)</f>
        <v>#VALUE!</v>
      </c>
      <c r="Z466" s="133" t="e">
        <f t="shared" ref="Z466:Z467" si="889">W466-P466</f>
        <v>#VALUE!</v>
      </c>
      <c r="AA466" s="133" t="e">
        <f t="shared" ref="AA466:AA467" si="890">X466-Q466</f>
        <v>#VALUE!</v>
      </c>
      <c r="AB466" s="133" t="e">
        <f t="shared" ref="AB466:AB467" si="891">Y466-R466</f>
        <v>#VALUE!</v>
      </c>
      <c r="AC466" t="b">
        <f t="shared" si="776"/>
        <v>1</v>
      </c>
    </row>
    <row r="467" spans="1:29" ht="16.5" x14ac:dyDescent="0.25">
      <c r="A467" s="20" t="s">
        <v>228</v>
      </c>
      <c r="B467" s="17" t="s">
        <v>221</v>
      </c>
      <c r="C467" s="17" t="s">
        <v>16</v>
      </c>
      <c r="D467" s="37" t="s">
        <v>302</v>
      </c>
      <c r="E467" s="17" t="s">
        <v>229</v>
      </c>
      <c r="F467" s="95">
        <v>257.5</v>
      </c>
      <c r="G467" s="95">
        <v>0</v>
      </c>
      <c r="H467" s="95">
        <f>F467+G467</f>
        <v>257.5</v>
      </c>
      <c r="I467" s="95">
        <v>0</v>
      </c>
      <c r="J467" s="95">
        <f>H467+I467</f>
        <v>257.5</v>
      </c>
      <c r="K467" s="95">
        <v>0</v>
      </c>
      <c r="L467" s="95">
        <f>J467+K467</f>
        <v>257.5</v>
      </c>
      <c r="M467" s="95">
        <v>0</v>
      </c>
      <c r="N467" s="95">
        <f>L467+M467</f>
        <v>257.5</v>
      </c>
      <c r="O467" s="95">
        <v>0</v>
      </c>
      <c r="P467" s="95">
        <f>N467+O467</f>
        <v>257.5</v>
      </c>
      <c r="Q467" s="95">
        <v>0</v>
      </c>
      <c r="R467" s="130">
        <f>P467+Q467</f>
        <v>257.5</v>
      </c>
      <c r="S467" s="112">
        <v>-257.5</v>
      </c>
      <c r="T467" s="95">
        <f>R467+S467</f>
        <v>0</v>
      </c>
      <c r="U467" s="112">
        <v>0</v>
      </c>
      <c r="V467" s="95">
        <f>T467+U467</f>
        <v>0</v>
      </c>
      <c r="W467" s="128" t="e">
        <f>SUMIFS([1]Лист1!$Q$15:$Q$685,[1]Лист1!$C$15:$C$685,B467,[1]Лист1!$D$15:$D$685,C467,[1]Лист1!$E$15:$E$685,D467,[1]Лист1!$F$15:$F$685,E467)</f>
        <v>#VALUE!</v>
      </c>
      <c r="X467" s="128" t="e">
        <f>SUMIFS([1]Лист1!$R$15:$R$685,[1]Лист1!$C$15:$C$685,B467,[1]Лист1!$D$15:$D$685,C467,[1]Лист1!$E$15:$E$685,D467,[1]Лист1!$F$15:$F$685,E467)</f>
        <v>#VALUE!</v>
      </c>
      <c r="Y467" s="128" t="e">
        <f>SUMIFS([1]Лист1!$S$15:$S$685,[1]Лист1!$C$15:$C$685,B467,[1]Лист1!$D$15:$D$685,C467,[1]Лист1!$E$15:$E$685,D467,[1]Лист1!$F$15:$F$685,E467)</f>
        <v>#VALUE!</v>
      </c>
      <c r="Z467" s="133" t="e">
        <f t="shared" si="889"/>
        <v>#VALUE!</v>
      </c>
      <c r="AA467" s="133" t="e">
        <f t="shared" si="890"/>
        <v>#VALUE!</v>
      </c>
      <c r="AB467" s="133" t="e">
        <f t="shared" si="891"/>
        <v>#VALUE!</v>
      </c>
      <c r="AC467" t="b">
        <f t="shared" si="776"/>
        <v>1</v>
      </c>
    </row>
    <row r="468" spans="1:29" ht="33" x14ac:dyDescent="0.25">
      <c r="A468" s="8" t="s">
        <v>303</v>
      </c>
      <c r="B468" s="9" t="s">
        <v>221</v>
      </c>
      <c r="C468" s="9" t="s">
        <v>139</v>
      </c>
      <c r="D468" s="10"/>
      <c r="E468" s="9"/>
      <c r="F468" s="93">
        <f t="shared" ref="F468:U471" si="892">F469</f>
        <v>841</v>
      </c>
      <c r="G468" s="93">
        <f t="shared" si="892"/>
        <v>0</v>
      </c>
      <c r="H468" s="93">
        <f t="shared" si="892"/>
        <v>841</v>
      </c>
      <c r="I468" s="93">
        <f t="shared" si="892"/>
        <v>0</v>
      </c>
      <c r="J468" s="93">
        <f t="shared" si="892"/>
        <v>841</v>
      </c>
      <c r="K468" s="93">
        <f t="shared" si="892"/>
        <v>0</v>
      </c>
      <c r="L468" s="93">
        <f t="shared" si="892"/>
        <v>841</v>
      </c>
      <c r="M468" s="95">
        <f t="shared" si="892"/>
        <v>0</v>
      </c>
      <c r="N468" s="93">
        <f t="shared" si="892"/>
        <v>841</v>
      </c>
      <c r="O468" s="93">
        <f t="shared" si="892"/>
        <v>0</v>
      </c>
      <c r="P468" s="93">
        <f t="shared" si="892"/>
        <v>841</v>
      </c>
      <c r="Q468" s="93">
        <f t="shared" si="892"/>
        <v>0</v>
      </c>
      <c r="R468" s="93">
        <f t="shared" si="892"/>
        <v>841</v>
      </c>
      <c r="S468" s="93">
        <f t="shared" si="892"/>
        <v>0</v>
      </c>
      <c r="T468" s="93">
        <f t="shared" si="892"/>
        <v>841</v>
      </c>
      <c r="U468" s="93">
        <f t="shared" si="892"/>
        <v>0</v>
      </c>
      <c r="V468" s="93">
        <f t="shared" ref="U468:V471" si="893">V469</f>
        <v>841</v>
      </c>
      <c r="AC468" t="b">
        <f t="shared" si="776"/>
        <v>1</v>
      </c>
    </row>
    <row r="469" spans="1:29" ht="16.5" x14ac:dyDescent="0.25">
      <c r="A469" s="21" t="s">
        <v>61</v>
      </c>
      <c r="B469" s="9" t="s">
        <v>221</v>
      </c>
      <c r="C469" s="9" t="s">
        <v>139</v>
      </c>
      <c r="D469" s="10" t="s">
        <v>62</v>
      </c>
      <c r="E469" s="9"/>
      <c r="F469" s="93">
        <f t="shared" si="892"/>
        <v>841</v>
      </c>
      <c r="G469" s="93">
        <f t="shared" si="892"/>
        <v>0</v>
      </c>
      <c r="H469" s="93">
        <f t="shared" si="892"/>
        <v>841</v>
      </c>
      <c r="I469" s="93">
        <f t="shared" si="892"/>
        <v>0</v>
      </c>
      <c r="J469" s="93">
        <f t="shared" si="892"/>
        <v>841</v>
      </c>
      <c r="K469" s="93">
        <f t="shared" si="892"/>
        <v>0</v>
      </c>
      <c r="L469" s="93">
        <f t="shared" si="892"/>
        <v>841</v>
      </c>
      <c r="M469" s="95">
        <f t="shared" si="892"/>
        <v>0</v>
      </c>
      <c r="N469" s="93">
        <f t="shared" si="892"/>
        <v>841</v>
      </c>
      <c r="O469" s="93">
        <f t="shared" si="892"/>
        <v>0</v>
      </c>
      <c r="P469" s="93">
        <f t="shared" si="892"/>
        <v>841</v>
      </c>
      <c r="Q469" s="93">
        <f t="shared" si="892"/>
        <v>0</v>
      </c>
      <c r="R469" s="93">
        <f t="shared" si="892"/>
        <v>841</v>
      </c>
      <c r="S469" s="93">
        <f t="shared" si="892"/>
        <v>0</v>
      </c>
      <c r="T469" s="93">
        <f t="shared" si="892"/>
        <v>841</v>
      </c>
      <c r="U469" s="93">
        <f t="shared" si="893"/>
        <v>0</v>
      </c>
      <c r="V469" s="93">
        <f t="shared" si="893"/>
        <v>841</v>
      </c>
      <c r="AC469" t="b">
        <f t="shared" si="776"/>
        <v>1</v>
      </c>
    </row>
    <row r="470" spans="1:29" ht="16.5" x14ac:dyDescent="0.25">
      <c r="A470" s="26" t="s">
        <v>304</v>
      </c>
      <c r="B470" s="27" t="s">
        <v>221</v>
      </c>
      <c r="C470" s="27" t="s">
        <v>139</v>
      </c>
      <c r="D470" s="28" t="s">
        <v>305</v>
      </c>
      <c r="E470" s="27"/>
      <c r="F470" s="96">
        <f t="shared" si="892"/>
        <v>841</v>
      </c>
      <c r="G470" s="96">
        <f t="shared" si="892"/>
        <v>0</v>
      </c>
      <c r="H470" s="96">
        <f t="shared" si="892"/>
        <v>841</v>
      </c>
      <c r="I470" s="96">
        <f t="shared" si="892"/>
        <v>0</v>
      </c>
      <c r="J470" s="96">
        <f t="shared" si="892"/>
        <v>841</v>
      </c>
      <c r="K470" s="96">
        <f t="shared" si="892"/>
        <v>0</v>
      </c>
      <c r="L470" s="96">
        <f t="shared" si="892"/>
        <v>841</v>
      </c>
      <c r="M470" s="95">
        <f t="shared" si="892"/>
        <v>0</v>
      </c>
      <c r="N470" s="96">
        <f t="shared" si="892"/>
        <v>841</v>
      </c>
      <c r="O470" s="96">
        <f t="shared" si="892"/>
        <v>0</v>
      </c>
      <c r="P470" s="96">
        <f t="shared" si="892"/>
        <v>841</v>
      </c>
      <c r="Q470" s="96">
        <f t="shared" si="892"/>
        <v>0</v>
      </c>
      <c r="R470" s="96">
        <f t="shared" si="892"/>
        <v>841</v>
      </c>
      <c r="S470" s="96">
        <f t="shared" si="892"/>
        <v>0</v>
      </c>
      <c r="T470" s="96">
        <f t="shared" si="892"/>
        <v>841</v>
      </c>
      <c r="U470" s="96">
        <f t="shared" si="893"/>
        <v>0</v>
      </c>
      <c r="V470" s="96">
        <f t="shared" si="893"/>
        <v>841</v>
      </c>
      <c r="AC470" t="b">
        <f t="shared" si="776"/>
        <v>1</v>
      </c>
    </row>
    <row r="471" spans="1:29" ht="33" x14ac:dyDescent="0.25">
      <c r="A471" s="25" t="s">
        <v>21</v>
      </c>
      <c r="B471" s="17" t="s">
        <v>221</v>
      </c>
      <c r="C471" s="17" t="s">
        <v>139</v>
      </c>
      <c r="D471" s="18" t="s">
        <v>305</v>
      </c>
      <c r="E471" s="19" t="s">
        <v>59</v>
      </c>
      <c r="F471" s="95">
        <f t="shared" si="892"/>
        <v>841</v>
      </c>
      <c r="G471" s="95">
        <f t="shared" si="892"/>
        <v>0</v>
      </c>
      <c r="H471" s="95">
        <f t="shared" si="892"/>
        <v>841</v>
      </c>
      <c r="I471" s="95">
        <f t="shared" si="892"/>
        <v>0</v>
      </c>
      <c r="J471" s="95">
        <f t="shared" si="892"/>
        <v>841</v>
      </c>
      <c r="K471" s="95">
        <f t="shared" si="892"/>
        <v>0</v>
      </c>
      <c r="L471" s="95">
        <f t="shared" si="892"/>
        <v>841</v>
      </c>
      <c r="M471" s="95">
        <f t="shared" si="892"/>
        <v>0</v>
      </c>
      <c r="N471" s="95">
        <f t="shared" si="892"/>
        <v>841</v>
      </c>
      <c r="O471" s="95">
        <f t="shared" si="892"/>
        <v>0</v>
      </c>
      <c r="P471" s="95">
        <f t="shared" si="892"/>
        <v>841</v>
      </c>
      <c r="Q471" s="95">
        <f t="shared" si="892"/>
        <v>0</v>
      </c>
      <c r="R471" s="130">
        <f t="shared" si="892"/>
        <v>841</v>
      </c>
      <c r="S471" s="95">
        <f t="shared" si="892"/>
        <v>0</v>
      </c>
      <c r="T471" s="95">
        <f t="shared" si="892"/>
        <v>841</v>
      </c>
      <c r="U471" s="95">
        <f t="shared" si="893"/>
        <v>0</v>
      </c>
      <c r="V471" s="95">
        <f t="shared" si="893"/>
        <v>841</v>
      </c>
      <c r="W471" s="128" t="e">
        <f>SUMIFS([1]Лист1!$Q$15:$Q$685,[1]Лист1!$C$15:$C$685,B471,[1]Лист1!$D$15:$D$685,C471,[1]Лист1!$E$15:$E$685,D471,[1]Лист1!$F$15:$F$685,E471)</f>
        <v>#VALUE!</v>
      </c>
      <c r="X471" s="128" t="e">
        <f>SUMIFS([1]Лист1!$R$15:$R$685,[1]Лист1!$C$15:$C$685,B471,[1]Лист1!$D$15:$D$685,C471,[1]Лист1!$E$15:$E$685,D471,[1]Лист1!$F$15:$F$685,E471)</f>
        <v>#VALUE!</v>
      </c>
      <c r="Y471" s="128" t="e">
        <f>SUMIFS([1]Лист1!$S$15:$S$685,[1]Лист1!$C$15:$C$685,B471,[1]Лист1!$D$15:$D$685,C471,[1]Лист1!$E$15:$E$685,D471,[1]Лист1!$F$15:$F$685,E471)</f>
        <v>#VALUE!</v>
      </c>
      <c r="Z471" s="133" t="e">
        <f t="shared" ref="Z471:Z472" si="894">W471-P471</f>
        <v>#VALUE!</v>
      </c>
      <c r="AA471" s="133" t="e">
        <f t="shared" ref="AA471:AA472" si="895">X471-Q471</f>
        <v>#VALUE!</v>
      </c>
      <c r="AB471" s="133" t="e">
        <f t="shared" ref="AB471:AB472" si="896">Y471-R471</f>
        <v>#VALUE!</v>
      </c>
      <c r="AC471" t="b">
        <f t="shared" si="776"/>
        <v>1</v>
      </c>
    </row>
    <row r="472" spans="1:29" ht="33" x14ac:dyDescent="0.25">
      <c r="A472" s="25" t="s">
        <v>22</v>
      </c>
      <c r="B472" s="17" t="s">
        <v>221</v>
      </c>
      <c r="C472" s="17" t="s">
        <v>139</v>
      </c>
      <c r="D472" s="18" t="s">
        <v>305</v>
      </c>
      <c r="E472" s="19" t="s">
        <v>60</v>
      </c>
      <c r="F472" s="95">
        <v>841</v>
      </c>
      <c r="G472" s="95">
        <v>0</v>
      </c>
      <c r="H472" s="95">
        <f>F472+G472</f>
        <v>841</v>
      </c>
      <c r="I472" s="95">
        <v>0</v>
      </c>
      <c r="J472" s="95">
        <f>H472+I472</f>
        <v>841</v>
      </c>
      <c r="K472" s="95">
        <v>0</v>
      </c>
      <c r="L472" s="95">
        <f>J472+K472</f>
        <v>841</v>
      </c>
      <c r="M472" s="95">
        <v>0</v>
      </c>
      <c r="N472" s="95">
        <f>L472+M472</f>
        <v>841</v>
      </c>
      <c r="O472" s="95">
        <v>0</v>
      </c>
      <c r="P472" s="95">
        <f>N472+O472</f>
        <v>841</v>
      </c>
      <c r="Q472" s="95">
        <v>0</v>
      </c>
      <c r="R472" s="130">
        <f>P472+Q472</f>
        <v>841</v>
      </c>
      <c r="S472" s="95">
        <v>0</v>
      </c>
      <c r="T472" s="95">
        <f>R472+S472</f>
        <v>841</v>
      </c>
      <c r="U472" s="95">
        <v>0</v>
      </c>
      <c r="V472" s="95">
        <f>T472+U472</f>
        <v>841</v>
      </c>
      <c r="W472" s="128" t="e">
        <f>SUMIFS([1]Лист1!$Q$15:$Q$685,[1]Лист1!$C$15:$C$685,B472,[1]Лист1!$D$15:$D$685,C472,[1]Лист1!$E$15:$E$685,D472,[1]Лист1!$F$15:$F$685,E472)</f>
        <v>#VALUE!</v>
      </c>
      <c r="X472" s="128" t="e">
        <f>SUMIFS([1]Лист1!$R$15:$R$685,[1]Лист1!$C$15:$C$685,B472,[1]Лист1!$D$15:$D$685,C472,[1]Лист1!$E$15:$E$685,D472,[1]Лист1!$F$15:$F$685,E472)</f>
        <v>#VALUE!</v>
      </c>
      <c r="Y472" s="128" t="e">
        <f>SUMIFS([1]Лист1!$S$15:$S$685,[1]Лист1!$C$15:$C$685,B472,[1]Лист1!$D$15:$D$685,C472,[1]Лист1!$E$15:$E$685,D472,[1]Лист1!$F$15:$F$685,E472)</f>
        <v>#VALUE!</v>
      </c>
      <c r="Z472" s="133" t="e">
        <f t="shared" si="894"/>
        <v>#VALUE!</v>
      </c>
      <c r="AA472" s="133" t="e">
        <f t="shared" si="895"/>
        <v>#VALUE!</v>
      </c>
      <c r="AB472" s="133" t="e">
        <f t="shared" si="896"/>
        <v>#VALUE!</v>
      </c>
      <c r="AC472" t="b">
        <f t="shared" si="776"/>
        <v>1</v>
      </c>
    </row>
    <row r="473" spans="1:29" ht="16.5" x14ac:dyDescent="0.25">
      <c r="A473" s="21" t="s">
        <v>306</v>
      </c>
      <c r="B473" s="9" t="s">
        <v>221</v>
      </c>
      <c r="C473" s="9" t="s">
        <v>221</v>
      </c>
      <c r="D473" s="72"/>
      <c r="E473" s="73"/>
      <c r="F473" s="93">
        <f>F474</f>
        <v>700</v>
      </c>
      <c r="G473" s="93">
        <f t="shared" ref="G473:V478" si="897">G474</f>
        <v>0</v>
      </c>
      <c r="H473" s="93">
        <f t="shared" si="897"/>
        <v>700</v>
      </c>
      <c r="I473" s="93">
        <f t="shared" si="897"/>
        <v>0</v>
      </c>
      <c r="J473" s="93">
        <f t="shared" si="897"/>
        <v>700</v>
      </c>
      <c r="K473" s="93">
        <f t="shared" si="897"/>
        <v>0</v>
      </c>
      <c r="L473" s="93">
        <f t="shared" si="897"/>
        <v>700</v>
      </c>
      <c r="M473" s="95">
        <f t="shared" si="897"/>
        <v>0</v>
      </c>
      <c r="N473" s="93">
        <f t="shared" si="897"/>
        <v>700</v>
      </c>
      <c r="O473" s="93">
        <f t="shared" si="897"/>
        <v>0</v>
      </c>
      <c r="P473" s="93">
        <f t="shared" si="897"/>
        <v>700</v>
      </c>
      <c r="Q473" s="93">
        <f t="shared" si="897"/>
        <v>0</v>
      </c>
      <c r="R473" s="93">
        <f t="shared" si="897"/>
        <v>700</v>
      </c>
      <c r="S473" s="93">
        <f t="shared" si="897"/>
        <v>0</v>
      </c>
      <c r="T473" s="93">
        <f t="shared" si="897"/>
        <v>700</v>
      </c>
      <c r="U473" s="93">
        <f t="shared" si="897"/>
        <v>0</v>
      </c>
      <c r="V473" s="93">
        <f t="shared" si="897"/>
        <v>700</v>
      </c>
      <c r="AC473" t="b">
        <f t="shared" si="776"/>
        <v>1</v>
      </c>
    </row>
    <row r="474" spans="1:29" ht="16.5" x14ac:dyDescent="0.25">
      <c r="A474" s="21" t="s">
        <v>61</v>
      </c>
      <c r="B474" s="9" t="s">
        <v>221</v>
      </c>
      <c r="C474" s="9" t="s">
        <v>221</v>
      </c>
      <c r="D474" s="10" t="s">
        <v>62</v>
      </c>
      <c r="E474" s="17"/>
      <c r="F474" s="93">
        <f t="shared" ref="F474:U478" si="898">F475</f>
        <v>700</v>
      </c>
      <c r="G474" s="93">
        <f t="shared" si="898"/>
        <v>0</v>
      </c>
      <c r="H474" s="93">
        <f t="shared" si="898"/>
        <v>700</v>
      </c>
      <c r="I474" s="93">
        <f t="shared" si="898"/>
        <v>0</v>
      </c>
      <c r="J474" s="93">
        <f t="shared" si="898"/>
        <v>700</v>
      </c>
      <c r="K474" s="93">
        <f t="shared" si="898"/>
        <v>0</v>
      </c>
      <c r="L474" s="93">
        <f t="shared" si="898"/>
        <v>700</v>
      </c>
      <c r="M474" s="95">
        <f t="shared" si="898"/>
        <v>0</v>
      </c>
      <c r="N474" s="93">
        <f t="shared" si="898"/>
        <v>700</v>
      </c>
      <c r="O474" s="93">
        <f t="shared" si="898"/>
        <v>0</v>
      </c>
      <c r="P474" s="93">
        <f t="shared" si="898"/>
        <v>700</v>
      </c>
      <c r="Q474" s="93">
        <f t="shared" si="898"/>
        <v>0</v>
      </c>
      <c r="R474" s="93">
        <f t="shared" si="898"/>
        <v>700</v>
      </c>
      <c r="S474" s="93">
        <f t="shared" si="898"/>
        <v>0</v>
      </c>
      <c r="T474" s="93">
        <f t="shared" si="898"/>
        <v>700</v>
      </c>
      <c r="U474" s="93">
        <f t="shared" si="898"/>
        <v>0</v>
      </c>
      <c r="V474" s="93">
        <f t="shared" si="897"/>
        <v>700</v>
      </c>
      <c r="AC474" t="b">
        <f t="shared" si="776"/>
        <v>1</v>
      </c>
    </row>
    <row r="475" spans="1:29" ht="34.5" x14ac:dyDescent="0.3">
      <c r="A475" s="41" t="s">
        <v>310</v>
      </c>
      <c r="B475" s="13" t="s">
        <v>221</v>
      </c>
      <c r="C475" s="13" t="s">
        <v>221</v>
      </c>
      <c r="D475" s="34" t="s">
        <v>311</v>
      </c>
      <c r="E475" s="64" t="s">
        <v>58</v>
      </c>
      <c r="F475" s="94">
        <f t="shared" si="898"/>
        <v>700</v>
      </c>
      <c r="G475" s="94">
        <f t="shared" si="898"/>
        <v>0</v>
      </c>
      <c r="H475" s="94">
        <f t="shared" si="898"/>
        <v>700</v>
      </c>
      <c r="I475" s="94">
        <f t="shared" si="898"/>
        <v>0</v>
      </c>
      <c r="J475" s="94">
        <f t="shared" si="898"/>
        <v>700</v>
      </c>
      <c r="K475" s="94">
        <f t="shared" si="898"/>
        <v>0</v>
      </c>
      <c r="L475" s="94">
        <f t="shared" si="898"/>
        <v>700</v>
      </c>
      <c r="M475" s="95">
        <f t="shared" si="898"/>
        <v>0</v>
      </c>
      <c r="N475" s="94">
        <f t="shared" si="898"/>
        <v>700</v>
      </c>
      <c r="O475" s="94">
        <f t="shared" si="898"/>
        <v>0</v>
      </c>
      <c r="P475" s="94">
        <f t="shared" si="898"/>
        <v>700</v>
      </c>
      <c r="Q475" s="94">
        <f t="shared" si="898"/>
        <v>0</v>
      </c>
      <c r="R475" s="94">
        <f t="shared" si="898"/>
        <v>700</v>
      </c>
      <c r="S475" s="94">
        <f t="shared" si="898"/>
        <v>0</v>
      </c>
      <c r="T475" s="94">
        <f t="shared" si="898"/>
        <v>700</v>
      </c>
      <c r="U475" s="94">
        <f t="shared" si="897"/>
        <v>0</v>
      </c>
      <c r="V475" s="94">
        <f t="shared" si="897"/>
        <v>700</v>
      </c>
      <c r="AC475" t="b">
        <f t="shared" si="776"/>
        <v>1</v>
      </c>
    </row>
    <row r="476" spans="1:29" ht="16.5" x14ac:dyDescent="0.25">
      <c r="A476" s="30" t="s">
        <v>312</v>
      </c>
      <c r="B476" s="27" t="s">
        <v>221</v>
      </c>
      <c r="C476" s="27" t="s">
        <v>221</v>
      </c>
      <c r="D476" s="42" t="s">
        <v>313</v>
      </c>
      <c r="E476" s="61" t="s">
        <v>58</v>
      </c>
      <c r="F476" s="95">
        <f t="shared" si="898"/>
        <v>700</v>
      </c>
      <c r="G476" s="95">
        <f t="shared" si="898"/>
        <v>0</v>
      </c>
      <c r="H476" s="95">
        <f t="shared" si="898"/>
        <v>700</v>
      </c>
      <c r="I476" s="95">
        <f t="shared" si="898"/>
        <v>0</v>
      </c>
      <c r="J476" s="95">
        <f t="shared" si="898"/>
        <v>700</v>
      </c>
      <c r="K476" s="95">
        <f t="shared" si="898"/>
        <v>0</v>
      </c>
      <c r="L476" s="95">
        <f t="shared" si="898"/>
        <v>700</v>
      </c>
      <c r="M476" s="95">
        <f t="shared" si="898"/>
        <v>0</v>
      </c>
      <c r="N476" s="95">
        <f t="shared" si="898"/>
        <v>700</v>
      </c>
      <c r="O476" s="95">
        <f t="shared" si="898"/>
        <v>0</v>
      </c>
      <c r="P476" s="95">
        <f t="shared" si="898"/>
        <v>700</v>
      </c>
      <c r="Q476" s="95">
        <f t="shared" si="898"/>
        <v>0</v>
      </c>
      <c r="R476" s="95">
        <f t="shared" si="898"/>
        <v>700</v>
      </c>
      <c r="S476" s="95">
        <f t="shared" si="898"/>
        <v>0</v>
      </c>
      <c r="T476" s="95">
        <f t="shared" si="898"/>
        <v>700</v>
      </c>
      <c r="U476" s="95">
        <f t="shared" si="897"/>
        <v>0</v>
      </c>
      <c r="V476" s="95">
        <f t="shared" si="897"/>
        <v>700</v>
      </c>
      <c r="AC476" t="b">
        <f t="shared" ref="AC476:AC541" si="899">R476=P476+Q476</f>
        <v>1</v>
      </c>
    </row>
    <row r="477" spans="1:29" ht="16.5" x14ac:dyDescent="0.25">
      <c r="A477" s="25" t="s">
        <v>423</v>
      </c>
      <c r="B477" s="17" t="s">
        <v>221</v>
      </c>
      <c r="C477" s="17" t="s">
        <v>221</v>
      </c>
      <c r="D477" s="37" t="s">
        <v>314</v>
      </c>
      <c r="E477" s="70" t="s">
        <v>58</v>
      </c>
      <c r="F477" s="95">
        <f t="shared" si="898"/>
        <v>700</v>
      </c>
      <c r="G477" s="95">
        <f t="shared" si="898"/>
        <v>0</v>
      </c>
      <c r="H477" s="95">
        <f t="shared" si="898"/>
        <v>700</v>
      </c>
      <c r="I477" s="95">
        <f t="shared" si="898"/>
        <v>0</v>
      </c>
      <c r="J477" s="95">
        <f t="shared" si="898"/>
        <v>700</v>
      </c>
      <c r="K477" s="95">
        <f t="shared" si="898"/>
        <v>0</v>
      </c>
      <c r="L477" s="95">
        <f t="shared" si="898"/>
        <v>700</v>
      </c>
      <c r="M477" s="95">
        <f t="shared" si="898"/>
        <v>0</v>
      </c>
      <c r="N477" s="95">
        <f t="shared" si="898"/>
        <v>700</v>
      </c>
      <c r="O477" s="95">
        <f t="shared" si="898"/>
        <v>0</v>
      </c>
      <c r="P477" s="95">
        <f t="shared" si="898"/>
        <v>700</v>
      </c>
      <c r="Q477" s="95">
        <f t="shared" si="898"/>
        <v>0</v>
      </c>
      <c r="R477" s="95">
        <f t="shared" si="898"/>
        <v>700</v>
      </c>
      <c r="S477" s="95">
        <f t="shared" si="898"/>
        <v>0</v>
      </c>
      <c r="T477" s="95">
        <f t="shared" si="898"/>
        <v>700</v>
      </c>
      <c r="U477" s="95">
        <f t="shared" si="897"/>
        <v>0</v>
      </c>
      <c r="V477" s="95">
        <f t="shared" si="897"/>
        <v>700</v>
      </c>
      <c r="AC477" t="b">
        <f t="shared" si="899"/>
        <v>1</v>
      </c>
    </row>
    <row r="478" spans="1:29" ht="33" x14ac:dyDescent="0.25">
      <c r="A478" s="25" t="s">
        <v>21</v>
      </c>
      <c r="B478" s="17" t="s">
        <v>221</v>
      </c>
      <c r="C478" s="17" t="s">
        <v>221</v>
      </c>
      <c r="D478" s="37" t="s">
        <v>314</v>
      </c>
      <c r="E478" s="17" t="s">
        <v>59</v>
      </c>
      <c r="F478" s="95">
        <f t="shared" si="898"/>
        <v>700</v>
      </c>
      <c r="G478" s="95">
        <f t="shared" si="898"/>
        <v>0</v>
      </c>
      <c r="H478" s="95">
        <f t="shared" si="898"/>
        <v>700</v>
      </c>
      <c r="I478" s="95">
        <f t="shared" si="898"/>
        <v>0</v>
      </c>
      <c r="J478" s="95">
        <f t="shared" si="898"/>
        <v>700</v>
      </c>
      <c r="K478" s="95">
        <f t="shared" si="898"/>
        <v>0</v>
      </c>
      <c r="L478" s="95">
        <f t="shared" si="898"/>
        <v>700</v>
      </c>
      <c r="M478" s="95">
        <f t="shared" si="898"/>
        <v>0</v>
      </c>
      <c r="N478" s="95">
        <f t="shared" si="898"/>
        <v>700</v>
      </c>
      <c r="O478" s="95">
        <f t="shared" si="898"/>
        <v>0</v>
      </c>
      <c r="P478" s="95">
        <f t="shared" si="898"/>
        <v>700</v>
      </c>
      <c r="Q478" s="95">
        <f t="shared" si="898"/>
        <v>0</v>
      </c>
      <c r="R478" s="130">
        <f t="shared" si="898"/>
        <v>700</v>
      </c>
      <c r="S478" s="95">
        <f t="shared" si="898"/>
        <v>0</v>
      </c>
      <c r="T478" s="95">
        <f t="shared" si="898"/>
        <v>700</v>
      </c>
      <c r="U478" s="95">
        <f t="shared" si="897"/>
        <v>0</v>
      </c>
      <c r="V478" s="95">
        <f t="shared" si="897"/>
        <v>700</v>
      </c>
      <c r="W478" s="128" t="e">
        <f>SUMIFS([1]Лист1!$Q$15:$Q$685,[1]Лист1!$C$15:$C$685,B478,[1]Лист1!$D$15:$D$685,C478,[1]Лист1!$E$15:$E$685,D478,[1]Лист1!$F$15:$F$685,E478)</f>
        <v>#VALUE!</v>
      </c>
      <c r="X478" s="128" t="e">
        <f>SUMIFS([1]Лист1!$R$15:$R$685,[1]Лист1!$C$15:$C$685,B478,[1]Лист1!$D$15:$D$685,C478,[1]Лист1!$E$15:$E$685,D478,[1]Лист1!$F$15:$F$685,E478)</f>
        <v>#VALUE!</v>
      </c>
      <c r="Y478" s="128" t="e">
        <f>SUMIFS([1]Лист1!$S$15:$S$685,[1]Лист1!$C$15:$C$685,B478,[1]Лист1!$D$15:$D$685,C478,[1]Лист1!$E$15:$E$685,D478,[1]Лист1!$F$15:$F$685,E478)</f>
        <v>#VALUE!</v>
      </c>
      <c r="Z478" s="133" t="e">
        <f t="shared" ref="Z478:Z479" si="900">W478-P478</f>
        <v>#VALUE!</v>
      </c>
      <c r="AA478" s="133" t="e">
        <f t="shared" ref="AA478:AA479" si="901">X478-Q478</f>
        <v>#VALUE!</v>
      </c>
      <c r="AB478" s="133" t="e">
        <f t="shared" ref="AB478:AB479" si="902">Y478-R478</f>
        <v>#VALUE!</v>
      </c>
      <c r="AC478" t="b">
        <f t="shared" si="899"/>
        <v>1</v>
      </c>
    </row>
    <row r="479" spans="1:29" ht="33" x14ac:dyDescent="0.25">
      <c r="A479" s="25" t="s">
        <v>22</v>
      </c>
      <c r="B479" s="17" t="s">
        <v>221</v>
      </c>
      <c r="C479" s="17" t="s">
        <v>221</v>
      </c>
      <c r="D479" s="37" t="s">
        <v>314</v>
      </c>
      <c r="E479" s="17" t="s">
        <v>60</v>
      </c>
      <c r="F479" s="95">
        <v>700</v>
      </c>
      <c r="G479" s="95">
        <v>0</v>
      </c>
      <c r="H479" s="95">
        <f>F479+G479</f>
        <v>700</v>
      </c>
      <c r="I479" s="95">
        <v>0</v>
      </c>
      <c r="J479" s="95">
        <f>H479+I479</f>
        <v>700</v>
      </c>
      <c r="K479" s="95">
        <v>0</v>
      </c>
      <c r="L479" s="95">
        <f>J479+K479</f>
        <v>700</v>
      </c>
      <c r="M479" s="95">
        <v>0</v>
      </c>
      <c r="N479" s="95">
        <f>L479+M479</f>
        <v>700</v>
      </c>
      <c r="O479" s="95">
        <v>0</v>
      </c>
      <c r="P479" s="95">
        <f>N479+O479</f>
        <v>700</v>
      </c>
      <c r="Q479" s="95">
        <v>0</v>
      </c>
      <c r="R479" s="130">
        <f>P479+Q479</f>
        <v>700</v>
      </c>
      <c r="S479" s="95">
        <v>0</v>
      </c>
      <c r="T479" s="95">
        <f>R479+S479</f>
        <v>700</v>
      </c>
      <c r="U479" s="95">
        <v>0</v>
      </c>
      <c r="V479" s="95">
        <f>T479+U479</f>
        <v>700</v>
      </c>
      <c r="W479" s="128" t="e">
        <f>SUMIFS([1]Лист1!$Q$15:$Q$685,[1]Лист1!$C$15:$C$685,B479,[1]Лист1!$D$15:$D$685,C479,[1]Лист1!$E$15:$E$685,D479,[1]Лист1!$F$15:$F$685,E479)</f>
        <v>#VALUE!</v>
      </c>
      <c r="X479" s="128" t="e">
        <f>SUMIFS([1]Лист1!$R$15:$R$685,[1]Лист1!$C$15:$C$685,B479,[1]Лист1!$D$15:$D$685,C479,[1]Лист1!$E$15:$E$685,D479,[1]Лист1!$F$15:$F$685,E479)</f>
        <v>#VALUE!</v>
      </c>
      <c r="Y479" s="128" t="e">
        <f>SUMIFS([1]Лист1!$S$15:$S$685,[1]Лист1!$C$15:$C$685,B479,[1]Лист1!$D$15:$D$685,C479,[1]Лист1!$E$15:$E$685,D479,[1]Лист1!$F$15:$F$685,E479)</f>
        <v>#VALUE!</v>
      </c>
      <c r="Z479" s="133" t="e">
        <f t="shared" si="900"/>
        <v>#VALUE!</v>
      </c>
      <c r="AA479" s="133" t="e">
        <f t="shared" si="901"/>
        <v>#VALUE!</v>
      </c>
      <c r="AB479" s="133" t="e">
        <f t="shared" si="902"/>
        <v>#VALUE!</v>
      </c>
      <c r="AC479" t="b">
        <f t="shared" si="899"/>
        <v>1</v>
      </c>
    </row>
    <row r="480" spans="1:29" ht="16.5" x14ac:dyDescent="0.25">
      <c r="A480" s="8" t="s">
        <v>315</v>
      </c>
      <c r="B480" s="9" t="s">
        <v>221</v>
      </c>
      <c r="C480" s="9" t="s">
        <v>76</v>
      </c>
      <c r="D480" s="10" t="s">
        <v>58</v>
      </c>
      <c r="E480" s="23" t="s">
        <v>58</v>
      </c>
      <c r="F480" s="93">
        <f>F481+F513+F519</f>
        <v>109680</v>
      </c>
      <c r="G480" s="93">
        <f t="shared" ref="G480:H480" si="903">G481+G513+G519</f>
        <v>1095</v>
      </c>
      <c r="H480" s="93">
        <f t="shared" si="903"/>
        <v>110775</v>
      </c>
      <c r="I480" s="93">
        <f t="shared" ref="I480:J480" si="904">I481+I513+I519</f>
        <v>4357</v>
      </c>
      <c r="J480" s="93">
        <f t="shared" si="904"/>
        <v>115132</v>
      </c>
      <c r="K480" s="93">
        <f t="shared" ref="K480:L480" si="905">K481+K513+K519</f>
        <v>-25037.7</v>
      </c>
      <c r="L480" s="93">
        <f t="shared" si="905"/>
        <v>90094.3</v>
      </c>
      <c r="M480" s="95">
        <f t="shared" ref="M480:N480" si="906">M481+M513+M519</f>
        <v>0</v>
      </c>
      <c r="N480" s="93">
        <f t="shared" si="906"/>
        <v>90094.3</v>
      </c>
      <c r="O480" s="93">
        <f t="shared" ref="O480:P480" si="907">O481+O513+O519</f>
        <v>0</v>
      </c>
      <c r="P480" s="93">
        <f t="shared" si="907"/>
        <v>90094.3</v>
      </c>
      <c r="Q480" s="93">
        <f t="shared" ref="Q480:R480" si="908">Q481+Q513+Q519</f>
        <v>0</v>
      </c>
      <c r="R480" s="93">
        <f t="shared" si="908"/>
        <v>90094.3</v>
      </c>
      <c r="S480" s="93">
        <f t="shared" ref="S480:T480" si="909">S481+S513+S519</f>
        <v>-37620.342310000007</v>
      </c>
      <c r="T480" s="93">
        <f t="shared" si="909"/>
        <v>52473.957689999996</v>
      </c>
      <c r="U480" s="93">
        <f t="shared" ref="U480:V480" si="910">U481+U513+U519</f>
        <v>0</v>
      </c>
      <c r="V480" s="93">
        <f t="shared" si="910"/>
        <v>52473.957689999996</v>
      </c>
      <c r="AC480" t="b">
        <f t="shared" si="899"/>
        <v>1</v>
      </c>
    </row>
    <row r="481" spans="1:29" ht="33" x14ac:dyDescent="0.25">
      <c r="A481" s="44" t="s">
        <v>419</v>
      </c>
      <c r="B481" s="45" t="s">
        <v>221</v>
      </c>
      <c r="C481" s="45" t="s">
        <v>76</v>
      </c>
      <c r="D481" s="52" t="s">
        <v>223</v>
      </c>
      <c r="E481" s="47" t="s">
        <v>58</v>
      </c>
      <c r="F481" s="101">
        <f>F488+F503+F498+F482</f>
        <v>78836</v>
      </c>
      <c r="G481" s="101">
        <f t="shared" ref="G481:H481" si="911">G488+G503+G498+G482</f>
        <v>0</v>
      </c>
      <c r="H481" s="101">
        <f t="shared" si="911"/>
        <v>78836</v>
      </c>
      <c r="I481" s="101">
        <f t="shared" ref="I481:J481" si="912">I488+I503+I498+I482</f>
        <v>0</v>
      </c>
      <c r="J481" s="101">
        <f t="shared" si="912"/>
        <v>78836</v>
      </c>
      <c r="K481" s="101">
        <f t="shared" ref="K481:L481" si="913">K488+K503+K498+K482</f>
        <v>-26633</v>
      </c>
      <c r="L481" s="101">
        <f t="shared" si="913"/>
        <v>52203</v>
      </c>
      <c r="M481" s="95">
        <f t="shared" ref="M481:N481" si="914">M488+M503+M498+M482</f>
        <v>0</v>
      </c>
      <c r="N481" s="97">
        <f t="shared" si="914"/>
        <v>52203</v>
      </c>
      <c r="O481" s="97">
        <f t="shared" ref="O481:P481" si="915">O488+O503+O498+O482</f>
        <v>0</v>
      </c>
      <c r="P481" s="97">
        <f t="shared" si="915"/>
        <v>52203</v>
      </c>
      <c r="Q481" s="97">
        <f t="shared" ref="Q481:R481" si="916">Q488+Q503+Q498+Q482</f>
        <v>0</v>
      </c>
      <c r="R481" s="97">
        <f t="shared" si="916"/>
        <v>52203</v>
      </c>
      <c r="S481" s="97">
        <f t="shared" ref="S481:T481" si="917">S488+S503+S498+S482</f>
        <v>-42119</v>
      </c>
      <c r="T481" s="97">
        <f t="shared" si="917"/>
        <v>10084</v>
      </c>
      <c r="U481" s="97">
        <f t="shared" ref="U481:V481" si="918">U488+U503+U498+U482</f>
        <v>0</v>
      </c>
      <c r="V481" s="97">
        <f t="shared" si="918"/>
        <v>10084</v>
      </c>
      <c r="AC481" t="b">
        <f t="shared" si="899"/>
        <v>1</v>
      </c>
    </row>
    <row r="482" spans="1:29" ht="69" x14ac:dyDescent="0.3">
      <c r="A482" s="12" t="s">
        <v>451</v>
      </c>
      <c r="B482" s="13" t="s">
        <v>221</v>
      </c>
      <c r="C482" s="13" t="s">
        <v>76</v>
      </c>
      <c r="D482" s="34" t="s">
        <v>224</v>
      </c>
      <c r="E482" s="47"/>
      <c r="F482" s="87">
        <f t="shared" ref="F482:U486" si="919">F483</f>
        <v>65000</v>
      </c>
      <c r="G482" s="87">
        <f t="shared" si="919"/>
        <v>0</v>
      </c>
      <c r="H482" s="87">
        <f t="shared" si="919"/>
        <v>65000</v>
      </c>
      <c r="I482" s="87">
        <f t="shared" si="919"/>
        <v>0</v>
      </c>
      <c r="J482" s="87">
        <f t="shared" si="919"/>
        <v>65000</v>
      </c>
      <c r="K482" s="87">
        <f t="shared" si="919"/>
        <v>-26633</v>
      </c>
      <c r="L482" s="87">
        <f t="shared" si="919"/>
        <v>38367</v>
      </c>
      <c r="M482" s="95">
        <f t="shared" si="919"/>
        <v>0</v>
      </c>
      <c r="N482" s="94">
        <f t="shared" si="919"/>
        <v>38367</v>
      </c>
      <c r="O482" s="94">
        <f t="shared" si="919"/>
        <v>0</v>
      </c>
      <c r="P482" s="94">
        <f t="shared" si="919"/>
        <v>38367</v>
      </c>
      <c r="Q482" s="94">
        <f t="shared" si="919"/>
        <v>0</v>
      </c>
      <c r="R482" s="94">
        <f t="shared" si="919"/>
        <v>38367</v>
      </c>
      <c r="S482" s="94">
        <f t="shared" si="919"/>
        <v>-38367</v>
      </c>
      <c r="T482" s="94">
        <f t="shared" si="919"/>
        <v>0</v>
      </c>
      <c r="U482" s="94">
        <f t="shared" si="919"/>
        <v>0</v>
      </c>
      <c r="V482" s="94">
        <f t="shared" ref="U482:V486" si="920">V483</f>
        <v>0</v>
      </c>
      <c r="AC482" t="b">
        <f t="shared" si="899"/>
        <v>1</v>
      </c>
    </row>
    <row r="483" spans="1:29" ht="16.5" x14ac:dyDescent="0.25">
      <c r="A483" s="26" t="s">
        <v>230</v>
      </c>
      <c r="B483" s="27" t="s">
        <v>221</v>
      </c>
      <c r="C483" s="27" t="s">
        <v>76</v>
      </c>
      <c r="D483" s="42" t="s">
        <v>468</v>
      </c>
      <c r="E483" s="47"/>
      <c r="F483" s="95">
        <f t="shared" si="919"/>
        <v>65000</v>
      </c>
      <c r="G483" s="95">
        <f t="shared" si="919"/>
        <v>0</v>
      </c>
      <c r="H483" s="95">
        <f t="shared" si="919"/>
        <v>65000</v>
      </c>
      <c r="I483" s="95">
        <f t="shared" si="919"/>
        <v>0</v>
      </c>
      <c r="J483" s="95">
        <f t="shared" si="919"/>
        <v>65000</v>
      </c>
      <c r="K483" s="95">
        <f t="shared" si="919"/>
        <v>-26633</v>
      </c>
      <c r="L483" s="95">
        <f t="shared" si="919"/>
        <v>38367</v>
      </c>
      <c r="M483" s="95">
        <f t="shared" si="919"/>
        <v>0</v>
      </c>
      <c r="N483" s="96">
        <f t="shared" si="919"/>
        <v>38367</v>
      </c>
      <c r="O483" s="96">
        <f t="shared" si="919"/>
        <v>0</v>
      </c>
      <c r="P483" s="96">
        <f t="shared" si="919"/>
        <v>38367</v>
      </c>
      <c r="Q483" s="96">
        <f t="shared" si="919"/>
        <v>0</v>
      </c>
      <c r="R483" s="96">
        <f t="shared" si="919"/>
        <v>38367</v>
      </c>
      <c r="S483" s="96">
        <f t="shared" si="919"/>
        <v>-38367</v>
      </c>
      <c r="T483" s="96">
        <f t="shared" si="919"/>
        <v>0</v>
      </c>
      <c r="U483" s="96">
        <f t="shared" si="920"/>
        <v>0</v>
      </c>
      <c r="V483" s="96">
        <f t="shared" si="920"/>
        <v>0</v>
      </c>
      <c r="AC483" t="b">
        <f t="shared" si="899"/>
        <v>1</v>
      </c>
    </row>
    <row r="484" spans="1:29" ht="21" customHeight="1" x14ac:dyDescent="0.25">
      <c r="A484" s="20" t="s">
        <v>112</v>
      </c>
      <c r="B484" s="17" t="s">
        <v>221</v>
      </c>
      <c r="C484" s="17" t="s">
        <v>76</v>
      </c>
      <c r="D484" s="37" t="s">
        <v>469</v>
      </c>
      <c r="E484" s="47"/>
      <c r="F484" s="95">
        <f t="shared" si="919"/>
        <v>65000</v>
      </c>
      <c r="G484" s="95">
        <f t="shared" si="919"/>
        <v>0</v>
      </c>
      <c r="H484" s="95">
        <f t="shared" si="919"/>
        <v>65000</v>
      </c>
      <c r="I484" s="95">
        <f t="shared" si="919"/>
        <v>0</v>
      </c>
      <c r="J484" s="95">
        <f t="shared" si="919"/>
        <v>65000</v>
      </c>
      <c r="K484" s="95">
        <f t="shared" si="919"/>
        <v>-26633</v>
      </c>
      <c r="L484" s="95">
        <f t="shared" si="919"/>
        <v>38367</v>
      </c>
      <c r="M484" s="95">
        <f t="shared" si="919"/>
        <v>0</v>
      </c>
      <c r="N484" s="95">
        <f t="shared" si="919"/>
        <v>38367</v>
      </c>
      <c r="O484" s="95">
        <f t="shared" si="919"/>
        <v>0</v>
      </c>
      <c r="P484" s="95">
        <f t="shared" si="919"/>
        <v>38367</v>
      </c>
      <c r="Q484" s="95">
        <f t="shared" si="919"/>
        <v>0</v>
      </c>
      <c r="R484" s="95">
        <f t="shared" si="919"/>
        <v>38367</v>
      </c>
      <c r="S484" s="95">
        <f t="shared" si="919"/>
        <v>-38367</v>
      </c>
      <c r="T484" s="95">
        <f t="shared" si="919"/>
        <v>0</v>
      </c>
      <c r="U484" s="95">
        <f t="shared" si="920"/>
        <v>0</v>
      </c>
      <c r="V484" s="95">
        <f t="shared" si="920"/>
        <v>0</v>
      </c>
      <c r="AC484" t="b">
        <f t="shared" si="899"/>
        <v>1</v>
      </c>
    </row>
    <row r="485" spans="1:29" ht="16.5" x14ac:dyDescent="0.25">
      <c r="A485" s="20" t="s">
        <v>452</v>
      </c>
      <c r="B485" s="17" t="s">
        <v>221</v>
      </c>
      <c r="C485" s="17" t="s">
        <v>76</v>
      </c>
      <c r="D485" s="37" t="s">
        <v>477</v>
      </c>
      <c r="E485" s="17" t="s">
        <v>58</v>
      </c>
      <c r="F485" s="95">
        <f t="shared" si="919"/>
        <v>65000</v>
      </c>
      <c r="G485" s="95">
        <f t="shared" si="919"/>
        <v>0</v>
      </c>
      <c r="H485" s="95">
        <f t="shared" si="919"/>
        <v>65000</v>
      </c>
      <c r="I485" s="95">
        <f t="shared" si="919"/>
        <v>0</v>
      </c>
      <c r="J485" s="95">
        <f t="shared" si="919"/>
        <v>65000</v>
      </c>
      <c r="K485" s="95">
        <f t="shared" si="919"/>
        <v>-26633</v>
      </c>
      <c r="L485" s="95">
        <f t="shared" si="919"/>
        <v>38367</v>
      </c>
      <c r="M485" s="95">
        <f t="shared" si="919"/>
        <v>0</v>
      </c>
      <c r="N485" s="95">
        <f t="shared" si="919"/>
        <v>38367</v>
      </c>
      <c r="O485" s="95">
        <f t="shared" si="919"/>
        <v>0</v>
      </c>
      <c r="P485" s="95">
        <f t="shared" si="919"/>
        <v>38367</v>
      </c>
      <c r="Q485" s="95">
        <f t="shared" si="919"/>
        <v>0</v>
      </c>
      <c r="R485" s="95">
        <f t="shared" si="919"/>
        <v>38367</v>
      </c>
      <c r="S485" s="95">
        <f t="shared" si="919"/>
        <v>-38367</v>
      </c>
      <c r="T485" s="95">
        <f t="shared" si="919"/>
        <v>0</v>
      </c>
      <c r="U485" s="95">
        <f t="shared" si="920"/>
        <v>0</v>
      </c>
      <c r="V485" s="95">
        <f t="shared" si="920"/>
        <v>0</v>
      </c>
      <c r="AC485" t="b">
        <f t="shared" si="899"/>
        <v>1</v>
      </c>
    </row>
    <row r="486" spans="1:29" ht="33" x14ac:dyDescent="0.25">
      <c r="A486" s="20" t="s">
        <v>100</v>
      </c>
      <c r="B486" s="17" t="s">
        <v>221</v>
      </c>
      <c r="C486" s="17" t="s">
        <v>76</v>
      </c>
      <c r="D486" s="37" t="s">
        <v>477</v>
      </c>
      <c r="E486" s="17" t="s">
        <v>101</v>
      </c>
      <c r="F486" s="95">
        <f t="shared" si="919"/>
        <v>65000</v>
      </c>
      <c r="G486" s="95">
        <f t="shared" si="919"/>
        <v>0</v>
      </c>
      <c r="H486" s="95">
        <f t="shared" si="919"/>
        <v>65000</v>
      </c>
      <c r="I486" s="95">
        <f t="shared" si="919"/>
        <v>0</v>
      </c>
      <c r="J486" s="95">
        <f t="shared" si="919"/>
        <v>65000</v>
      </c>
      <c r="K486" s="95">
        <f t="shared" si="919"/>
        <v>-26633</v>
      </c>
      <c r="L486" s="95">
        <f t="shared" si="919"/>
        <v>38367</v>
      </c>
      <c r="M486" s="95">
        <f t="shared" si="919"/>
        <v>0</v>
      </c>
      <c r="N486" s="95">
        <f t="shared" si="919"/>
        <v>38367</v>
      </c>
      <c r="O486" s="95">
        <f t="shared" si="919"/>
        <v>0</v>
      </c>
      <c r="P486" s="95">
        <f t="shared" si="919"/>
        <v>38367</v>
      </c>
      <c r="Q486" s="95">
        <f t="shared" si="919"/>
        <v>0</v>
      </c>
      <c r="R486" s="130">
        <f t="shared" si="919"/>
        <v>38367</v>
      </c>
      <c r="S486" s="95">
        <f t="shared" si="919"/>
        <v>-38367</v>
      </c>
      <c r="T486" s="95">
        <f t="shared" si="919"/>
        <v>0</v>
      </c>
      <c r="U486" s="95">
        <f t="shared" si="920"/>
        <v>0</v>
      </c>
      <c r="V486" s="95">
        <f t="shared" si="920"/>
        <v>0</v>
      </c>
      <c r="W486" s="128" t="e">
        <f>SUMIFS([1]Лист1!$Q$15:$Q$685,[1]Лист1!$C$15:$C$685,B486,[1]Лист1!$D$15:$D$685,C486,[1]Лист1!$E$15:$E$685,D486,[1]Лист1!$F$15:$F$685,E486)</f>
        <v>#VALUE!</v>
      </c>
      <c r="X486" s="128" t="e">
        <f>SUMIFS([1]Лист1!$R$15:$R$685,[1]Лист1!$C$15:$C$685,B486,[1]Лист1!$D$15:$D$685,C486,[1]Лист1!$E$15:$E$685,D486,[1]Лист1!$F$15:$F$685,E486)</f>
        <v>#VALUE!</v>
      </c>
      <c r="Y486" s="128" t="e">
        <f>SUMIFS([1]Лист1!$S$15:$S$685,[1]Лист1!$C$15:$C$685,B486,[1]Лист1!$D$15:$D$685,C486,[1]Лист1!$E$15:$E$685,D486,[1]Лист1!$F$15:$F$685,E486)</f>
        <v>#VALUE!</v>
      </c>
      <c r="Z486" s="133" t="e">
        <f t="shared" ref="Z486:Z487" si="921">W486-P486</f>
        <v>#VALUE!</v>
      </c>
      <c r="AA486" s="133" t="e">
        <f t="shared" ref="AA486:AA487" si="922">X486-Q486</f>
        <v>#VALUE!</v>
      </c>
      <c r="AB486" s="133" t="e">
        <f t="shared" ref="AB486:AB487" si="923">Y486-R486</f>
        <v>#VALUE!</v>
      </c>
      <c r="AC486" t="b">
        <f t="shared" si="899"/>
        <v>1</v>
      </c>
    </row>
    <row r="487" spans="1:29" ht="16.5" x14ac:dyDescent="0.25">
      <c r="A487" s="20" t="s">
        <v>228</v>
      </c>
      <c r="B487" s="17" t="s">
        <v>221</v>
      </c>
      <c r="C487" s="17" t="s">
        <v>76</v>
      </c>
      <c r="D487" s="37" t="s">
        <v>477</v>
      </c>
      <c r="E487" s="17" t="s">
        <v>229</v>
      </c>
      <c r="F487" s="95">
        <v>65000</v>
      </c>
      <c r="G487" s="95">
        <v>0</v>
      </c>
      <c r="H487" s="95">
        <f>F487+G487</f>
        <v>65000</v>
      </c>
      <c r="I487" s="95">
        <v>0</v>
      </c>
      <c r="J487" s="95">
        <f>H487+I487</f>
        <v>65000</v>
      </c>
      <c r="K487" s="95">
        <v>-26633</v>
      </c>
      <c r="L487" s="95">
        <f>J487+K487</f>
        <v>38367</v>
      </c>
      <c r="M487" s="95">
        <v>0</v>
      </c>
      <c r="N487" s="95">
        <f>L487+M487</f>
        <v>38367</v>
      </c>
      <c r="O487" s="95">
        <v>0</v>
      </c>
      <c r="P487" s="95">
        <f>N487+O487</f>
        <v>38367</v>
      </c>
      <c r="Q487" s="95">
        <v>0</v>
      </c>
      <c r="R487" s="130">
        <f>P487+Q487</f>
        <v>38367</v>
      </c>
      <c r="S487" s="95">
        <v>-38367</v>
      </c>
      <c r="T487" s="95">
        <f>R487+S487</f>
        <v>0</v>
      </c>
      <c r="U487" s="95">
        <v>0</v>
      </c>
      <c r="V487" s="95">
        <f>T487+U487</f>
        <v>0</v>
      </c>
      <c r="W487" s="128" t="e">
        <f>SUMIFS([1]Лист1!$Q$15:$Q$685,[1]Лист1!$C$15:$C$685,B487,[1]Лист1!$D$15:$D$685,C487,[1]Лист1!$E$15:$E$685,D487,[1]Лист1!$F$15:$F$685,E487)</f>
        <v>#VALUE!</v>
      </c>
      <c r="X487" s="128" t="e">
        <f>SUMIFS([1]Лист1!$R$15:$R$685,[1]Лист1!$C$15:$C$685,B487,[1]Лист1!$D$15:$D$685,C487,[1]Лист1!$E$15:$E$685,D487,[1]Лист1!$F$15:$F$685,E487)</f>
        <v>#VALUE!</v>
      </c>
      <c r="Y487" s="128" t="e">
        <f>SUMIFS([1]Лист1!$S$15:$S$685,[1]Лист1!$C$15:$C$685,B487,[1]Лист1!$D$15:$D$685,C487,[1]Лист1!$E$15:$E$685,D487,[1]Лист1!$F$15:$F$685,E487)</f>
        <v>#VALUE!</v>
      </c>
      <c r="Z487" s="133" t="e">
        <f t="shared" si="921"/>
        <v>#VALUE!</v>
      </c>
      <c r="AA487" s="133" t="e">
        <f t="shared" si="922"/>
        <v>#VALUE!</v>
      </c>
      <c r="AB487" s="133" t="e">
        <f t="shared" si="923"/>
        <v>#VALUE!</v>
      </c>
      <c r="AC487" t="b">
        <f t="shared" si="899"/>
        <v>1</v>
      </c>
    </row>
    <row r="488" spans="1:29" ht="17.25" x14ac:dyDescent="0.3">
      <c r="A488" s="12" t="s">
        <v>440</v>
      </c>
      <c r="B488" s="13" t="s">
        <v>221</v>
      </c>
      <c r="C488" s="13" t="s">
        <v>76</v>
      </c>
      <c r="D488" s="34" t="s">
        <v>232</v>
      </c>
      <c r="E488" s="13" t="s">
        <v>58</v>
      </c>
      <c r="F488" s="94">
        <f t="shared" ref="F488:U490" si="924">F489</f>
        <v>610</v>
      </c>
      <c r="G488" s="94">
        <f t="shared" si="924"/>
        <v>0</v>
      </c>
      <c r="H488" s="94">
        <f t="shared" si="924"/>
        <v>610</v>
      </c>
      <c r="I488" s="94">
        <f t="shared" si="924"/>
        <v>0</v>
      </c>
      <c r="J488" s="94">
        <f t="shared" si="924"/>
        <v>610</v>
      </c>
      <c r="K488" s="94">
        <f t="shared" si="924"/>
        <v>0</v>
      </c>
      <c r="L488" s="94">
        <f t="shared" si="924"/>
        <v>610</v>
      </c>
      <c r="M488" s="95">
        <f t="shared" si="924"/>
        <v>0</v>
      </c>
      <c r="N488" s="94">
        <f t="shared" si="924"/>
        <v>610</v>
      </c>
      <c r="O488" s="94">
        <f t="shared" si="924"/>
        <v>0</v>
      </c>
      <c r="P488" s="94">
        <f t="shared" si="924"/>
        <v>610</v>
      </c>
      <c r="Q488" s="94">
        <f t="shared" si="924"/>
        <v>0</v>
      </c>
      <c r="R488" s="94">
        <f t="shared" si="924"/>
        <v>610</v>
      </c>
      <c r="S488" s="94">
        <f t="shared" si="924"/>
        <v>800</v>
      </c>
      <c r="T488" s="94">
        <f t="shared" si="924"/>
        <v>1410</v>
      </c>
      <c r="U488" s="94">
        <f t="shared" si="924"/>
        <v>0</v>
      </c>
      <c r="V488" s="94">
        <f t="shared" ref="U488:V490" si="925">V489</f>
        <v>1410</v>
      </c>
      <c r="AC488" t="b">
        <f t="shared" si="899"/>
        <v>1</v>
      </c>
    </row>
    <row r="489" spans="1:29" ht="17.25" x14ac:dyDescent="0.3">
      <c r="A489" s="26" t="s">
        <v>316</v>
      </c>
      <c r="B489" s="27" t="s">
        <v>221</v>
      </c>
      <c r="C489" s="27" t="s">
        <v>76</v>
      </c>
      <c r="D489" s="42" t="s">
        <v>317</v>
      </c>
      <c r="E489" s="24" t="s">
        <v>58</v>
      </c>
      <c r="F489" s="96">
        <f t="shared" si="924"/>
        <v>610</v>
      </c>
      <c r="G489" s="96">
        <f t="shared" si="924"/>
        <v>0</v>
      </c>
      <c r="H489" s="96">
        <f t="shared" si="924"/>
        <v>610</v>
      </c>
      <c r="I489" s="96">
        <f t="shared" si="924"/>
        <v>0</v>
      </c>
      <c r="J489" s="96">
        <f t="shared" si="924"/>
        <v>610</v>
      </c>
      <c r="K489" s="96">
        <f t="shared" si="924"/>
        <v>0</v>
      </c>
      <c r="L489" s="96">
        <f t="shared" si="924"/>
        <v>610</v>
      </c>
      <c r="M489" s="95">
        <f t="shared" si="924"/>
        <v>0</v>
      </c>
      <c r="N489" s="96">
        <f t="shared" si="924"/>
        <v>610</v>
      </c>
      <c r="O489" s="96">
        <f t="shared" si="924"/>
        <v>0</v>
      </c>
      <c r="P489" s="96">
        <f t="shared" si="924"/>
        <v>610</v>
      </c>
      <c r="Q489" s="96">
        <f t="shared" si="924"/>
        <v>0</v>
      </c>
      <c r="R489" s="96">
        <f t="shared" si="924"/>
        <v>610</v>
      </c>
      <c r="S489" s="96">
        <f t="shared" si="924"/>
        <v>800</v>
      </c>
      <c r="T489" s="96">
        <f t="shared" si="924"/>
        <v>1410</v>
      </c>
      <c r="U489" s="96">
        <f t="shared" si="925"/>
        <v>0</v>
      </c>
      <c r="V489" s="96">
        <f t="shared" si="925"/>
        <v>1410</v>
      </c>
      <c r="AC489" t="b">
        <f t="shared" si="899"/>
        <v>1</v>
      </c>
    </row>
    <row r="490" spans="1:29" ht="18.600000000000001" customHeight="1" x14ac:dyDescent="0.25">
      <c r="A490" s="20" t="s">
        <v>112</v>
      </c>
      <c r="B490" s="17" t="s">
        <v>221</v>
      </c>
      <c r="C490" s="17" t="s">
        <v>76</v>
      </c>
      <c r="D490" s="37" t="s">
        <v>318</v>
      </c>
      <c r="E490" s="23" t="s">
        <v>58</v>
      </c>
      <c r="F490" s="95">
        <f t="shared" si="924"/>
        <v>610</v>
      </c>
      <c r="G490" s="95">
        <f t="shared" si="924"/>
        <v>0</v>
      </c>
      <c r="H490" s="95">
        <f t="shared" si="924"/>
        <v>610</v>
      </c>
      <c r="I490" s="95">
        <f t="shared" si="924"/>
        <v>0</v>
      </c>
      <c r="J490" s="95">
        <f t="shared" si="924"/>
        <v>610</v>
      </c>
      <c r="K490" s="95">
        <f t="shared" si="924"/>
        <v>0</v>
      </c>
      <c r="L490" s="95">
        <f t="shared" si="924"/>
        <v>610</v>
      </c>
      <c r="M490" s="95">
        <f t="shared" si="924"/>
        <v>0</v>
      </c>
      <c r="N490" s="95">
        <f t="shared" si="924"/>
        <v>610</v>
      </c>
      <c r="O490" s="95">
        <f t="shared" si="924"/>
        <v>0</v>
      </c>
      <c r="P490" s="95">
        <f t="shared" si="924"/>
        <v>610</v>
      </c>
      <c r="Q490" s="95">
        <f t="shared" si="924"/>
        <v>0</v>
      </c>
      <c r="R490" s="95">
        <f t="shared" si="924"/>
        <v>610</v>
      </c>
      <c r="S490" s="95">
        <f t="shared" si="924"/>
        <v>800</v>
      </c>
      <c r="T490" s="95">
        <f t="shared" si="924"/>
        <v>1410</v>
      </c>
      <c r="U490" s="95">
        <f t="shared" si="925"/>
        <v>0</v>
      </c>
      <c r="V490" s="95">
        <f t="shared" si="925"/>
        <v>1410</v>
      </c>
      <c r="AC490" t="b">
        <f t="shared" si="899"/>
        <v>1</v>
      </c>
    </row>
    <row r="491" spans="1:29" ht="33" x14ac:dyDescent="0.25">
      <c r="A491" s="20" t="s">
        <v>319</v>
      </c>
      <c r="B491" s="17" t="s">
        <v>221</v>
      </c>
      <c r="C491" s="17" t="s">
        <v>76</v>
      </c>
      <c r="D491" s="37" t="s">
        <v>320</v>
      </c>
      <c r="E491" s="17" t="s">
        <v>58</v>
      </c>
      <c r="F491" s="95">
        <f t="shared" ref="F491:H491" si="926">F496+F492</f>
        <v>610</v>
      </c>
      <c r="G491" s="95">
        <f t="shared" si="926"/>
        <v>0</v>
      </c>
      <c r="H491" s="95">
        <f t="shared" si="926"/>
        <v>610</v>
      </c>
      <c r="I491" s="95">
        <f t="shared" ref="I491:J491" si="927">I496+I492</f>
        <v>0</v>
      </c>
      <c r="J491" s="95">
        <f t="shared" si="927"/>
        <v>610</v>
      </c>
      <c r="K491" s="95">
        <f t="shared" ref="K491:L491" si="928">K496+K492</f>
        <v>0</v>
      </c>
      <c r="L491" s="95">
        <f t="shared" si="928"/>
        <v>610</v>
      </c>
      <c r="M491" s="95">
        <f t="shared" ref="M491:N491" si="929">M496+M492</f>
        <v>0</v>
      </c>
      <c r="N491" s="95">
        <f t="shared" si="929"/>
        <v>610</v>
      </c>
      <c r="O491" s="95">
        <f t="shared" ref="O491:P491" si="930">O496+O492</f>
        <v>0</v>
      </c>
      <c r="P491" s="95">
        <f t="shared" si="930"/>
        <v>610</v>
      </c>
      <c r="Q491" s="95">
        <f t="shared" ref="Q491:R491" si="931">Q496+Q492</f>
        <v>0</v>
      </c>
      <c r="R491" s="95">
        <f t="shared" si="931"/>
        <v>610</v>
      </c>
      <c r="S491" s="95">
        <f>S496+S492+S494</f>
        <v>800</v>
      </c>
      <c r="T491" s="95">
        <f>T496+T492+T494</f>
        <v>1410</v>
      </c>
      <c r="U491" s="95">
        <f>U496+U492+U494</f>
        <v>0</v>
      </c>
      <c r="V491" s="95">
        <f>V496+V492+V494</f>
        <v>1410</v>
      </c>
      <c r="AC491" t="b">
        <f t="shared" si="899"/>
        <v>1</v>
      </c>
    </row>
    <row r="492" spans="1:29" ht="33" x14ac:dyDescent="0.25">
      <c r="A492" s="20" t="s">
        <v>21</v>
      </c>
      <c r="B492" s="17" t="s">
        <v>221</v>
      </c>
      <c r="C492" s="17" t="s">
        <v>76</v>
      </c>
      <c r="D492" s="37" t="s">
        <v>320</v>
      </c>
      <c r="E492" s="17" t="s">
        <v>59</v>
      </c>
      <c r="F492" s="95">
        <f t="shared" ref="F492:V492" si="932">F493</f>
        <v>400</v>
      </c>
      <c r="G492" s="95">
        <f t="shared" si="932"/>
        <v>0</v>
      </c>
      <c r="H492" s="95">
        <f t="shared" si="932"/>
        <v>400</v>
      </c>
      <c r="I492" s="95">
        <f t="shared" si="932"/>
        <v>0</v>
      </c>
      <c r="J492" s="95">
        <f t="shared" si="932"/>
        <v>400</v>
      </c>
      <c r="K492" s="95">
        <f t="shared" si="932"/>
        <v>0</v>
      </c>
      <c r="L492" s="95">
        <f t="shared" si="932"/>
        <v>400</v>
      </c>
      <c r="M492" s="95">
        <f t="shared" si="932"/>
        <v>0</v>
      </c>
      <c r="N492" s="95">
        <f t="shared" si="932"/>
        <v>400</v>
      </c>
      <c r="O492" s="95">
        <f t="shared" si="932"/>
        <v>0</v>
      </c>
      <c r="P492" s="95">
        <f t="shared" si="932"/>
        <v>400</v>
      </c>
      <c r="Q492" s="95">
        <f t="shared" si="932"/>
        <v>0</v>
      </c>
      <c r="R492" s="130">
        <f t="shared" si="932"/>
        <v>400</v>
      </c>
      <c r="S492" s="95">
        <f t="shared" si="932"/>
        <v>-390</v>
      </c>
      <c r="T492" s="95">
        <f t="shared" si="932"/>
        <v>10</v>
      </c>
      <c r="U492" s="95">
        <f t="shared" si="932"/>
        <v>0</v>
      </c>
      <c r="V492" s="95">
        <f t="shared" si="932"/>
        <v>10</v>
      </c>
      <c r="W492" s="128" t="e">
        <f>SUMIFS([1]Лист1!$Q$15:$Q$685,[1]Лист1!$C$15:$C$685,B492,[1]Лист1!$D$15:$D$685,C492,[1]Лист1!$E$15:$E$685,D492,[1]Лист1!$F$15:$F$685,E492)</f>
        <v>#VALUE!</v>
      </c>
      <c r="X492" s="128" t="e">
        <f>SUMIFS([1]Лист1!$R$15:$R$685,[1]Лист1!$C$15:$C$685,B492,[1]Лист1!$D$15:$D$685,C492,[1]Лист1!$E$15:$E$685,D492,[1]Лист1!$F$15:$F$685,E492)</f>
        <v>#VALUE!</v>
      </c>
      <c r="Y492" s="128" t="e">
        <f>SUMIFS([1]Лист1!$S$15:$S$685,[1]Лист1!$C$15:$C$685,B492,[1]Лист1!$D$15:$D$685,C492,[1]Лист1!$E$15:$E$685,D492,[1]Лист1!$F$15:$F$685,E492)</f>
        <v>#VALUE!</v>
      </c>
      <c r="Z492" s="133" t="e">
        <f t="shared" ref="Z492:Z497" si="933">W492-P492</f>
        <v>#VALUE!</v>
      </c>
      <c r="AA492" s="133" t="e">
        <f t="shared" ref="AA492:AA497" si="934">X492-Q492</f>
        <v>#VALUE!</v>
      </c>
      <c r="AB492" s="133" t="e">
        <f t="shared" ref="AB492:AB497" si="935">Y492-R492</f>
        <v>#VALUE!</v>
      </c>
      <c r="AC492" t="b">
        <f t="shared" si="899"/>
        <v>1</v>
      </c>
    </row>
    <row r="493" spans="1:29" ht="33" x14ac:dyDescent="0.25">
      <c r="A493" s="20" t="s">
        <v>22</v>
      </c>
      <c r="B493" s="17" t="s">
        <v>221</v>
      </c>
      <c r="C493" s="17" t="s">
        <v>76</v>
      </c>
      <c r="D493" s="37" t="s">
        <v>320</v>
      </c>
      <c r="E493" s="17" t="s">
        <v>60</v>
      </c>
      <c r="F493" s="95">
        <v>400</v>
      </c>
      <c r="G493" s="95">
        <v>0</v>
      </c>
      <c r="H493" s="95">
        <f>F493+G493</f>
        <v>400</v>
      </c>
      <c r="I493" s="95">
        <v>0</v>
      </c>
      <c r="J493" s="95">
        <f>H493+I493</f>
        <v>400</v>
      </c>
      <c r="K493" s="95">
        <v>0</v>
      </c>
      <c r="L493" s="95">
        <f>J493+K493</f>
        <v>400</v>
      </c>
      <c r="M493" s="95">
        <v>0</v>
      </c>
      <c r="N493" s="95">
        <f>L493+M493</f>
        <v>400</v>
      </c>
      <c r="O493" s="95">
        <v>0</v>
      </c>
      <c r="P493" s="95">
        <f>N493+O493</f>
        <v>400</v>
      </c>
      <c r="Q493" s="95">
        <v>0</v>
      </c>
      <c r="R493" s="130">
        <f>P493+Q493</f>
        <v>400</v>
      </c>
      <c r="S493" s="95">
        <v>-390</v>
      </c>
      <c r="T493" s="95">
        <f>R493+S493</f>
        <v>10</v>
      </c>
      <c r="U493" s="95">
        <v>0</v>
      </c>
      <c r="V493" s="95">
        <f>T493+U493</f>
        <v>10</v>
      </c>
      <c r="W493" s="128" t="e">
        <f>SUMIFS([1]Лист1!$Q$15:$Q$685,[1]Лист1!$C$15:$C$685,B493,[1]Лист1!$D$15:$D$685,C493,[1]Лист1!$E$15:$E$685,D493,[1]Лист1!$F$15:$F$685,E493)</f>
        <v>#VALUE!</v>
      </c>
      <c r="X493" s="128" t="e">
        <f>SUMIFS([1]Лист1!$R$15:$R$685,[1]Лист1!$C$15:$C$685,B493,[1]Лист1!$D$15:$D$685,C493,[1]Лист1!$E$15:$E$685,D493,[1]Лист1!$F$15:$F$685,E493)</f>
        <v>#VALUE!</v>
      </c>
      <c r="Y493" s="128" t="e">
        <f>SUMIFS([1]Лист1!$S$15:$S$685,[1]Лист1!$C$15:$C$685,B493,[1]Лист1!$D$15:$D$685,C493,[1]Лист1!$E$15:$E$685,D493,[1]Лист1!$F$15:$F$685,E493)</f>
        <v>#VALUE!</v>
      </c>
      <c r="Z493" s="133" t="e">
        <f t="shared" si="933"/>
        <v>#VALUE!</v>
      </c>
      <c r="AA493" s="133" t="e">
        <f t="shared" si="934"/>
        <v>#VALUE!</v>
      </c>
      <c r="AB493" s="133" t="e">
        <f t="shared" si="935"/>
        <v>#VALUE!</v>
      </c>
      <c r="AC493" t="b">
        <f t="shared" si="899"/>
        <v>1</v>
      </c>
    </row>
    <row r="494" spans="1:29" ht="16.5" x14ac:dyDescent="0.25">
      <c r="A494" s="20" t="s">
        <v>375</v>
      </c>
      <c r="B494" s="17" t="s">
        <v>221</v>
      </c>
      <c r="C494" s="17" t="s">
        <v>76</v>
      </c>
      <c r="D494" s="18" t="s">
        <v>320</v>
      </c>
      <c r="E494" s="106">
        <v>300</v>
      </c>
      <c r="F494" s="112"/>
      <c r="G494" s="126"/>
      <c r="H494" s="112"/>
      <c r="I494" s="112"/>
      <c r="J494" s="112"/>
      <c r="K494" s="112"/>
      <c r="L494" s="112"/>
      <c r="M494" s="112"/>
      <c r="N494" s="112"/>
      <c r="O494" s="112"/>
      <c r="P494" s="112"/>
      <c r="Q494" s="112"/>
      <c r="R494" s="147">
        <v>0</v>
      </c>
      <c r="S494" s="112">
        <f>S495</f>
        <v>1400</v>
      </c>
      <c r="T494" s="112">
        <f>T495</f>
        <v>1400</v>
      </c>
      <c r="U494" s="112">
        <f>U495</f>
        <v>0</v>
      </c>
      <c r="V494" s="112">
        <f>V495</f>
        <v>1400</v>
      </c>
      <c r="W494" s="128"/>
      <c r="X494" s="128"/>
      <c r="Y494" s="128"/>
      <c r="Z494" s="133"/>
      <c r="AA494" s="133"/>
      <c r="AB494" s="133"/>
    </row>
    <row r="495" spans="1:29" ht="16.5" x14ac:dyDescent="0.25">
      <c r="A495" s="20" t="s">
        <v>507</v>
      </c>
      <c r="B495" s="17" t="s">
        <v>221</v>
      </c>
      <c r="C495" s="17" t="s">
        <v>76</v>
      </c>
      <c r="D495" s="18" t="s">
        <v>320</v>
      </c>
      <c r="E495" s="106">
        <v>350</v>
      </c>
      <c r="F495" s="112"/>
      <c r="G495" s="126"/>
      <c r="H495" s="112"/>
      <c r="I495" s="112"/>
      <c r="J495" s="112"/>
      <c r="K495" s="112"/>
      <c r="L495" s="112"/>
      <c r="M495" s="112"/>
      <c r="N495" s="112"/>
      <c r="O495" s="112"/>
      <c r="P495" s="112"/>
      <c r="Q495" s="112"/>
      <c r="R495" s="147">
        <v>0</v>
      </c>
      <c r="S495" s="112">
        <v>1400</v>
      </c>
      <c r="T495" s="112">
        <f>R495+S495</f>
        <v>1400</v>
      </c>
      <c r="U495" s="112">
        <v>0</v>
      </c>
      <c r="V495" s="112">
        <f>T495+U495</f>
        <v>1400</v>
      </c>
      <c r="W495" s="128"/>
      <c r="X495" s="128"/>
      <c r="Y495" s="128"/>
      <c r="Z495" s="133"/>
      <c r="AA495" s="133"/>
      <c r="AB495" s="133"/>
    </row>
    <row r="496" spans="1:29" ht="33" x14ac:dyDescent="0.25">
      <c r="A496" s="20" t="s">
        <v>100</v>
      </c>
      <c r="B496" s="17" t="s">
        <v>221</v>
      </c>
      <c r="C496" s="17" t="s">
        <v>76</v>
      </c>
      <c r="D496" s="37" t="s">
        <v>320</v>
      </c>
      <c r="E496" s="17" t="s">
        <v>101</v>
      </c>
      <c r="F496" s="95">
        <f t="shared" ref="F496:V496" si="936">F497</f>
        <v>210</v>
      </c>
      <c r="G496" s="95">
        <f t="shared" si="936"/>
        <v>0</v>
      </c>
      <c r="H496" s="95">
        <f t="shared" si="936"/>
        <v>210</v>
      </c>
      <c r="I496" s="95">
        <f t="shared" si="936"/>
        <v>0</v>
      </c>
      <c r="J496" s="95">
        <f t="shared" si="936"/>
        <v>210</v>
      </c>
      <c r="K496" s="95">
        <f t="shared" si="936"/>
        <v>0</v>
      </c>
      <c r="L496" s="95">
        <f t="shared" si="936"/>
        <v>210</v>
      </c>
      <c r="M496" s="95">
        <f t="shared" si="936"/>
        <v>0</v>
      </c>
      <c r="N496" s="95">
        <f t="shared" si="936"/>
        <v>210</v>
      </c>
      <c r="O496" s="95">
        <f t="shared" si="936"/>
        <v>0</v>
      </c>
      <c r="P496" s="95">
        <f t="shared" si="936"/>
        <v>210</v>
      </c>
      <c r="Q496" s="95">
        <f t="shared" si="936"/>
        <v>0</v>
      </c>
      <c r="R496" s="130">
        <f t="shared" si="936"/>
        <v>210</v>
      </c>
      <c r="S496" s="95">
        <f t="shared" si="936"/>
        <v>-210</v>
      </c>
      <c r="T496" s="95">
        <f t="shared" si="936"/>
        <v>0</v>
      </c>
      <c r="U496" s="95">
        <f t="shared" si="936"/>
        <v>0</v>
      </c>
      <c r="V496" s="95">
        <f t="shared" si="936"/>
        <v>0</v>
      </c>
      <c r="W496" s="128" t="e">
        <f>SUMIFS([1]Лист1!$Q$15:$Q$685,[1]Лист1!$C$15:$C$685,B496,[1]Лист1!$D$15:$D$685,C496,[1]Лист1!$E$15:$E$685,D496,[1]Лист1!$F$15:$F$685,E496)</f>
        <v>#VALUE!</v>
      </c>
      <c r="X496" s="128" t="e">
        <f>SUMIFS([1]Лист1!$R$15:$R$685,[1]Лист1!$C$15:$C$685,B496,[1]Лист1!$D$15:$D$685,C496,[1]Лист1!$E$15:$E$685,D496,[1]Лист1!$F$15:$F$685,E496)</f>
        <v>#VALUE!</v>
      </c>
      <c r="Y496" s="128" t="e">
        <f>SUMIFS([1]Лист1!$S$15:$S$685,[1]Лист1!$C$15:$C$685,B496,[1]Лист1!$D$15:$D$685,C496,[1]Лист1!$E$15:$E$685,D496,[1]Лист1!$F$15:$F$685,E496)</f>
        <v>#VALUE!</v>
      </c>
      <c r="Z496" s="133" t="e">
        <f t="shared" si="933"/>
        <v>#VALUE!</v>
      </c>
      <c r="AA496" s="133" t="e">
        <f t="shared" si="934"/>
        <v>#VALUE!</v>
      </c>
      <c r="AB496" s="133" t="e">
        <f t="shared" si="935"/>
        <v>#VALUE!</v>
      </c>
      <c r="AC496" t="b">
        <f t="shared" si="899"/>
        <v>1</v>
      </c>
    </row>
    <row r="497" spans="1:29" ht="16.5" x14ac:dyDescent="0.25">
      <c r="A497" s="20" t="s">
        <v>228</v>
      </c>
      <c r="B497" s="17" t="s">
        <v>221</v>
      </c>
      <c r="C497" s="17" t="s">
        <v>76</v>
      </c>
      <c r="D497" s="37" t="s">
        <v>320</v>
      </c>
      <c r="E497" s="17" t="s">
        <v>229</v>
      </c>
      <c r="F497" s="95">
        <v>210</v>
      </c>
      <c r="G497" s="95">
        <v>0</v>
      </c>
      <c r="H497" s="95">
        <f>F497+G497</f>
        <v>210</v>
      </c>
      <c r="I497" s="95">
        <v>0</v>
      </c>
      <c r="J497" s="95">
        <f>H497+I497</f>
        <v>210</v>
      </c>
      <c r="K497" s="95">
        <v>0</v>
      </c>
      <c r="L497" s="95">
        <f>J497+K497</f>
        <v>210</v>
      </c>
      <c r="M497" s="95">
        <v>0</v>
      </c>
      <c r="N497" s="95">
        <f>L497+M497</f>
        <v>210</v>
      </c>
      <c r="O497" s="95">
        <v>0</v>
      </c>
      <c r="P497" s="95">
        <f>N497+O497</f>
        <v>210</v>
      </c>
      <c r="Q497" s="95">
        <v>0</v>
      </c>
      <c r="R497" s="130">
        <f>P497+Q497</f>
        <v>210</v>
      </c>
      <c r="S497" s="95">
        <v>-210</v>
      </c>
      <c r="T497" s="95">
        <f>R497+S497</f>
        <v>0</v>
      </c>
      <c r="U497" s="95">
        <v>0</v>
      </c>
      <c r="V497" s="95">
        <f>T497+U497</f>
        <v>0</v>
      </c>
      <c r="W497" s="128" t="e">
        <f>SUMIFS([1]Лист1!$Q$15:$Q$685,[1]Лист1!$C$15:$C$685,B497,[1]Лист1!$D$15:$D$685,C497,[1]Лист1!$E$15:$E$685,D497,[1]Лист1!$F$15:$F$685,E497)</f>
        <v>#VALUE!</v>
      </c>
      <c r="X497" s="128" t="e">
        <f>SUMIFS([1]Лист1!$R$15:$R$685,[1]Лист1!$C$15:$C$685,B497,[1]Лист1!$D$15:$D$685,C497,[1]Лист1!$E$15:$E$685,D497,[1]Лист1!$F$15:$F$685,E497)</f>
        <v>#VALUE!</v>
      </c>
      <c r="Y497" s="128" t="e">
        <f>SUMIFS([1]Лист1!$S$15:$S$685,[1]Лист1!$C$15:$C$685,B497,[1]Лист1!$D$15:$D$685,C497,[1]Лист1!$E$15:$E$685,D497,[1]Лист1!$F$15:$F$685,E497)</f>
        <v>#VALUE!</v>
      </c>
      <c r="Z497" s="133" t="e">
        <f t="shared" si="933"/>
        <v>#VALUE!</v>
      </c>
      <c r="AA497" s="133" t="e">
        <f t="shared" si="934"/>
        <v>#VALUE!</v>
      </c>
      <c r="AB497" s="133" t="e">
        <f t="shared" si="935"/>
        <v>#VALUE!</v>
      </c>
      <c r="AC497" t="b">
        <f t="shared" si="899"/>
        <v>1</v>
      </c>
    </row>
    <row r="498" spans="1:29" ht="37.15" customHeight="1" x14ac:dyDescent="0.3">
      <c r="A498" s="12" t="s">
        <v>420</v>
      </c>
      <c r="B498" s="13" t="s">
        <v>221</v>
      </c>
      <c r="C498" s="13" t="s">
        <v>76</v>
      </c>
      <c r="D498" s="14" t="s">
        <v>237</v>
      </c>
      <c r="E498" s="19" t="s">
        <v>58</v>
      </c>
      <c r="F498" s="87">
        <f t="shared" ref="F498:U501" si="937">F499</f>
        <v>1696</v>
      </c>
      <c r="G498" s="87">
        <f t="shared" si="937"/>
        <v>0</v>
      </c>
      <c r="H498" s="87">
        <f t="shared" si="937"/>
        <v>1696</v>
      </c>
      <c r="I498" s="87">
        <f t="shared" si="937"/>
        <v>0</v>
      </c>
      <c r="J498" s="87">
        <f t="shared" si="937"/>
        <v>1696</v>
      </c>
      <c r="K498" s="87">
        <f t="shared" si="937"/>
        <v>0</v>
      </c>
      <c r="L498" s="87">
        <f t="shared" si="937"/>
        <v>1696</v>
      </c>
      <c r="M498" s="95">
        <f t="shared" si="937"/>
        <v>0</v>
      </c>
      <c r="N498" s="94">
        <f t="shared" si="937"/>
        <v>1696</v>
      </c>
      <c r="O498" s="94">
        <f t="shared" si="937"/>
        <v>0</v>
      </c>
      <c r="P498" s="94">
        <f t="shared" si="937"/>
        <v>1696</v>
      </c>
      <c r="Q498" s="94">
        <f t="shared" si="937"/>
        <v>0</v>
      </c>
      <c r="R498" s="94">
        <f t="shared" si="937"/>
        <v>1696</v>
      </c>
      <c r="S498" s="94">
        <f t="shared" si="937"/>
        <v>-1696</v>
      </c>
      <c r="T498" s="94">
        <f t="shared" si="937"/>
        <v>0</v>
      </c>
      <c r="U498" s="94">
        <f t="shared" si="937"/>
        <v>0</v>
      </c>
      <c r="V498" s="94">
        <f t="shared" ref="U498:V501" si="938">V499</f>
        <v>0</v>
      </c>
      <c r="AC498" t="b">
        <f t="shared" si="899"/>
        <v>1</v>
      </c>
    </row>
    <row r="499" spans="1:29" ht="16.5" x14ac:dyDescent="0.25">
      <c r="A499" s="26" t="s">
        <v>307</v>
      </c>
      <c r="B499" s="27" t="s">
        <v>221</v>
      </c>
      <c r="C499" s="27" t="s">
        <v>76</v>
      </c>
      <c r="D499" s="28" t="s">
        <v>308</v>
      </c>
      <c r="E499" s="19" t="s">
        <v>58</v>
      </c>
      <c r="F499" s="85">
        <f t="shared" si="937"/>
        <v>1696</v>
      </c>
      <c r="G499" s="85">
        <f t="shared" si="937"/>
        <v>0</v>
      </c>
      <c r="H499" s="85">
        <f t="shared" si="937"/>
        <v>1696</v>
      </c>
      <c r="I499" s="85">
        <f t="shared" si="937"/>
        <v>0</v>
      </c>
      <c r="J499" s="85">
        <f t="shared" si="937"/>
        <v>1696</v>
      </c>
      <c r="K499" s="85">
        <f t="shared" si="937"/>
        <v>0</v>
      </c>
      <c r="L499" s="85">
        <f t="shared" si="937"/>
        <v>1696</v>
      </c>
      <c r="M499" s="95">
        <f t="shared" si="937"/>
        <v>0</v>
      </c>
      <c r="N499" s="96">
        <f t="shared" si="937"/>
        <v>1696</v>
      </c>
      <c r="O499" s="96">
        <f t="shared" si="937"/>
        <v>0</v>
      </c>
      <c r="P499" s="96">
        <f t="shared" si="937"/>
        <v>1696</v>
      </c>
      <c r="Q499" s="96">
        <f t="shared" si="937"/>
        <v>0</v>
      </c>
      <c r="R499" s="96">
        <f t="shared" si="937"/>
        <v>1696</v>
      </c>
      <c r="S499" s="96">
        <f t="shared" si="937"/>
        <v>-1696</v>
      </c>
      <c r="T499" s="96">
        <f t="shared" si="937"/>
        <v>0</v>
      </c>
      <c r="U499" s="96">
        <f t="shared" si="938"/>
        <v>0</v>
      </c>
      <c r="V499" s="96">
        <f t="shared" si="938"/>
        <v>0</v>
      </c>
      <c r="AC499" t="b">
        <f t="shared" si="899"/>
        <v>1</v>
      </c>
    </row>
    <row r="500" spans="1:29" ht="16.5" x14ac:dyDescent="0.25">
      <c r="A500" s="20" t="s">
        <v>235</v>
      </c>
      <c r="B500" s="17" t="s">
        <v>221</v>
      </c>
      <c r="C500" s="17" t="s">
        <v>76</v>
      </c>
      <c r="D500" s="18" t="s">
        <v>309</v>
      </c>
      <c r="E500" s="19" t="s">
        <v>58</v>
      </c>
      <c r="F500" s="85">
        <f t="shared" si="937"/>
        <v>1696</v>
      </c>
      <c r="G500" s="85">
        <f t="shared" si="937"/>
        <v>0</v>
      </c>
      <c r="H500" s="85">
        <f t="shared" si="937"/>
        <v>1696</v>
      </c>
      <c r="I500" s="85">
        <f t="shared" si="937"/>
        <v>0</v>
      </c>
      <c r="J500" s="85">
        <f t="shared" si="937"/>
        <v>1696</v>
      </c>
      <c r="K500" s="85">
        <f t="shared" si="937"/>
        <v>0</v>
      </c>
      <c r="L500" s="85">
        <f t="shared" si="937"/>
        <v>1696</v>
      </c>
      <c r="M500" s="95">
        <f t="shared" si="937"/>
        <v>0</v>
      </c>
      <c r="N500" s="95">
        <f t="shared" si="937"/>
        <v>1696</v>
      </c>
      <c r="O500" s="95">
        <f t="shared" si="937"/>
        <v>0</v>
      </c>
      <c r="P500" s="95">
        <f t="shared" si="937"/>
        <v>1696</v>
      </c>
      <c r="Q500" s="95">
        <f t="shared" si="937"/>
        <v>0</v>
      </c>
      <c r="R500" s="95">
        <f t="shared" si="937"/>
        <v>1696</v>
      </c>
      <c r="S500" s="95">
        <f t="shared" si="937"/>
        <v>-1696</v>
      </c>
      <c r="T500" s="95">
        <f t="shared" si="937"/>
        <v>0</v>
      </c>
      <c r="U500" s="95">
        <f t="shared" si="938"/>
        <v>0</v>
      </c>
      <c r="V500" s="95">
        <f t="shared" si="938"/>
        <v>0</v>
      </c>
      <c r="AC500" t="b">
        <f t="shared" si="899"/>
        <v>1</v>
      </c>
    </row>
    <row r="501" spans="1:29" ht="33" x14ac:dyDescent="0.25">
      <c r="A501" s="20" t="s">
        <v>100</v>
      </c>
      <c r="B501" s="17" t="s">
        <v>221</v>
      </c>
      <c r="C501" s="17" t="s">
        <v>76</v>
      </c>
      <c r="D501" s="18" t="s">
        <v>309</v>
      </c>
      <c r="E501" s="19" t="s">
        <v>101</v>
      </c>
      <c r="F501" s="85">
        <f t="shared" si="937"/>
        <v>1696</v>
      </c>
      <c r="G501" s="85">
        <f t="shared" si="937"/>
        <v>0</v>
      </c>
      <c r="H501" s="85">
        <f t="shared" si="937"/>
        <v>1696</v>
      </c>
      <c r="I501" s="85">
        <f t="shared" si="937"/>
        <v>0</v>
      </c>
      <c r="J501" s="85">
        <f t="shared" si="937"/>
        <v>1696</v>
      </c>
      <c r="K501" s="85">
        <f t="shared" si="937"/>
        <v>0</v>
      </c>
      <c r="L501" s="85">
        <f t="shared" si="937"/>
        <v>1696</v>
      </c>
      <c r="M501" s="95">
        <f t="shared" si="937"/>
        <v>0</v>
      </c>
      <c r="N501" s="95">
        <f t="shared" si="937"/>
        <v>1696</v>
      </c>
      <c r="O501" s="95">
        <f t="shared" si="937"/>
        <v>0</v>
      </c>
      <c r="P501" s="95">
        <f t="shared" si="937"/>
        <v>1696</v>
      </c>
      <c r="Q501" s="95">
        <f t="shared" si="937"/>
        <v>0</v>
      </c>
      <c r="R501" s="130">
        <f t="shared" si="937"/>
        <v>1696</v>
      </c>
      <c r="S501" s="95">
        <f t="shared" si="937"/>
        <v>-1696</v>
      </c>
      <c r="T501" s="95">
        <f t="shared" si="937"/>
        <v>0</v>
      </c>
      <c r="U501" s="95">
        <f t="shared" si="938"/>
        <v>0</v>
      </c>
      <c r="V501" s="95">
        <f t="shared" si="938"/>
        <v>0</v>
      </c>
      <c r="W501" s="128" t="e">
        <f>SUMIFS([1]Лист1!$Q$15:$Q$685,[1]Лист1!$C$15:$C$685,B501,[1]Лист1!$D$15:$D$685,C501,[1]Лист1!$E$15:$E$685,D501,[1]Лист1!$F$15:$F$685,E501)</f>
        <v>#VALUE!</v>
      </c>
      <c r="X501" s="128" t="e">
        <f>SUMIFS([1]Лист1!$R$15:$R$685,[1]Лист1!$C$15:$C$685,B501,[1]Лист1!$D$15:$D$685,C501,[1]Лист1!$E$15:$E$685,D501,[1]Лист1!$F$15:$F$685,E501)</f>
        <v>#VALUE!</v>
      </c>
      <c r="Y501" s="128" t="e">
        <f>SUMIFS([1]Лист1!$S$15:$S$685,[1]Лист1!$C$15:$C$685,B501,[1]Лист1!$D$15:$D$685,C501,[1]Лист1!$E$15:$E$685,D501,[1]Лист1!$F$15:$F$685,E501)</f>
        <v>#VALUE!</v>
      </c>
      <c r="Z501" s="133" t="e">
        <f t="shared" ref="Z501:Z502" si="939">W501-P501</f>
        <v>#VALUE!</v>
      </c>
      <c r="AA501" s="133" t="e">
        <f t="shared" ref="AA501:AA502" si="940">X501-Q501</f>
        <v>#VALUE!</v>
      </c>
      <c r="AB501" s="133" t="e">
        <f t="shared" ref="AB501:AB502" si="941">Y501-R501</f>
        <v>#VALUE!</v>
      </c>
      <c r="AC501" t="b">
        <f t="shared" si="899"/>
        <v>1</v>
      </c>
    </row>
    <row r="502" spans="1:29" ht="16.5" x14ac:dyDescent="0.25">
      <c r="A502" s="20" t="s">
        <v>228</v>
      </c>
      <c r="B502" s="17" t="s">
        <v>221</v>
      </c>
      <c r="C502" s="17" t="s">
        <v>76</v>
      </c>
      <c r="D502" s="18" t="s">
        <v>309</v>
      </c>
      <c r="E502" s="19" t="s">
        <v>229</v>
      </c>
      <c r="F502" s="95">
        <v>1696</v>
      </c>
      <c r="G502" s="95">
        <v>0</v>
      </c>
      <c r="H502" s="95">
        <f>F502+G502</f>
        <v>1696</v>
      </c>
      <c r="I502" s="95">
        <v>0</v>
      </c>
      <c r="J502" s="95">
        <f>H502+I502</f>
        <v>1696</v>
      </c>
      <c r="K502" s="95">
        <v>0</v>
      </c>
      <c r="L502" s="95">
        <f>J502+K502</f>
        <v>1696</v>
      </c>
      <c r="M502" s="95">
        <v>0</v>
      </c>
      <c r="N502" s="95">
        <f>L502+M502</f>
        <v>1696</v>
      </c>
      <c r="O502" s="95">
        <v>0</v>
      </c>
      <c r="P502" s="95">
        <f>N502+O502</f>
        <v>1696</v>
      </c>
      <c r="Q502" s="95">
        <v>0</v>
      </c>
      <c r="R502" s="130">
        <f>P502+Q502</f>
        <v>1696</v>
      </c>
      <c r="S502" s="95">
        <v>-1696</v>
      </c>
      <c r="T502" s="95">
        <f>R502+S502</f>
        <v>0</v>
      </c>
      <c r="U502" s="95">
        <v>0</v>
      </c>
      <c r="V502" s="95">
        <f>T502+U502</f>
        <v>0</v>
      </c>
      <c r="W502" s="128" t="e">
        <f>SUMIFS([1]Лист1!$Q$15:$Q$685,[1]Лист1!$C$15:$C$685,B502,[1]Лист1!$D$15:$D$685,C502,[1]Лист1!$E$15:$E$685,D502,[1]Лист1!$F$15:$F$685,E502)</f>
        <v>#VALUE!</v>
      </c>
      <c r="X502" s="128" t="e">
        <f>SUMIFS([1]Лист1!$R$15:$R$685,[1]Лист1!$C$15:$C$685,B502,[1]Лист1!$D$15:$D$685,C502,[1]Лист1!$E$15:$E$685,D502,[1]Лист1!$F$15:$F$685,E502)</f>
        <v>#VALUE!</v>
      </c>
      <c r="Y502" s="128" t="e">
        <f>SUMIFS([1]Лист1!$S$15:$S$685,[1]Лист1!$C$15:$C$685,B502,[1]Лист1!$D$15:$D$685,C502,[1]Лист1!$E$15:$E$685,D502,[1]Лист1!$F$15:$F$685,E502)</f>
        <v>#VALUE!</v>
      </c>
      <c r="Z502" s="133" t="e">
        <f t="shared" si="939"/>
        <v>#VALUE!</v>
      </c>
      <c r="AA502" s="133" t="e">
        <f t="shared" si="940"/>
        <v>#VALUE!</v>
      </c>
      <c r="AB502" s="133" t="e">
        <f t="shared" si="941"/>
        <v>#VALUE!</v>
      </c>
      <c r="AC502" t="b">
        <f t="shared" si="899"/>
        <v>1</v>
      </c>
    </row>
    <row r="503" spans="1:29" ht="34.5" x14ac:dyDescent="0.3">
      <c r="A503" s="12" t="s">
        <v>422</v>
      </c>
      <c r="B503" s="13" t="s">
        <v>221</v>
      </c>
      <c r="C503" s="13" t="s">
        <v>76</v>
      </c>
      <c r="D503" s="34" t="s">
        <v>255</v>
      </c>
      <c r="E503" s="13" t="s">
        <v>58</v>
      </c>
      <c r="F503" s="94">
        <f t="shared" ref="F503:V503" si="942">F504</f>
        <v>11530</v>
      </c>
      <c r="G503" s="94">
        <f t="shared" si="942"/>
        <v>0</v>
      </c>
      <c r="H503" s="94">
        <f t="shared" si="942"/>
        <v>11530</v>
      </c>
      <c r="I503" s="94">
        <f t="shared" si="942"/>
        <v>0</v>
      </c>
      <c r="J503" s="94">
        <f t="shared" si="942"/>
        <v>11530</v>
      </c>
      <c r="K503" s="94">
        <f t="shared" si="942"/>
        <v>0</v>
      </c>
      <c r="L503" s="94">
        <f t="shared" si="942"/>
        <v>11530</v>
      </c>
      <c r="M503" s="95">
        <f t="shared" si="942"/>
        <v>0</v>
      </c>
      <c r="N503" s="94">
        <f t="shared" si="942"/>
        <v>11530</v>
      </c>
      <c r="O503" s="94">
        <f t="shared" si="942"/>
        <v>0</v>
      </c>
      <c r="P503" s="94">
        <f t="shared" si="942"/>
        <v>11530</v>
      </c>
      <c r="Q503" s="94">
        <f t="shared" si="942"/>
        <v>0</v>
      </c>
      <c r="R503" s="94">
        <f t="shared" si="942"/>
        <v>11530</v>
      </c>
      <c r="S503" s="94">
        <f t="shared" si="942"/>
        <v>-2856</v>
      </c>
      <c r="T503" s="94">
        <f t="shared" si="942"/>
        <v>8674</v>
      </c>
      <c r="U503" s="94">
        <f t="shared" si="942"/>
        <v>0</v>
      </c>
      <c r="V503" s="94">
        <f t="shared" si="942"/>
        <v>8674</v>
      </c>
      <c r="AC503" t="b">
        <f t="shared" si="899"/>
        <v>1</v>
      </c>
    </row>
    <row r="504" spans="1:29" ht="20.45" customHeight="1" x14ac:dyDescent="0.25">
      <c r="A504" s="20" t="s">
        <v>112</v>
      </c>
      <c r="B504" s="17" t="s">
        <v>221</v>
      </c>
      <c r="C504" s="17" t="s">
        <v>76</v>
      </c>
      <c r="D504" s="37" t="s">
        <v>256</v>
      </c>
      <c r="E504" s="27" t="s">
        <v>58</v>
      </c>
      <c r="F504" s="95">
        <f t="shared" ref="F504:H504" si="943">F505+F510</f>
        <v>11530</v>
      </c>
      <c r="G504" s="95">
        <f t="shared" si="943"/>
        <v>0</v>
      </c>
      <c r="H504" s="95">
        <f t="shared" si="943"/>
        <v>11530</v>
      </c>
      <c r="I504" s="95">
        <f t="shared" ref="I504:J504" si="944">I505+I510</f>
        <v>0</v>
      </c>
      <c r="J504" s="95">
        <f t="shared" si="944"/>
        <v>11530</v>
      </c>
      <c r="K504" s="95">
        <f t="shared" ref="K504:L504" si="945">K505+K510</f>
        <v>0</v>
      </c>
      <c r="L504" s="95">
        <f t="shared" si="945"/>
        <v>11530</v>
      </c>
      <c r="M504" s="95">
        <f t="shared" ref="M504:N504" si="946">M505+M510</f>
        <v>0</v>
      </c>
      <c r="N504" s="95">
        <f t="shared" si="946"/>
        <v>11530</v>
      </c>
      <c r="O504" s="95">
        <f t="shared" ref="O504:P504" si="947">O505+O510</f>
        <v>0</v>
      </c>
      <c r="P504" s="95">
        <f t="shared" si="947"/>
        <v>11530</v>
      </c>
      <c r="Q504" s="95">
        <f t="shared" ref="Q504:R504" si="948">Q505+Q510</f>
        <v>0</v>
      </c>
      <c r="R504" s="95">
        <f t="shared" si="948"/>
        <v>11530</v>
      </c>
      <c r="S504" s="95">
        <f t="shared" ref="S504:T504" si="949">S505+S510</f>
        <v>-2856</v>
      </c>
      <c r="T504" s="95">
        <f t="shared" si="949"/>
        <v>8674</v>
      </c>
      <c r="U504" s="95">
        <f t="shared" ref="U504:V504" si="950">U505+U510</f>
        <v>0</v>
      </c>
      <c r="V504" s="95">
        <f t="shared" si="950"/>
        <v>8674</v>
      </c>
      <c r="AC504" t="b">
        <f t="shared" si="899"/>
        <v>1</v>
      </c>
    </row>
    <row r="505" spans="1:29" ht="33" x14ac:dyDescent="0.25">
      <c r="A505" s="20" t="s">
        <v>266</v>
      </c>
      <c r="B505" s="17" t="s">
        <v>221</v>
      </c>
      <c r="C505" s="17" t="s">
        <v>76</v>
      </c>
      <c r="D505" s="37" t="s">
        <v>267</v>
      </c>
      <c r="E505" s="17" t="s">
        <v>58</v>
      </c>
      <c r="F505" s="95">
        <f t="shared" ref="F505:H505" si="951">F508+F506</f>
        <v>10570</v>
      </c>
      <c r="G505" s="95">
        <f t="shared" si="951"/>
        <v>0</v>
      </c>
      <c r="H505" s="95">
        <f t="shared" si="951"/>
        <v>10570</v>
      </c>
      <c r="I505" s="95">
        <f t="shared" ref="I505:J505" si="952">I508+I506</f>
        <v>0</v>
      </c>
      <c r="J505" s="95">
        <f t="shared" si="952"/>
        <v>10570</v>
      </c>
      <c r="K505" s="95">
        <f t="shared" ref="K505:L505" si="953">K508+K506</f>
        <v>0</v>
      </c>
      <c r="L505" s="95">
        <f t="shared" si="953"/>
        <v>10570</v>
      </c>
      <c r="M505" s="95">
        <f t="shared" ref="M505:N505" si="954">M508+M506</f>
        <v>0</v>
      </c>
      <c r="N505" s="95">
        <f t="shared" si="954"/>
        <v>10570</v>
      </c>
      <c r="O505" s="95">
        <f t="shared" ref="O505:P505" si="955">O508+O506</f>
        <v>0</v>
      </c>
      <c r="P505" s="95">
        <f t="shared" si="955"/>
        <v>10570</v>
      </c>
      <c r="Q505" s="95">
        <f t="shared" ref="Q505:R505" si="956">Q508+Q506</f>
        <v>0</v>
      </c>
      <c r="R505" s="95">
        <f t="shared" si="956"/>
        <v>10570</v>
      </c>
      <c r="S505" s="95">
        <f t="shared" ref="S505:T505" si="957">S508+S506</f>
        <v>-2856</v>
      </c>
      <c r="T505" s="95">
        <f t="shared" si="957"/>
        <v>7714</v>
      </c>
      <c r="U505" s="95">
        <f t="shared" ref="U505:V505" si="958">U508+U506</f>
        <v>0</v>
      </c>
      <c r="V505" s="95">
        <f t="shared" si="958"/>
        <v>7714</v>
      </c>
      <c r="AC505" t="b">
        <f t="shared" si="899"/>
        <v>1</v>
      </c>
    </row>
    <row r="506" spans="1:29" ht="33" x14ac:dyDescent="0.25">
      <c r="A506" s="20" t="s">
        <v>21</v>
      </c>
      <c r="B506" s="17" t="s">
        <v>221</v>
      </c>
      <c r="C506" s="17" t="s">
        <v>76</v>
      </c>
      <c r="D506" s="37" t="s">
        <v>267</v>
      </c>
      <c r="E506" s="17" t="s">
        <v>59</v>
      </c>
      <c r="F506" s="95">
        <f t="shared" ref="F506:V506" si="959">F507</f>
        <v>8724</v>
      </c>
      <c r="G506" s="95">
        <f t="shared" si="959"/>
        <v>0</v>
      </c>
      <c r="H506" s="95">
        <f t="shared" si="959"/>
        <v>8724</v>
      </c>
      <c r="I506" s="95">
        <f t="shared" si="959"/>
        <v>0</v>
      </c>
      <c r="J506" s="95">
        <f t="shared" si="959"/>
        <v>8724</v>
      </c>
      <c r="K506" s="95">
        <f t="shared" si="959"/>
        <v>0</v>
      </c>
      <c r="L506" s="95">
        <f t="shared" si="959"/>
        <v>8724</v>
      </c>
      <c r="M506" s="95">
        <f t="shared" si="959"/>
        <v>0</v>
      </c>
      <c r="N506" s="95">
        <f t="shared" si="959"/>
        <v>8724</v>
      </c>
      <c r="O506" s="95">
        <f t="shared" si="959"/>
        <v>0</v>
      </c>
      <c r="P506" s="95">
        <f t="shared" si="959"/>
        <v>8724</v>
      </c>
      <c r="Q506" s="95">
        <f t="shared" si="959"/>
        <v>0</v>
      </c>
      <c r="R506" s="130">
        <f t="shared" si="959"/>
        <v>8724</v>
      </c>
      <c r="S506" s="95">
        <f t="shared" si="959"/>
        <v>-1010</v>
      </c>
      <c r="T506" s="95">
        <f t="shared" si="959"/>
        <v>7714</v>
      </c>
      <c r="U506" s="95">
        <f t="shared" si="959"/>
        <v>0</v>
      </c>
      <c r="V506" s="95">
        <f t="shared" si="959"/>
        <v>7714</v>
      </c>
      <c r="W506" s="128" t="e">
        <f>SUMIFS([1]Лист1!$Q$15:$Q$685,[1]Лист1!$C$15:$C$685,B506,[1]Лист1!$D$15:$D$685,C506,[1]Лист1!$E$15:$E$685,D506,[1]Лист1!$F$15:$F$685,E506)</f>
        <v>#VALUE!</v>
      </c>
      <c r="X506" s="128" t="e">
        <f>SUMIFS([1]Лист1!$R$15:$R$685,[1]Лист1!$C$15:$C$685,B506,[1]Лист1!$D$15:$D$685,C506,[1]Лист1!$E$15:$E$685,D506,[1]Лист1!$F$15:$F$685,E506)</f>
        <v>#VALUE!</v>
      </c>
      <c r="Y506" s="128" t="e">
        <f>SUMIFS([1]Лист1!$S$15:$S$685,[1]Лист1!$C$15:$C$685,B506,[1]Лист1!$D$15:$D$685,C506,[1]Лист1!$E$15:$E$685,D506,[1]Лист1!$F$15:$F$685,E506)</f>
        <v>#VALUE!</v>
      </c>
      <c r="Z506" s="133" t="e">
        <f t="shared" ref="Z506:Z509" si="960">W506-P506</f>
        <v>#VALUE!</v>
      </c>
      <c r="AA506" s="133" t="e">
        <f t="shared" ref="AA506:AA509" si="961">X506-Q506</f>
        <v>#VALUE!</v>
      </c>
      <c r="AB506" s="133" t="e">
        <f t="shared" ref="AB506:AB509" si="962">Y506-R506</f>
        <v>#VALUE!</v>
      </c>
      <c r="AC506" t="b">
        <f t="shared" si="899"/>
        <v>1</v>
      </c>
    </row>
    <row r="507" spans="1:29" ht="33" x14ac:dyDescent="0.25">
      <c r="A507" s="20" t="s">
        <v>22</v>
      </c>
      <c r="B507" s="17" t="s">
        <v>221</v>
      </c>
      <c r="C507" s="17" t="s">
        <v>76</v>
      </c>
      <c r="D507" s="37" t="s">
        <v>267</v>
      </c>
      <c r="E507" s="17" t="s">
        <v>60</v>
      </c>
      <c r="F507" s="95">
        <v>8724</v>
      </c>
      <c r="G507" s="95">
        <v>0</v>
      </c>
      <c r="H507" s="95">
        <f>F507+G507</f>
        <v>8724</v>
      </c>
      <c r="I507" s="95">
        <v>0</v>
      </c>
      <c r="J507" s="95">
        <f>H507+I507</f>
        <v>8724</v>
      </c>
      <c r="K507" s="95">
        <v>0</v>
      </c>
      <c r="L507" s="95">
        <f>J507+K507</f>
        <v>8724</v>
      </c>
      <c r="M507" s="95">
        <v>0</v>
      </c>
      <c r="N507" s="95">
        <f>L507+M507</f>
        <v>8724</v>
      </c>
      <c r="O507" s="95">
        <v>0</v>
      </c>
      <c r="P507" s="95">
        <f>N507+O507</f>
        <v>8724</v>
      </c>
      <c r="Q507" s="95">
        <v>0</v>
      </c>
      <c r="R507" s="130">
        <f>P507+Q507</f>
        <v>8724</v>
      </c>
      <c r="S507" s="95">
        <v>-1010</v>
      </c>
      <c r="T507" s="95">
        <f>R507+S507</f>
        <v>7714</v>
      </c>
      <c r="U507" s="95">
        <v>0</v>
      </c>
      <c r="V507" s="95">
        <f>T507+U507</f>
        <v>7714</v>
      </c>
      <c r="W507" s="128" t="e">
        <f>SUMIFS([1]Лист1!$Q$15:$Q$685,[1]Лист1!$C$15:$C$685,B507,[1]Лист1!$D$15:$D$685,C507,[1]Лист1!$E$15:$E$685,D507,[1]Лист1!$F$15:$F$685,E507)</f>
        <v>#VALUE!</v>
      </c>
      <c r="X507" s="128" t="e">
        <f>SUMIFS([1]Лист1!$R$15:$R$685,[1]Лист1!$C$15:$C$685,B507,[1]Лист1!$D$15:$D$685,C507,[1]Лист1!$E$15:$E$685,D507,[1]Лист1!$F$15:$F$685,E507)</f>
        <v>#VALUE!</v>
      </c>
      <c r="Y507" s="128" t="e">
        <f>SUMIFS([1]Лист1!$S$15:$S$685,[1]Лист1!$C$15:$C$685,B507,[1]Лист1!$D$15:$D$685,C507,[1]Лист1!$E$15:$E$685,D507,[1]Лист1!$F$15:$F$685,E507)</f>
        <v>#VALUE!</v>
      </c>
      <c r="Z507" s="133" t="e">
        <f t="shared" si="960"/>
        <v>#VALUE!</v>
      </c>
      <c r="AA507" s="133" t="e">
        <f t="shared" si="961"/>
        <v>#VALUE!</v>
      </c>
      <c r="AB507" s="133" t="e">
        <f t="shared" si="962"/>
        <v>#VALUE!</v>
      </c>
      <c r="AC507" t="b">
        <f t="shared" si="899"/>
        <v>1</v>
      </c>
    </row>
    <row r="508" spans="1:29" ht="33" x14ac:dyDescent="0.25">
      <c r="A508" s="20" t="s">
        <v>100</v>
      </c>
      <c r="B508" s="17" t="s">
        <v>221</v>
      </c>
      <c r="C508" s="17" t="s">
        <v>76</v>
      </c>
      <c r="D508" s="37" t="s">
        <v>267</v>
      </c>
      <c r="E508" s="17" t="s">
        <v>101</v>
      </c>
      <c r="F508" s="95">
        <f t="shared" ref="F508:V508" si="963">F509</f>
        <v>1846</v>
      </c>
      <c r="G508" s="95">
        <f t="shared" si="963"/>
        <v>0</v>
      </c>
      <c r="H508" s="95">
        <f t="shared" si="963"/>
        <v>1846</v>
      </c>
      <c r="I508" s="95">
        <f t="shared" si="963"/>
        <v>0</v>
      </c>
      <c r="J508" s="95">
        <f t="shared" si="963"/>
        <v>1846</v>
      </c>
      <c r="K508" s="95">
        <f t="shared" si="963"/>
        <v>0</v>
      </c>
      <c r="L508" s="95">
        <f t="shared" si="963"/>
        <v>1846</v>
      </c>
      <c r="M508" s="95">
        <f t="shared" si="963"/>
        <v>0</v>
      </c>
      <c r="N508" s="95">
        <f t="shared" si="963"/>
        <v>1846</v>
      </c>
      <c r="O508" s="95">
        <f t="shared" si="963"/>
        <v>0</v>
      </c>
      <c r="P508" s="95">
        <f t="shared" si="963"/>
        <v>1846</v>
      </c>
      <c r="Q508" s="95">
        <f t="shared" si="963"/>
        <v>0</v>
      </c>
      <c r="R508" s="130">
        <f t="shared" si="963"/>
        <v>1846</v>
      </c>
      <c r="S508" s="95">
        <f t="shared" si="963"/>
        <v>-1846</v>
      </c>
      <c r="T508" s="95">
        <f t="shared" si="963"/>
        <v>0</v>
      </c>
      <c r="U508" s="95">
        <f t="shared" si="963"/>
        <v>0</v>
      </c>
      <c r="V508" s="95">
        <f t="shared" si="963"/>
        <v>0</v>
      </c>
      <c r="W508" s="128" t="e">
        <f>SUMIFS([1]Лист1!$Q$15:$Q$685,[1]Лист1!$C$15:$C$685,B508,[1]Лист1!$D$15:$D$685,C508,[1]Лист1!$E$15:$E$685,D508,[1]Лист1!$F$15:$F$685,E508)</f>
        <v>#VALUE!</v>
      </c>
      <c r="X508" s="128" t="e">
        <f>SUMIFS([1]Лист1!$R$15:$R$685,[1]Лист1!$C$15:$C$685,B508,[1]Лист1!$D$15:$D$685,C508,[1]Лист1!$E$15:$E$685,D508,[1]Лист1!$F$15:$F$685,E508)</f>
        <v>#VALUE!</v>
      </c>
      <c r="Y508" s="128" t="e">
        <f>SUMIFS([1]Лист1!$S$15:$S$685,[1]Лист1!$C$15:$C$685,B508,[1]Лист1!$D$15:$D$685,C508,[1]Лист1!$E$15:$E$685,D508,[1]Лист1!$F$15:$F$685,E508)</f>
        <v>#VALUE!</v>
      </c>
      <c r="Z508" s="133" t="e">
        <f t="shared" si="960"/>
        <v>#VALUE!</v>
      </c>
      <c r="AA508" s="133" t="e">
        <f t="shared" si="961"/>
        <v>#VALUE!</v>
      </c>
      <c r="AB508" s="133" t="e">
        <f t="shared" si="962"/>
        <v>#VALUE!</v>
      </c>
      <c r="AC508" t="b">
        <f t="shared" si="899"/>
        <v>1</v>
      </c>
    </row>
    <row r="509" spans="1:29" ht="16.5" x14ac:dyDescent="0.25">
      <c r="A509" s="20" t="s">
        <v>228</v>
      </c>
      <c r="B509" s="17" t="s">
        <v>221</v>
      </c>
      <c r="C509" s="17" t="s">
        <v>76</v>
      </c>
      <c r="D509" s="37" t="s">
        <v>267</v>
      </c>
      <c r="E509" s="17" t="s">
        <v>229</v>
      </c>
      <c r="F509" s="95">
        <v>1846</v>
      </c>
      <c r="G509" s="95">
        <v>0</v>
      </c>
      <c r="H509" s="95">
        <f>F509+G509</f>
        <v>1846</v>
      </c>
      <c r="I509" s="95">
        <v>0</v>
      </c>
      <c r="J509" s="95">
        <f>H509+I509</f>
        <v>1846</v>
      </c>
      <c r="K509" s="95">
        <v>0</v>
      </c>
      <c r="L509" s="95">
        <f>J509+K509</f>
        <v>1846</v>
      </c>
      <c r="M509" s="95">
        <v>0</v>
      </c>
      <c r="N509" s="95">
        <f>L509+M509</f>
        <v>1846</v>
      </c>
      <c r="O509" s="95">
        <v>0</v>
      </c>
      <c r="P509" s="95">
        <f>N509+O509</f>
        <v>1846</v>
      </c>
      <c r="Q509" s="95">
        <v>0</v>
      </c>
      <c r="R509" s="130">
        <f>P509+Q509</f>
        <v>1846</v>
      </c>
      <c r="S509" s="95">
        <v>-1846</v>
      </c>
      <c r="T509" s="95">
        <f>R509+S509</f>
        <v>0</v>
      </c>
      <c r="U509" s="95">
        <v>0</v>
      </c>
      <c r="V509" s="95">
        <f>T509+U509</f>
        <v>0</v>
      </c>
      <c r="W509" s="128" t="e">
        <f>SUMIFS([1]Лист1!$Q$15:$Q$685,[1]Лист1!$C$15:$C$685,B509,[1]Лист1!$D$15:$D$685,C509,[1]Лист1!$E$15:$E$685,D509,[1]Лист1!$F$15:$F$685,E509)</f>
        <v>#VALUE!</v>
      </c>
      <c r="X509" s="128" t="e">
        <f>SUMIFS([1]Лист1!$R$15:$R$685,[1]Лист1!$C$15:$C$685,B509,[1]Лист1!$D$15:$D$685,C509,[1]Лист1!$E$15:$E$685,D509,[1]Лист1!$F$15:$F$685,E509)</f>
        <v>#VALUE!</v>
      </c>
      <c r="Y509" s="128" t="e">
        <f>SUMIFS([1]Лист1!$S$15:$S$685,[1]Лист1!$C$15:$C$685,B509,[1]Лист1!$D$15:$D$685,C509,[1]Лист1!$E$15:$E$685,D509,[1]Лист1!$F$15:$F$685,E509)</f>
        <v>#VALUE!</v>
      </c>
      <c r="Z509" s="133" t="e">
        <f t="shared" si="960"/>
        <v>#VALUE!</v>
      </c>
      <c r="AA509" s="133" t="e">
        <f t="shared" si="961"/>
        <v>#VALUE!</v>
      </c>
      <c r="AB509" s="133" t="e">
        <f t="shared" si="962"/>
        <v>#VALUE!</v>
      </c>
      <c r="AC509" t="b">
        <f t="shared" si="899"/>
        <v>1</v>
      </c>
    </row>
    <row r="510" spans="1:29" ht="33" x14ac:dyDescent="0.25">
      <c r="A510" s="20" t="s">
        <v>321</v>
      </c>
      <c r="B510" s="17" t="s">
        <v>221</v>
      </c>
      <c r="C510" s="17" t="s">
        <v>76</v>
      </c>
      <c r="D510" s="37" t="s">
        <v>322</v>
      </c>
      <c r="E510" s="17" t="s">
        <v>58</v>
      </c>
      <c r="F510" s="95">
        <f t="shared" ref="F510:U511" si="964">F511</f>
        <v>960</v>
      </c>
      <c r="G510" s="95">
        <f t="shared" si="964"/>
        <v>0</v>
      </c>
      <c r="H510" s="95">
        <f t="shared" si="964"/>
        <v>960</v>
      </c>
      <c r="I510" s="95">
        <f t="shared" si="964"/>
        <v>0</v>
      </c>
      <c r="J510" s="95">
        <f t="shared" si="964"/>
        <v>960</v>
      </c>
      <c r="K510" s="95">
        <f t="shared" si="964"/>
        <v>0</v>
      </c>
      <c r="L510" s="95">
        <f t="shared" si="964"/>
        <v>960</v>
      </c>
      <c r="M510" s="95">
        <f t="shared" si="964"/>
        <v>0</v>
      </c>
      <c r="N510" s="95">
        <f t="shared" si="964"/>
        <v>960</v>
      </c>
      <c r="O510" s="95">
        <f t="shared" si="964"/>
        <v>0</v>
      </c>
      <c r="P510" s="95">
        <f t="shared" si="964"/>
        <v>960</v>
      </c>
      <c r="Q510" s="95">
        <f t="shared" si="964"/>
        <v>0</v>
      </c>
      <c r="R510" s="95">
        <f t="shared" si="964"/>
        <v>960</v>
      </c>
      <c r="S510" s="95">
        <f t="shared" si="964"/>
        <v>0</v>
      </c>
      <c r="T510" s="95">
        <f t="shared" si="964"/>
        <v>960</v>
      </c>
      <c r="U510" s="95">
        <f t="shared" si="964"/>
        <v>0</v>
      </c>
      <c r="V510" s="95">
        <f t="shared" ref="U510:V511" si="965">V511</f>
        <v>960</v>
      </c>
      <c r="AC510" t="b">
        <f t="shared" si="899"/>
        <v>1</v>
      </c>
    </row>
    <row r="511" spans="1:29" ht="33" x14ac:dyDescent="0.25">
      <c r="A511" s="20" t="s">
        <v>21</v>
      </c>
      <c r="B511" s="17" t="s">
        <v>221</v>
      </c>
      <c r="C511" s="17" t="s">
        <v>76</v>
      </c>
      <c r="D511" s="37" t="s">
        <v>322</v>
      </c>
      <c r="E511" s="17" t="s">
        <v>59</v>
      </c>
      <c r="F511" s="95">
        <f t="shared" si="964"/>
        <v>960</v>
      </c>
      <c r="G511" s="95">
        <f t="shared" si="964"/>
        <v>0</v>
      </c>
      <c r="H511" s="95">
        <f t="shared" si="964"/>
        <v>960</v>
      </c>
      <c r="I511" s="95">
        <f t="shared" si="964"/>
        <v>0</v>
      </c>
      <c r="J511" s="95">
        <f t="shared" si="964"/>
        <v>960</v>
      </c>
      <c r="K511" s="95">
        <f t="shared" si="964"/>
        <v>0</v>
      </c>
      <c r="L511" s="95">
        <f t="shared" si="964"/>
        <v>960</v>
      </c>
      <c r="M511" s="95">
        <f t="shared" si="964"/>
        <v>0</v>
      </c>
      <c r="N511" s="95">
        <f t="shared" si="964"/>
        <v>960</v>
      </c>
      <c r="O511" s="95">
        <f t="shared" si="964"/>
        <v>0</v>
      </c>
      <c r="P511" s="95">
        <f t="shared" si="964"/>
        <v>960</v>
      </c>
      <c r="Q511" s="95">
        <f t="shared" si="964"/>
        <v>0</v>
      </c>
      <c r="R511" s="130">
        <f t="shared" si="964"/>
        <v>960</v>
      </c>
      <c r="S511" s="95">
        <f t="shared" si="964"/>
        <v>0</v>
      </c>
      <c r="T511" s="95">
        <f t="shared" si="964"/>
        <v>960</v>
      </c>
      <c r="U511" s="95">
        <f t="shared" si="965"/>
        <v>0</v>
      </c>
      <c r="V511" s="95">
        <f t="shared" si="965"/>
        <v>960</v>
      </c>
      <c r="W511" s="128" t="e">
        <f>SUMIFS([1]Лист1!$Q$15:$Q$685,[1]Лист1!$C$15:$C$685,B511,[1]Лист1!$D$15:$D$685,C511,[1]Лист1!$E$15:$E$685,D511,[1]Лист1!$F$15:$F$685,E511)</f>
        <v>#VALUE!</v>
      </c>
      <c r="X511" s="128" t="e">
        <f>SUMIFS([1]Лист1!$R$15:$R$685,[1]Лист1!$C$15:$C$685,B511,[1]Лист1!$D$15:$D$685,C511,[1]Лист1!$E$15:$E$685,D511,[1]Лист1!$F$15:$F$685,E511)</f>
        <v>#VALUE!</v>
      </c>
      <c r="Y511" s="128" t="e">
        <f>SUMIFS([1]Лист1!$S$15:$S$685,[1]Лист1!$C$15:$C$685,B511,[1]Лист1!$D$15:$D$685,C511,[1]Лист1!$E$15:$E$685,D511,[1]Лист1!$F$15:$F$685,E511)</f>
        <v>#VALUE!</v>
      </c>
      <c r="Z511" s="133" t="e">
        <f t="shared" ref="Z511:Z512" si="966">W511-P511</f>
        <v>#VALUE!</v>
      </c>
      <c r="AA511" s="133" t="e">
        <f t="shared" ref="AA511:AA512" si="967">X511-Q511</f>
        <v>#VALUE!</v>
      </c>
      <c r="AB511" s="133" t="e">
        <f t="shared" ref="AB511:AB512" si="968">Y511-R511</f>
        <v>#VALUE!</v>
      </c>
      <c r="AC511" t="b">
        <f t="shared" si="899"/>
        <v>1</v>
      </c>
    </row>
    <row r="512" spans="1:29" ht="33" x14ac:dyDescent="0.25">
      <c r="A512" s="20" t="s">
        <v>22</v>
      </c>
      <c r="B512" s="17" t="s">
        <v>221</v>
      </c>
      <c r="C512" s="17" t="s">
        <v>76</v>
      </c>
      <c r="D512" s="37" t="s">
        <v>322</v>
      </c>
      <c r="E512" s="17" t="s">
        <v>60</v>
      </c>
      <c r="F512" s="95">
        <v>960</v>
      </c>
      <c r="G512" s="95">
        <v>0</v>
      </c>
      <c r="H512" s="95">
        <f>F512+G512</f>
        <v>960</v>
      </c>
      <c r="I512" s="95">
        <v>0</v>
      </c>
      <c r="J512" s="95">
        <f>H512+I512</f>
        <v>960</v>
      </c>
      <c r="K512" s="95">
        <v>0</v>
      </c>
      <c r="L512" s="95">
        <f>J512+K512</f>
        <v>960</v>
      </c>
      <c r="M512" s="95">
        <v>0</v>
      </c>
      <c r="N512" s="95">
        <f>L512+M512</f>
        <v>960</v>
      </c>
      <c r="O512" s="95">
        <v>0</v>
      </c>
      <c r="P512" s="95">
        <f>N512+O512</f>
        <v>960</v>
      </c>
      <c r="Q512" s="95">
        <v>0</v>
      </c>
      <c r="R512" s="130">
        <f>P512+Q512</f>
        <v>960</v>
      </c>
      <c r="S512" s="95">
        <v>0</v>
      </c>
      <c r="T512" s="95">
        <f>R512+S512</f>
        <v>960</v>
      </c>
      <c r="U512" s="95">
        <v>0</v>
      </c>
      <c r="V512" s="95">
        <f>T512+U512</f>
        <v>960</v>
      </c>
      <c r="W512" s="128" t="e">
        <f>SUMIFS([1]Лист1!$Q$15:$Q$685,[1]Лист1!$C$15:$C$685,B512,[1]Лист1!$D$15:$D$685,C512,[1]Лист1!$E$15:$E$685,D512,[1]Лист1!$F$15:$F$685,E512)</f>
        <v>#VALUE!</v>
      </c>
      <c r="X512" s="128" t="e">
        <f>SUMIFS([1]Лист1!$R$15:$R$685,[1]Лист1!$C$15:$C$685,B512,[1]Лист1!$D$15:$D$685,C512,[1]Лист1!$E$15:$E$685,D512,[1]Лист1!$F$15:$F$685,E512)</f>
        <v>#VALUE!</v>
      </c>
      <c r="Y512" s="128" t="e">
        <f>SUMIFS([1]Лист1!$S$15:$S$685,[1]Лист1!$C$15:$C$685,B512,[1]Лист1!$D$15:$D$685,C512,[1]Лист1!$E$15:$E$685,D512,[1]Лист1!$F$15:$F$685,E512)</f>
        <v>#VALUE!</v>
      </c>
      <c r="Z512" s="133" t="e">
        <f t="shared" si="966"/>
        <v>#VALUE!</v>
      </c>
      <c r="AA512" s="133" t="e">
        <f t="shared" si="967"/>
        <v>#VALUE!</v>
      </c>
      <c r="AB512" s="133" t="e">
        <f t="shared" si="968"/>
        <v>#VALUE!</v>
      </c>
      <c r="AC512" t="b">
        <f t="shared" si="899"/>
        <v>1</v>
      </c>
    </row>
    <row r="513" spans="1:29" ht="49.5" x14ac:dyDescent="0.25">
      <c r="A513" s="74" t="s">
        <v>323</v>
      </c>
      <c r="B513" s="45" t="s">
        <v>221</v>
      </c>
      <c r="C513" s="45" t="s">
        <v>76</v>
      </c>
      <c r="D513" s="52" t="s">
        <v>324</v>
      </c>
      <c r="E513" s="47" t="s">
        <v>58</v>
      </c>
      <c r="F513" s="97">
        <f t="shared" ref="F513:V513" si="969">F514</f>
        <v>4420</v>
      </c>
      <c r="G513" s="97">
        <f t="shared" si="969"/>
        <v>0</v>
      </c>
      <c r="H513" s="97">
        <f t="shared" si="969"/>
        <v>4420</v>
      </c>
      <c r="I513" s="97">
        <f t="shared" si="969"/>
        <v>0</v>
      </c>
      <c r="J513" s="97">
        <f t="shared" si="969"/>
        <v>4420</v>
      </c>
      <c r="K513" s="97">
        <f t="shared" si="969"/>
        <v>1595.3</v>
      </c>
      <c r="L513" s="97">
        <f t="shared" si="969"/>
        <v>6015.3</v>
      </c>
      <c r="M513" s="95">
        <f t="shared" si="969"/>
        <v>0</v>
      </c>
      <c r="N513" s="97">
        <f t="shared" si="969"/>
        <v>6015.3</v>
      </c>
      <c r="O513" s="97">
        <f t="shared" si="969"/>
        <v>0</v>
      </c>
      <c r="P513" s="97">
        <f t="shared" si="969"/>
        <v>6015.3</v>
      </c>
      <c r="Q513" s="97">
        <f t="shared" si="969"/>
        <v>0</v>
      </c>
      <c r="R513" s="97">
        <f t="shared" si="969"/>
        <v>6015.3</v>
      </c>
      <c r="S513" s="97">
        <f t="shared" si="969"/>
        <v>-5219.3</v>
      </c>
      <c r="T513" s="97">
        <f t="shared" si="969"/>
        <v>796</v>
      </c>
      <c r="U513" s="97">
        <f t="shared" si="969"/>
        <v>0</v>
      </c>
      <c r="V513" s="97">
        <f t="shared" si="969"/>
        <v>796</v>
      </c>
      <c r="AC513" t="b">
        <f t="shared" si="899"/>
        <v>1</v>
      </c>
    </row>
    <row r="514" spans="1:29" ht="33" x14ac:dyDescent="0.25">
      <c r="A514" s="26" t="s">
        <v>424</v>
      </c>
      <c r="B514" s="27" t="s">
        <v>221</v>
      </c>
      <c r="C514" s="27" t="s">
        <v>76</v>
      </c>
      <c r="D514" s="42" t="s">
        <v>325</v>
      </c>
      <c r="E514" s="27" t="s">
        <v>58</v>
      </c>
      <c r="F514" s="96">
        <f t="shared" ref="F514:H514" si="970">F515+F517</f>
        <v>4420</v>
      </c>
      <c r="G514" s="96">
        <f t="shared" si="970"/>
        <v>0</v>
      </c>
      <c r="H514" s="96">
        <f t="shared" si="970"/>
        <v>4420</v>
      </c>
      <c r="I514" s="96">
        <f t="shared" ref="I514:J514" si="971">I515+I517</f>
        <v>0</v>
      </c>
      <c r="J514" s="96">
        <f t="shared" si="971"/>
        <v>4420</v>
      </c>
      <c r="K514" s="96">
        <f t="shared" ref="K514:L514" si="972">K515+K517</f>
        <v>1595.3</v>
      </c>
      <c r="L514" s="96">
        <f t="shared" si="972"/>
        <v>6015.3</v>
      </c>
      <c r="M514" s="95">
        <f t="shared" ref="M514:N514" si="973">M515+M517</f>
        <v>0</v>
      </c>
      <c r="N514" s="96">
        <f t="shared" si="973"/>
        <v>6015.3</v>
      </c>
      <c r="O514" s="96">
        <f t="shared" ref="O514:P514" si="974">O515+O517</f>
        <v>0</v>
      </c>
      <c r="P514" s="96">
        <f t="shared" si="974"/>
        <v>6015.3</v>
      </c>
      <c r="Q514" s="96">
        <f t="shared" ref="Q514:R514" si="975">Q515+Q517</f>
        <v>0</v>
      </c>
      <c r="R514" s="96">
        <f t="shared" si="975"/>
        <v>6015.3</v>
      </c>
      <c r="S514" s="96">
        <f t="shared" ref="S514:T514" si="976">S515+S517</f>
        <v>-5219.3</v>
      </c>
      <c r="T514" s="96">
        <f t="shared" si="976"/>
        <v>796</v>
      </c>
      <c r="U514" s="96">
        <f t="shared" ref="U514:V514" si="977">U515+U517</f>
        <v>0</v>
      </c>
      <c r="V514" s="96">
        <f t="shared" si="977"/>
        <v>796</v>
      </c>
      <c r="AC514" t="b">
        <f t="shared" si="899"/>
        <v>1</v>
      </c>
    </row>
    <row r="515" spans="1:29" ht="33" x14ac:dyDescent="0.25">
      <c r="A515" s="20" t="s">
        <v>21</v>
      </c>
      <c r="B515" s="17" t="s">
        <v>221</v>
      </c>
      <c r="C515" s="17" t="s">
        <v>76</v>
      </c>
      <c r="D515" s="37" t="s">
        <v>325</v>
      </c>
      <c r="E515" s="66" t="s">
        <v>59</v>
      </c>
      <c r="F515" s="95">
        <f t="shared" ref="F515:V515" si="978">F516</f>
        <v>796</v>
      </c>
      <c r="G515" s="95">
        <f t="shared" si="978"/>
        <v>0</v>
      </c>
      <c r="H515" s="95">
        <f t="shared" si="978"/>
        <v>796</v>
      </c>
      <c r="I515" s="95">
        <f t="shared" si="978"/>
        <v>0</v>
      </c>
      <c r="J515" s="95">
        <f t="shared" si="978"/>
        <v>796</v>
      </c>
      <c r="K515" s="95">
        <f t="shared" si="978"/>
        <v>0</v>
      </c>
      <c r="L515" s="95">
        <f t="shared" si="978"/>
        <v>796</v>
      </c>
      <c r="M515" s="95">
        <f t="shared" si="978"/>
        <v>0</v>
      </c>
      <c r="N515" s="95">
        <f t="shared" si="978"/>
        <v>796</v>
      </c>
      <c r="O515" s="95">
        <f t="shared" si="978"/>
        <v>0</v>
      </c>
      <c r="P515" s="95">
        <f t="shared" si="978"/>
        <v>796</v>
      </c>
      <c r="Q515" s="95">
        <f t="shared" si="978"/>
        <v>0</v>
      </c>
      <c r="R515" s="130">
        <f t="shared" si="978"/>
        <v>796</v>
      </c>
      <c r="S515" s="95">
        <f t="shared" si="978"/>
        <v>0</v>
      </c>
      <c r="T515" s="95">
        <f t="shared" si="978"/>
        <v>796</v>
      </c>
      <c r="U515" s="95">
        <f t="shared" si="978"/>
        <v>0</v>
      </c>
      <c r="V515" s="95">
        <f t="shared" si="978"/>
        <v>796</v>
      </c>
      <c r="W515" s="128" t="e">
        <f>SUMIFS([1]Лист1!$Q$15:$Q$685,[1]Лист1!$C$15:$C$685,B515,[1]Лист1!$D$15:$D$685,C515,[1]Лист1!$E$15:$E$685,D515,[1]Лист1!$F$15:$F$685,E515)</f>
        <v>#VALUE!</v>
      </c>
      <c r="X515" s="128" t="e">
        <f>SUMIFS([1]Лист1!$R$15:$R$685,[1]Лист1!$C$15:$C$685,B515,[1]Лист1!$D$15:$D$685,C515,[1]Лист1!$E$15:$E$685,D515,[1]Лист1!$F$15:$F$685,E515)</f>
        <v>#VALUE!</v>
      </c>
      <c r="Y515" s="128" t="e">
        <f>SUMIFS([1]Лист1!$S$15:$S$685,[1]Лист1!$C$15:$C$685,B515,[1]Лист1!$D$15:$D$685,C515,[1]Лист1!$E$15:$E$685,D515,[1]Лист1!$F$15:$F$685,E515)</f>
        <v>#VALUE!</v>
      </c>
      <c r="Z515" s="133" t="e">
        <f t="shared" ref="Z515:Z518" si="979">W515-P515</f>
        <v>#VALUE!</v>
      </c>
      <c r="AA515" s="133" t="e">
        <f t="shared" ref="AA515:AA518" si="980">X515-Q515</f>
        <v>#VALUE!</v>
      </c>
      <c r="AB515" s="133" t="e">
        <f t="shared" ref="AB515:AB518" si="981">Y515-R515</f>
        <v>#VALUE!</v>
      </c>
      <c r="AC515" t="b">
        <f t="shared" si="899"/>
        <v>1</v>
      </c>
    </row>
    <row r="516" spans="1:29" ht="33" x14ac:dyDescent="0.25">
      <c r="A516" s="20" t="s">
        <v>22</v>
      </c>
      <c r="B516" s="17" t="s">
        <v>221</v>
      </c>
      <c r="C516" s="17" t="s">
        <v>76</v>
      </c>
      <c r="D516" s="37" t="s">
        <v>325</v>
      </c>
      <c r="E516" s="19" t="s">
        <v>60</v>
      </c>
      <c r="F516" s="95">
        <v>796</v>
      </c>
      <c r="G516" s="95">
        <v>0</v>
      </c>
      <c r="H516" s="95">
        <f>F516+G516</f>
        <v>796</v>
      </c>
      <c r="I516" s="95">
        <v>0</v>
      </c>
      <c r="J516" s="95">
        <f>H516+I516</f>
        <v>796</v>
      </c>
      <c r="K516" s="95">
        <v>0</v>
      </c>
      <c r="L516" s="95">
        <f>J516+K516</f>
        <v>796</v>
      </c>
      <c r="M516" s="95">
        <v>0</v>
      </c>
      <c r="N516" s="95">
        <f>L516+M516</f>
        <v>796</v>
      </c>
      <c r="O516" s="95">
        <v>0</v>
      </c>
      <c r="P516" s="95">
        <f>N516+O516</f>
        <v>796</v>
      </c>
      <c r="Q516" s="95">
        <v>0</v>
      </c>
      <c r="R516" s="130">
        <f>P516+Q516</f>
        <v>796</v>
      </c>
      <c r="S516" s="95">
        <v>0</v>
      </c>
      <c r="T516" s="95">
        <f>R516+S516</f>
        <v>796</v>
      </c>
      <c r="U516" s="95">
        <v>0</v>
      </c>
      <c r="V516" s="95">
        <f>T516+U516</f>
        <v>796</v>
      </c>
      <c r="W516" s="128" t="e">
        <f>SUMIFS([1]Лист1!$Q$15:$Q$685,[1]Лист1!$C$15:$C$685,B516,[1]Лист1!$D$15:$D$685,C516,[1]Лист1!$E$15:$E$685,D516,[1]Лист1!$F$15:$F$685,E516)</f>
        <v>#VALUE!</v>
      </c>
      <c r="X516" s="128" t="e">
        <f>SUMIFS([1]Лист1!$R$15:$R$685,[1]Лист1!$C$15:$C$685,B516,[1]Лист1!$D$15:$D$685,C516,[1]Лист1!$E$15:$E$685,D516,[1]Лист1!$F$15:$F$685,E516)</f>
        <v>#VALUE!</v>
      </c>
      <c r="Y516" s="128" t="e">
        <f>SUMIFS([1]Лист1!$S$15:$S$685,[1]Лист1!$C$15:$C$685,B516,[1]Лист1!$D$15:$D$685,C516,[1]Лист1!$E$15:$E$685,D516,[1]Лист1!$F$15:$F$685,E516)</f>
        <v>#VALUE!</v>
      </c>
      <c r="Z516" s="133" t="e">
        <f t="shared" si="979"/>
        <v>#VALUE!</v>
      </c>
      <c r="AA516" s="133" t="e">
        <f t="shared" si="980"/>
        <v>#VALUE!</v>
      </c>
      <c r="AB516" s="133" t="e">
        <f t="shared" si="981"/>
        <v>#VALUE!</v>
      </c>
      <c r="AC516" t="b">
        <f t="shared" si="899"/>
        <v>1</v>
      </c>
    </row>
    <row r="517" spans="1:29" ht="33" x14ac:dyDescent="0.25">
      <c r="A517" s="20" t="s">
        <v>100</v>
      </c>
      <c r="B517" s="17" t="s">
        <v>221</v>
      </c>
      <c r="C517" s="17" t="s">
        <v>76</v>
      </c>
      <c r="D517" s="37" t="s">
        <v>325</v>
      </c>
      <c r="E517" s="17" t="s">
        <v>101</v>
      </c>
      <c r="F517" s="95">
        <f t="shared" ref="F517:V517" si="982">F518</f>
        <v>3624</v>
      </c>
      <c r="G517" s="95">
        <f t="shared" si="982"/>
        <v>0</v>
      </c>
      <c r="H517" s="95">
        <f t="shared" si="982"/>
        <v>3624</v>
      </c>
      <c r="I517" s="95">
        <f t="shared" si="982"/>
        <v>0</v>
      </c>
      <c r="J517" s="95">
        <f t="shared" si="982"/>
        <v>3624</v>
      </c>
      <c r="K517" s="95">
        <f t="shared" si="982"/>
        <v>1595.3</v>
      </c>
      <c r="L517" s="95">
        <f t="shared" si="982"/>
        <v>5219.3</v>
      </c>
      <c r="M517" s="95">
        <f t="shared" si="982"/>
        <v>0</v>
      </c>
      <c r="N517" s="95">
        <f t="shared" si="982"/>
        <v>5219.3</v>
      </c>
      <c r="O517" s="95">
        <f t="shared" si="982"/>
        <v>0</v>
      </c>
      <c r="P517" s="95">
        <f t="shared" si="982"/>
        <v>5219.3</v>
      </c>
      <c r="Q517" s="95">
        <f t="shared" si="982"/>
        <v>0</v>
      </c>
      <c r="R517" s="130">
        <f t="shared" si="982"/>
        <v>5219.3</v>
      </c>
      <c r="S517" s="95">
        <f t="shared" si="982"/>
        <v>-5219.3</v>
      </c>
      <c r="T517" s="95">
        <f t="shared" si="982"/>
        <v>0</v>
      </c>
      <c r="U517" s="95">
        <f t="shared" si="982"/>
        <v>0</v>
      </c>
      <c r="V517" s="95">
        <f t="shared" si="982"/>
        <v>0</v>
      </c>
      <c r="W517" s="128" t="e">
        <f>SUMIFS([1]Лист1!$Q$15:$Q$685,[1]Лист1!$C$15:$C$685,B517,[1]Лист1!$D$15:$D$685,C517,[1]Лист1!$E$15:$E$685,D517,[1]Лист1!$F$15:$F$685,E517)</f>
        <v>#VALUE!</v>
      </c>
      <c r="X517" s="128" t="e">
        <f>SUMIFS([1]Лист1!$R$15:$R$685,[1]Лист1!$C$15:$C$685,B517,[1]Лист1!$D$15:$D$685,C517,[1]Лист1!$E$15:$E$685,D517,[1]Лист1!$F$15:$F$685,E517)</f>
        <v>#VALUE!</v>
      </c>
      <c r="Y517" s="128" t="e">
        <f>SUMIFS([1]Лист1!$S$15:$S$685,[1]Лист1!$C$15:$C$685,B517,[1]Лист1!$D$15:$D$685,C517,[1]Лист1!$E$15:$E$685,D517,[1]Лист1!$F$15:$F$685,E517)</f>
        <v>#VALUE!</v>
      </c>
      <c r="Z517" s="133" t="e">
        <f t="shared" si="979"/>
        <v>#VALUE!</v>
      </c>
      <c r="AA517" s="133" t="e">
        <f t="shared" si="980"/>
        <v>#VALUE!</v>
      </c>
      <c r="AB517" s="133" t="e">
        <f t="shared" si="981"/>
        <v>#VALUE!</v>
      </c>
      <c r="AC517" t="b">
        <f t="shared" si="899"/>
        <v>1</v>
      </c>
    </row>
    <row r="518" spans="1:29" ht="16.5" x14ac:dyDescent="0.25">
      <c r="A518" s="20" t="s">
        <v>228</v>
      </c>
      <c r="B518" s="17" t="s">
        <v>221</v>
      </c>
      <c r="C518" s="17" t="s">
        <v>76</v>
      </c>
      <c r="D518" s="37" t="s">
        <v>325</v>
      </c>
      <c r="E518" s="17" t="s">
        <v>229</v>
      </c>
      <c r="F518" s="95">
        <v>3624</v>
      </c>
      <c r="G518" s="95">
        <v>0</v>
      </c>
      <c r="H518" s="95">
        <f>F518+G518</f>
        <v>3624</v>
      </c>
      <c r="I518" s="95">
        <v>0</v>
      </c>
      <c r="J518" s="95">
        <f>H518+I518</f>
        <v>3624</v>
      </c>
      <c r="K518" s="95">
        <v>1595.3</v>
      </c>
      <c r="L518" s="95">
        <f>J518+K518</f>
        <v>5219.3</v>
      </c>
      <c r="M518" s="95">
        <v>0</v>
      </c>
      <c r="N518" s="95">
        <f>L518+M518</f>
        <v>5219.3</v>
      </c>
      <c r="O518" s="95">
        <v>0</v>
      </c>
      <c r="P518" s="95">
        <f>N518+O518</f>
        <v>5219.3</v>
      </c>
      <c r="Q518" s="95">
        <v>0</v>
      </c>
      <c r="R518" s="130">
        <f>P518+Q518</f>
        <v>5219.3</v>
      </c>
      <c r="S518" s="95">
        <v>-5219.3</v>
      </c>
      <c r="T518" s="95">
        <f>R518+S518</f>
        <v>0</v>
      </c>
      <c r="U518" s="95">
        <v>0</v>
      </c>
      <c r="V518" s="95">
        <f>T518+U518</f>
        <v>0</v>
      </c>
      <c r="W518" s="128" t="e">
        <f>SUMIFS([1]Лист1!$Q$15:$Q$685,[1]Лист1!$C$15:$C$685,B518,[1]Лист1!$D$15:$D$685,C518,[1]Лист1!$E$15:$E$685,D518,[1]Лист1!$F$15:$F$685,E518)</f>
        <v>#VALUE!</v>
      </c>
      <c r="X518" s="128" t="e">
        <f>SUMIFS([1]Лист1!$R$15:$R$685,[1]Лист1!$C$15:$C$685,B518,[1]Лист1!$D$15:$D$685,C518,[1]Лист1!$E$15:$E$685,D518,[1]Лист1!$F$15:$F$685,E518)</f>
        <v>#VALUE!</v>
      </c>
      <c r="Y518" s="128" t="e">
        <f>SUMIFS([1]Лист1!$S$15:$S$685,[1]Лист1!$C$15:$C$685,B518,[1]Лист1!$D$15:$D$685,C518,[1]Лист1!$E$15:$E$685,D518,[1]Лист1!$F$15:$F$685,E518)</f>
        <v>#VALUE!</v>
      </c>
      <c r="Z518" s="133" t="e">
        <f t="shared" si="979"/>
        <v>#VALUE!</v>
      </c>
      <c r="AA518" s="133" t="e">
        <f t="shared" si="980"/>
        <v>#VALUE!</v>
      </c>
      <c r="AB518" s="133" t="e">
        <f t="shared" si="981"/>
        <v>#VALUE!</v>
      </c>
      <c r="AC518" t="b">
        <f t="shared" si="899"/>
        <v>1</v>
      </c>
    </row>
    <row r="519" spans="1:29" ht="16.5" x14ac:dyDescent="0.25">
      <c r="A519" s="11" t="s">
        <v>7</v>
      </c>
      <c r="B519" s="9" t="s">
        <v>221</v>
      </c>
      <c r="C519" s="9" t="s">
        <v>76</v>
      </c>
      <c r="D519" s="10" t="s">
        <v>8</v>
      </c>
      <c r="E519" s="11"/>
      <c r="F519" s="93">
        <f t="shared" ref="F519:U521" si="983">F520</f>
        <v>26424</v>
      </c>
      <c r="G519" s="93">
        <f t="shared" si="983"/>
        <v>1095</v>
      </c>
      <c r="H519" s="93">
        <f t="shared" si="983"/>
        <v>27519</v>
      </c>
      <c r="I519" s="93">
        <f t="shared" si="983"/>
        <v>4357</v>
      </c>
      <c r="J519" s="93">
        <f t="shared" si="983"/>
        <v>31876</v>
      </c>
      <c r="K519" s="93">
        <f t="shared" si="983"/>
        <v>0</v>
      </c>
      <c r="L519" s="93">
        <f t="shared" si="983"/>
        <v>31876</v>
      </c>
      <c r="M519" s="95">
        <f t="shared" si="983"/>
        <v>0</v>
      </c>
      <c r="N519" s="93">
        <f t="shared" si="983"/>
        <v>31876</v>
      </c>
      <c r="O519" s="93">
        <f t="shared" si="983"/>
        <v>0</v>
      </c>
      <c r="P519" s="93">
        <f t="shared" si="983"/>
        <v>31876</v>
      </c>
      <c r="Q519" s="93">
        <f t="shared" si="983"/>
        <v>0</v>
      </c>
      <c r="R519" s="93">
        <f t="shared" si="983"/>
        <v>31876</v>
      </c>
      <c r="S519" s="152">
        <f t="shared" si="983"/>
        <v>9717.9576899999993</v>
      </c>
      <c r="T519" s="152">
        <f t="shared" si="983"/>
        <v>41593.957689999996</v>
      </c>
      <c r="U519" s="152">
        <f t="shared" si="983"/>
        <v>0</v>
      </c>
      <c r="V519" s="152">
        <f t="shared" ref="U519:V521" si="984">V520</f>
        <v>41593.957689999996</v>
      </c>
      <c r="AC519" t="b">
        <f t="shared" si="899"/>
        <v>1</v>
      </c>
    </row>
    <row r="520" spans="1:29" ht="69" x14ac:dyDescent="0.3">
      <c r="A520" s="12" t="s">
        <v>9</v>
      </c>
      <c r="B520" s="13" t="s">
        <v>221</v>
      </c>
      <c r="C520" s="13" t="s">
        <v>76</v>
      </c>
      <c r="D520" s="34" t="s">
        <v>10</v>
      </c>
      <c r="E520" s="24" t="s">
        <v>58</v>
      </c>
      <c r="F520" s="93">
        <f t="shared" si="983"/>
        <v>26424</v>
      </c>
      <c r="G520" s="93">
        <f t="shared" si="983"/>
        <v>1095</v>
      </c>
      <c r="H520" s="93">
        <f t="shared" si="983"/>
        <v>27519</v>
      </c>
      <c r="I520" s="93">
        <f t="shared" si="983"/>
        <v>4357</v>
      </c>
      <c r="J520" s="93">
        <f t="shared" si="983"/>
        <v>31876</v>
      </c>
      <c r="K520" s="93">
        <f t="shared" si="983"/>
        <v>0</v>
      </c>
      <c r="L520" s="93">
        <f t="shared" si="983"/>
        <v>31876</v>
      </c>
      <c r="M520" s="95">
        <f t="shared" si="983"/>
        <v>0</v>
      </c>
      <c r="N520" s="94">
        <f t="shared" si="983"/>
        <v>31876</v>
      </c>
      <c r="O520" s="94">
        <f t="shared" si="983"/>
        <v>0</v>
      </c>
      <c r="P520" s="94">
        <f t="shared" si="983"/>
        <v>31876</v>
      </c>
      <c r="Q520" s="94">
        <f t="shared" si="983"/>
        <v>0</v>
      </c>
      <c r="R520" s="94">
        <f t="shared" si="983"/>
        <v>31876</v>
      </c>
      <c r="S520" s="153">
        <f t="shared" si="983"/>
        <v>9717.9576899999993</v>
      </c>
      <c r="T520" s="153">
        <f t="shared" si="983"/>
        <v>41593.957689999996</v>
      </c>
      <c r="U520" s="153">
        <f t="shared" si="984"/>
        <v>0</v>
      </c>
      <c r="V520" s="153">
        <f t="shared" si="984"/>
        <v>41593.957689999996</v>
      </c>
      <c r="AC520" t="b">
        <f t="shared" si="899"/>
        <v>1</v>
      </c>
    </row>
    <row r="521" spans="1:29" ht="16.5" x14ac:dyDescent="0.25">
      <c r="A521" s="25" t="s">
        <v>17</v>
      </c>
      <c r="B521" s="17" t="s">
        <v>221</v>
      </c>
      <c r="C521" s="17" t="s">
        <v>76</v>
      </c>
      <c r="D521" s="37" t="s">
        <v>18</v>
      </c>
      <c r="E521" s="19" t="s">
        <v>58</v>
      </c>
      <c r="F521" s="95">
        <f t="shared" si="983"/>
        <v>26424</v>
      </c>
      <c r="G521" s="95">
        <f t="shared" si="983"/>
        <v>1095</v>
      </c>
      <c r="H521" s="95">
        <f t="shared" si="983"/>
        <v>27519</v>
      </c>
      <c r="I521" s="95">
        <f t="shared" si="983"/>
        <v>4357</v>
      </c>
      <c r="J521" s="95">
        <f t="shared" si="983"/>
        <v>31876</v>
      </c>
      <c r="K521" s="95">
        <f t="shared" si="983"/>
        <v>0</v>
      </c>
      <c r="L521" s="95">
        <f t="shared" si="983"/>
        <v>31876</v>
      </c>
      <c r="M521" s="95">
        <f t="shared" si="983"/>
        <v>0</v>
      </c>
      <c r="N521" s="95">
        <f t="shared" si="983"/>
        <v>31876</v>
      </c>
      <c r="O521" s="95">
        <f t="shared" si="983"/>
        <v>0</v>
      </c>
      <c r="P521" s="95">
        <f t="shared" si="983"/>
        <v>31876</v>
      </c>
      <c r="Q521" s="95">
        <f t="shared" si="983"/>
        <v>0</v>
      </c>
      <c r="R521" s="95">
        <f t="shared" si="983"/>
        <v>31876</v>
      </c>
      <c r="S521" s="154">
        <f t="shared" si="983"/>
        <v>9717.9576899999993</v>
      </c>
      <c r="T521" s="154">
        <f t="shared" si="983"/>
        <v>41593.957689999996</v>
      </c>
      <c r="U521" s="154">
        <f t="shared" si="984"/>
        <v>0</v>
      </c>
      <c r="V521" s="154">
        <f t="shared" si="984"/>
        <v>41593.957689999996</v>
      </c>
      <c r="AC521" t="b">
        <f t="shared" si="899"/>
        <v>1</v>
      </c>
    </row>
    <row r="522" spans="1:29" ht="33" x14ac:dyDescent="0.25">
      <c r="A522" s="26" t="s">
        <v>326</v>
      </c>
      <c r="B522" s="27" t="s">
        <v>221</v>
      </c>
      <c r="C522" s="27" t="s">
        <v>76</v>
      </c>
      <c r="D522" s="42" t="s">
        <v>327</v>
      </c>
      <c r="E522" s="29" t="s">
        <v>58</v>
      </c>
      <c r="F522" s="96">
        <f t="shared" ref="F522:H522" si="985">F523+F525+F527</f>
        <v>26424</v>
      </c>
      <c r="G522" s="96">
        <f t="shared" si="985"/>
        <v>1095</v>
      </c>
      <c r="H522" s="96">
        <f t="shared" si="985"/>
        <v>27519</v>
      </c>
      <c r="I522" s="96">
        <f t="shared" ref="I522:J522" si="986">I523+I525+I527</f>
        <v>4357</v>
      </c>
      <c r="J522" s="96">
        <f t="shared" si="986"/>
        <v>31876</v>
      </c>
      <c r="K522" s="96">
        <f t="shared" ref="K522:L522" si="987">K523+K525+K527</f>
        <v>0</v>
      </c>
      <c r="L522" s="96">
        <f t="shared" si="987"/>
        <v>31876</v>
      </c>
      <c r="M522" s="95">
        <f t="shared" ref="M522:N522" si="988">M523+M525+M527</f>
        <v>0</v>
      </c>
      <c r="N522" s="127">
        <f t="shared" si="988"/>
        <v>31876</v>
      </c>
      <c r="O522" s="127">
        <f t="shared" ref="O522:P522" si="989">O523+O525+O527</f>
        <v>0</v>
      </c>
      <c r="P522" s="127">
        <f t="shared" si="989"/>
        <v>31876</v>
      </c>
      <c r="Q522" s="127">
        <f t="shared" ref="Q522:R522" si="990">Q523+Q525+Q527</f>
        <v>0</v>
      </c>
      <c r="R522" s="127">
        <f t="shared" si="990"/>
        <v>31876</v>
      </c>
      <c r="S522" s="155">
        <f t="shared" ref="S522:T522" si="991">S523+S525+S527</f>
        <v>9717.9576899999993</v>
      </c>
      <c r="T522" s="155">
        <f t="shared" si="991"/>
        <v>41593.957689999996</v>
      </c>
      <c r="U522" s="155">
        <f t="shared" ref="U522:V522" si="992">U523+U525+U527</f>
        <v>0</v>
      </c>
      <c r="V522" s="155">
        <f t="shared" si="992"/>
        <v>41593.957689999996</v>
      </c>
      <c r="AC522" t="b">
        <f t="shared" si="899"/>
        <v>1</v>
      </c>
    </row>
    <row r="523" spans="1:29" ht="66" x14ac:dyDescent="0.25">
      <c r="A523" s="20" t="s">
        <v>13</v>
      </c>
      <c r="B523" s="17" t="s">
        <v>221</v>
      </c>
      <c r="C523" s="17" t="s">
        <v>76</v>
      </c>
      <c r="D523" s="37" t="s">
        <v>327</v>
      </c>
      <c r="E523" s="19" t="s">
        <v>67</v>
      </c>
      <c r="F523" s="95">
        <f t="shared" ref="F523:V523" si="993">F524</f>
        <v>23828</v>
      </c>
      <c r="G523" s="95">
        <f t="shared" si="993"/>
        <v>1095</v>
      </c>
      <c r="H523" s="95">
        <f t="shared" si="993"/>
        <v>24923</v>
      </c>
      <c r="I523" s="95">
        <f t="shared" si="993"/>
        <v>4357</v>
      </c>
      <c r="J523" s="95">
        <f t="shared" si="993"/>
        <v>29280</v>
      </c>
      <c r="K523" s="95">
        <f t="shared" si="993"/>
        <v>0</v>
      </c>
      <c r="L523" s="95">
        <f t="shared" si="993"/>
        <v>29280</v>
      </c>
      <c r="M523" s="95">
        <f t="shared" si="993"/>
        <v>0</v>
      </c>
      <c r="N523" s="95">
        <f t="shared" si="993"/>
        <v>29280</v>
      </c>
      <c r="O523" s="95">
        <f t="shared" si="993"/>
        <v>0</v>
      </c>
      <c r="P523" s="95">
        <f t="shared" si="993"/>
        <v>29280</v>
      </c>
      <c r="Q523" s="95">
        <f t="shared" si="993"/>
        <v>0</v>
      </c>
      <c r="R523" s="130">
        <f t="shared" si="993"/>
        <v>29280</v>
      </c>
      <c r="S523" s="154">
        <f t="shared" si="993"/>
        <v>9717.9576899999993</v>
      </c>
      <c r="T523" s="154">
        <f t="shared" si="993"/>
        <v>38997.957689999996</v>
      </c>
      <c r="U523" s="154">
        <f t="shared" si="993"/>
        <v>0</v>
      </c>
      <c r="V523" s="154">
        <f t="shared" si="993"/>
        <v>38997.957689999996</v>
      </c>
      <c r="W523" s="128" t="e">
        <f>SUMIFS([1]Лист1!$Q$15:$Q$685,[1]Лист1!$C$15:$C$685,B523,[1]Лист1!$D$15:$D$685,C523,[1]Лист1!$E$15:$E$685,D523,[1]Лист1!$F$15:$F$685,E523)</f>
        <v>#VALUE!</v>
      </c>
      <c r="X523" s="128" t="e">
        <f>SUMIFS([1]Лист1!$R$15:$R$685,[1]Лист1!$C$15:$C$685,B523,[1]Лист1!$D$15:$D$685,C523,[1]Лист1!$E$15:$E$685,D523,[1]Лист1!$F$15:$F$685,E523)</f>
        <v>#VALUE!</v>
      </c>
      <c r="Y523" s="128" t="e">
        <f>SUMIFS([1]Лист1!$S$15:$S$685,[1]Лист1!$C$15:$C$685,B523,[1]Лист1!$D$15:$D$685,C523,[1]Лист1!$E$15:$E$685,D523,[1]Лист1!$F$15:$F$685,E523)</f>
        <v>#VALUE!</v>
      </c>
      <c r="Z523" s="133" t="e">
        <f t="shared" ref="Z523:Z528" si="994">W523-P523</f>
        <v>#VALUE!</v>
      </c>
      <c r="AA523" s="133" t="e">
        <f t="shared" ref="AA523:AA528" si="995">X523-Q523</f>
        <v>#VALUE!</v>
      </c>
      <c r="AB523" s="133" t="e">
        <f t="shared" ref="AB523:AB528" si="996">Y523-R523</f>
        <v>#VALUE!</v>
      </c>
      <c r="AC523" t="b">
        <f t="shared" si="899"/>
        <v>1</v>
      </c>
    </row>
    <row r="524" spans="1:29" ht="33" x14ac:dyDescent="0.25">
      <c r="A524" s="20" t="s">
        <v>14</v>
      </c>
      <c r="B524" s="17" t="s">
        <v>221</v>
      </c>
      <c r="C524" s="17" t="s">
        <v>76</v>
      </c>
      <c r="D524" s="37" t="s">
        <v>327</v>
      </c>
      <c r="E524" s="19" t="s">
        <v>328</v>
      </c>
      <c r="F524" s="95">
        <v>23828</v>
      </c>
      <c r="G524" s="95">
        <v>1095</v>
      </c>
      <c r="H524" s="95">
        <f>F524+G524</f>
        <v>24923</v>
      </c>
      <c r="I524" s="95">
        <v>4357</v>
      </c>
      <c r="J524" s="95">
        <f>H524+I524</f>
        <v>29280</v>
      </c>
      <c r="K524" s="95">
        <v>0</v>
      </c>
      <c r="L524" s="95">
        <f>J524+K524</f>
        <v>29280</v>
      </c>
      <c r="M524" s="95">
        <v>0</v>
      </c>
      <c r="N524" s="95">
        <f>L524+M524</f>
        <v>29280</v>
      </c>
      <c r="O524" s="95">
        <v>0</v>
      </c>
      <c r="P524" s="95">
        <f>N524+O524</f>
        <v>29280</v>
      </c>
      <c r="Q524" s="95">
        <v>0</v>
      </c>
      <c r="R524" s="130">
        <f>P524+Q524</f>
        <v>29280</v>
      </c>
      <c r="S524" s="150">
        <f>9069+648.95769</f>
        <v>9717.9576899999993</v>
      </c>
      <c r="T524" s="154">
        <f>R524+S524</f>
        <v>38997.957689999996</v>
      </c>
      <c r="U524" s="150">
        <v>0</v>
      </c>
      <c r="V524" s="154">
        <f>T524+U524</f>
        <v>38997.957689999996</v>
      </c>
      <c r="W524" s="128" t="e">
        <f>SUMIFS([1]Лист1!$Q$15:$Q$685,[1]Лист1!$C$15:$C$685,B524,[1]Лист1!$D$15:$D$685,C524,[1]Лист1!$E$15:$E$685,D524,[1]Лист1!$F$15:$F$685,E524)</f>
        <v>#VALUE!</v>
      </c>
      <c r="X524" s="128" t="e">
        <f>SUMIFS([1]Лист1!$R$15:$R$685,[1]Лист1!$C$15:$C$685,B524,[1]Лист1!$D$15:$D$685,C524,[1]Лист1!$E$15:$E$685,D524,[1]Лист1!$F$15:$F$685,E524)</f>
        <v>#VALUE!</v>
      </c>
      <c r="Y524" s="128" t="e">
        <f>SUMIFS([1]Лист1!$S$15:$S$685,[1]Лист1!$C$15:$C$685,B524,[1]Лист1!$D$15:$D$685,C524,[1]Лист1!$E$15:$E$685,D524,[1]Лист1!$F$15:$F$685,E524)</f>
        <v>#VALUE!</v>
      </c>
      <c r="Z524" s="133" t="e">
        <f t="shared" si="994"/>
        <v>#VALUE!</v>
      </c>
      <c r="AA524" s="133" t="e">
        <f t="shared" si="995"/>
        <v>#VALUE!</v>
      </c>
      <c r="AB524" s="133" t="e">
        <f t="shared" si="996"/>
        <v>#VALUE!</v>
      </c>
      <c r="AC524" t="b">
        <f t="shared" si="899"/>
        <v>1</v>
      </c>
    </row>
    <row r="525" spans="1:29" ht="33" x14ac:dyDescent="0.25">
      <c r="A525" s="20" t="s">
        <v>21</v>
      </c>
      <c r="B525" s="17" t="s">
        <v>221</v>
      </c>
      <c r="C525" s="17" t="s">
        <v>76</v>
      </c>
      <c r="D525" s="37" t="s">
        <v>327</v>
      </c>
      <c r="E525" s="19" t="s">
        <v>59</v>
      </c>
      <c r="F525" s="95">
        <f t="shared" ref="F525:V525" si="997">F526</f>
        <v>2595</v>
      </c>
      <c r="G525" s="95">
        <f t="shared" si="997"/>
        <v>0</v>
      </c>
      <c r="H525" s="95">
        <f t="shared" si="997"/>
        <v>2595</v>
      </c>
      <c r="I525" s="95">
        <f t="shared" si="997"/>
        <v>0</v>
      </c>
      <c r="J525" s="95">
        <f t="shared" si="997"/>
        <v>2595</v>
      </c>
      <c r="K525" s="95">
        <f t="shared" si="997"/>
        <v>0</v>
      </c>
      <c r="L525" s="95">
        <f t="shared" si="997"/>
        <v>2595</v>
      </c>
      <c r="M525" s="95">
        <f t="shared" si="997"/>
        <v>0</v>
      </c>
      <c r="N525" s="95">
        <f t="shared" si="997"/>
        <v>2595</v>
      </c>
      <c r="O525" s="95">
        <f t="shared" si="997"/>
        <v>0</v>
      </c>
      <c r="P525" s="95">
        <f t="shared" si="997"/>
        <v>2595</v>
      </c>
      <c r="Q525" s="95">
        <f t="shared" si="997"/>
        <v>0</v>
      </c>
      <c r="R525" s="130">
        <f t="shared" si="997"/>
        <v>2595</v>
      </c>
      <c r="S525" s="95">
        <f t="shared" si="997"/>
        <v>0</v>
      </c>
      <c r="T525" s="95">
        <f t="shared" si="997"/>
        <v>2595</v>
      </c>
      <c r="U525" s="95">
        <f t="shared" si="997"/>
        <v>0</v>
      </c>
      <c r="V525" s="95">
        <f t="shared" si="997"/>
        <v>2595</v>
      </c>
      <c r="W525" s="128" t="e">
        <f>SUMIFS([1]Лист1!$Q$15:$Q$685,[1]Лист1!$C$15:$C$685,B525,[1]Лист1!$D$15:$D$685,C525,[1]Лист1!$E$15:$E$685,D525,[1]Лист1!$F$15:$F$685,E525)</f>
        <v>#VALUE!</v>
      </c>
      <c r="X525" s="128" t="e">
        <f>SUMIFS([1]Лист1!$R$15:$R$685,[1]Лист1!$C$15:$C$685,B525,[1]Лист1!$D$15:$D$685,C525,[1]Лист1!$E$15:$E$685,D525,[1]Лист1!$F$15:$F$685,E525)</f>
        <v>#VALUE!</v>
      </c>
      <c r="Y525" s="128" t="e">
        <f>SUMIFS([1]Лист1!$S$15:$S$685,[1]Лист1!$C$15:$C$685,B525,[1]Лист1!$D$15:$D$685,C525,[1]Лист1!$E$15:$E$685,D525,[1]Лист1!$F$15:$F$685,E525)</f>
        <v>#VALUE!</v>
      </c>
      <c r="Z525" s="133" t="e">
        <f t="shared" si="994"/>
        <v>#VALUE!</v>
      </c>
      <c r="AA525" s="133" t="e">
        <f t="shared" si="995"/>
        <v>#VALUE!</v>
      </c>
      <c r="AB525" s="133" t="e">
        <f t="shared" si="996"/>
        <v>#VALUE!</v>
      </c>
      <c r="AC525" t="b">
        <f t="shared" si="899"/>
        <v>1</v>
      </c>
    </row>
    <row r="526" spans="1:29" ht="33" x14ac:dyDescent="0.25">
      <c r="A526" s="20" t="s">
        <v>22</v>
      </c>
      <c r="B526" s="17" t="s">
        <v>221</v>
      </c>
      <c r="C526" s="17" t="s">
        <v>76</v>
      </c>
      <c r="D526" s="37" t="s">
        <v>327</v>
      </c>
      <c r="E526" s="19" t="s">
        <v>60</v>
      </c>
      <c r="F526" s="95">
        <v>2595</v>
      </c>
      <c r="G526" s="95">
        <v>0</v>
      </c>
      <c r="H526" s="95">
        <f>F526+G526</f>
        <v>2595</v>
      </c>
      <c r="I526" s="95">
        <v>0</v>
      </c>
      <c r="J526" s="95">
        <f>H526+I526</f>
        <v>2595</v>
      </c>
      <c r="K526" s="95">
        <v>0</v>
      </c>
      <c r="L526" s="95">
        <f>J526+K526</f>
        <v>2595</v>
      </c>
      <c r="M526" s="95">
        <v>0</v>
      </c>
      <c r="N526" s="95">
        <f>L526+M526</f>
        <v>2595</v>
      </c>
      <c r="O526" s="95">
        <v>0</v>
      </c>
      <c r="P526" s="95">
        <f>N526+O526</f>
        <v>2595</v>
      </c>
      <c r="Q526" s="95">
        <v>0</v>
      </c>
      <c r="R526" s="130">
        <f>P526+Q526</f>
        <v>2595</v>
      </c>
      <c r="S526" s="95">
        <v>0</v>
      </c>
      <c r="T526" s="95">
        <f>R526+S526</f>
        <v>2595</v>
      </c>
      <c r="U526" s="95">
        <v>0</v>
      </c>
      <c r="V526" s="95">
        <f>T526+U526</f>
        <v>2595</v>
      </c>
      <c r="W526" s="128" t="e">
        <f>SUMIFS([1]Лист1!$Q$15:$Q$685,[1]Лист1!$C$15:$C$685,B526,[1]Лист1!$D$15:$D$685,C526,[1]Лист1!$E$15:$E$685,D526,[1]Лист1!$F$15:$F$685,E526)</f>
        <v>#VALUE!</v>
      </c>
      <c r="X526" s="128" t="e">
        <f>SUMIFS([1]Лист1!$R$15:$R$685,[1]Лист1!$C$15:$C$685,B526,[1]Лист1!$D$15:$D$685,C526,[1]Лист1!$E$15:$E$685,D526,[1]Лист1!$F$15:$F$685,E526)</f>
        <v>#VALUE!</v>
      </c>
      <c r="Y526" s="128" t="e">
        <f>SUMIFS([1]Лист1!$S$15:$S$685,[1]Лист1!$C$15:$C$685,B526,[1]Лист1!$D$15:$D$685,C526,[1]Лист1!$E$15:$E$685,D526,[1]Лист1!$F$15:$F$685,E526)</f>
        <v>#VALUE!</v>
      </c>
      <c r="Z526" s="133" t="e">
        <f t="shared" si="994"/>
        <v>#VALUE!</v>
      </c>
      <c r="AA526" s="133" t="e">
        <f t="shared" si="995"/>
        <v>#VALUE!</v>
      </c>
      <c r="AB526" s="133" t="e">
        <f t="shared" si="996"/>
        <v>#VALUE!</v>
      </c>
      <c r="AC526" t="b">
        <f t="shared" si="899"/>
        <v>1</v>
      </c>
    </row>
    <row r="527" spans="1:29" ht="16.5" x14ac:dyDescent="0.25">
      <c r="A527" s="20" t="s">
        <v>28</v>
      </c>
      <c r="B527" s="17" t="s">
        <v>221</v>
      </c>
      <c r="C527" s="17" t="s">
        <v>76</v>
      </c>
      <c r="D527" s="37" t="s">
        <v>327</v>
      </c>
      <c r="E527" s="19" t="s">
        <v>38</v>
      </c>
      <c r="F527" s="95">
        <f t="shared" ref="F527:V527" si="998">F528</f>
        <v>1</v>
      </c>
      <c r="G527" s="95">
        <f t="shared" si="998"/>
        <v>0</v>
      </c>
      <c r="H527" s="95">
        <f t="shared" si="998"/>
        <v>1</v>
      </c>
      <c r="I527" s="95">
        <f t="shared" si="998"/>
        <v>0</v>
      </c>
      <c r="J527" s="95">
        <f t="shared" si="998"/>
        <v>1</v>
      </c>
      <c r="K527" s="95">
        <f t="shared" si="998"/>
        <v>0</v>
      </c>
      <c r="L527" s="95">
        <f t="shared" si="998"/>
        <v>1</v>
      </c>
      <c r="M527" s="95">
        <f t="shared" si="998"/>
        <v>0</v>
      </c>
      <c r="N527" s="95">
        <f t="shared" si="998"/>
        <v>1</v>
      </c>
      <c r="O527" s="95">
        <f t="shared" si="998"/>
        <v>0</v>
      </c>
      <c r="P527" s="95">
        <f t="shared" si="998"/>
        <v>1</v>
      </c>
      <c r="Q527" s="95">
        <f t="shared" si="998"/>
        <v>0</v>
      </c>
      <c r="R527" s="130">
        <f t="shared" si="998"/>
        <v>1</v>
      </c>
      <c r="S527" s="95">
        <f t="shared" si="998"/>
        <v>0</v>
      </c>
      <c r="T527" s="95">
        <f t="shared" si="998"/>
        <v>1</v>
      </c>
      <c r="U527" s="95">
        <f t="shared" si="998"/>
        <v>0</v>
      </c>
      <c r="V527" s="95">
        <f t="shared" si="998"/>
        <v>1</v>
      </c>
      <c r="W527" s="128" t="e">
        <f>SUMIFS([1]Лист1!$Q$15:$Q$685,[1]Лист1!$C$15:$C$685,B527,[1]Лист1!$D$15:$D$685,C527,[1]Лист1!$E$15:$E$685,D527,[1]Лист1!$F$15:$F$685,E527)</f>
        <v>#VALUE!</v>
      </c>
      <c r="X527" s="128" t="e">
        <f>SUMIFS([1]Лист1!$R$15:$R$685,[1]Лист1!$C$15:$C$685,B527,[1]Лист1!$D$15:$D$685,C527,[1]Лист1!$E$15:$E$685,D527,[1]Лист1!$F$15:$F$685,E527)</f>
        <v>#VALUE!</v>
      </c>
      <c r="Y527" s="128" t="e">
        <f>SUMIFS([1]Лист1!$S$15:$S$685,[1]Лист1!$C$15:$C$685,B527,[1]Лист1!$D$15:$D$685,C527,[1]Лист1!$E$15:$E$685,D527,[1]Лист1!$F$15:$F$685,E527)</f>
        <v>#VALUE!</v>
      </c>
      <c r="Z527" s="133" t="e">
        <f t="shared" si="994"/>
        <v>#VALUE!</v>
      </c>
      <c r="AA527" s="133" t="e">
        <f t="shared" si="995"/>
        <v>#VALUE!</v>
      </c>
      <c r="AB527" s="133" t="e">
        <f t="shared" si="996"/>
        <v>#VALUE!</v>
      </c>
      <c r="AC527" t="b">
        <f t="shared" si="899"/>
        <v>1</v>
      </c>
    </row>
    <row r="528" spans="1:29" ht="16.5" x14ac:dyDescent="0.25">
      <c r="A528" s="20" t="s">
        <v>29</v>
      </c>
      <c r="B528" s="17" t="s">
        <v>221</v>
      </c>
      <c r="C528" s="17" t="s">
        <v>76</v>
      </c>
      <c r="D528" s="37" t="s">
        <v>327</v>
      </c>
      <c r="E528" s="19" t="s">
        <v>69</v>
      </c>
      <c r="F528" s="95">
        <v>1</v>
      </c>
      <c r="G528" s="95">
        <v>0</v>
      </c>
      <c r="H528" s="95">
        <f>F528+G528</f>
        <v>1</v>
      </c>
      <c r="I528" s="95">
        <v>0</v>
      </c>
      <c r="J528" s="95">
        <f>H528+I528</f>
        <v>1</v>
      </c>
      <c r="K528" s="95">
        <v>0</v>
      </c>
      <c r="L528" s="95">
        <f>J528+K528</f>
        <v>1</v>
      </c>
      <c r="M528" s="95">
        <v>0</v>
      </c>
      <c r="N528" s="95">
        <f>L528+M528</f>
        <v>1</v>
      </c>
      <c r="O528" s="95">
        <v>0</v>
      </c>
      <c r="P528" s="95">
        <f>N528+O528</f>
        <v>1</v>
      </c>
      <c r="Q528" s="95">
        <v>0</v>
      </c>
      <c r="R528" s="130">
        <f>P528+Q528</f>
        <v>1</v>
      </c>
      <c r="S528" s="95">
        <v>0</v>
      </c>
      <c r="T528" s="95">
        <f>R528+S528</f>
        <v>1</v>
      </c>
      <c r="U528" s="95">
        <v>0</v>
      </c>
      <c r="V528" s="95">
        <f>T528+U528</f>
        <v>1</v>
      </c>
      <c r="W528" s="128" t="e">
        <f>SUMIFS([1]Лист1!$Q$15:$Q$685,[1]Лист1!$C$15:$C$685,B528,[1]Лист1!$D$15:$D$685,C528,[1]Лист1!$E$15:$E$685,D528,[1]Лист1!$F$15:$F$685,E528)</f>
        <v>#VALUE!</v>
      </c>
      <c r="X528" s="128" t="e">
        <f>SUMIFS([1]Лист1!$R$15:$R$685,[1]Лист1!$C$15:$C$685,B528,[1]Лист1!$D$15:$D$685,C528,[1]Лист1!$E$15:$E$685,D528,[1]Лист1!$F$15:$F$685,E528)</f>
        <v>#VALUE!</v>
      </c>
      <c r="Y528" s="128" t="e">
        <f>SUMIFS([1]Лист1!$S$15:$S$685,[1]Лист1!$C$15:$C$685,B528,[1]Лист1!$D$15:$D$685,C528,[1]Лист1!$E$15:$E$685,D528,[1]Лист1!$F$15:$F$685,E528)</f>
        <v>#VALUE!</v>
      </c>
      <c r="Z528" s="133" t="e">
        <f t="shared" si="994"/>
        <v>#VALUE!</v>
      </c>
      <c r="AA528" s="133" t="e">
        <f t="shared" si="995"/>
        <v>#VALUE!</v>
      </c>
      <c r="AB528" s="133" t="e">
        <f t="shared" si="996"/>
        <v>#VALUE!</v>
      </c>
      <c r="AC528" t="b">
        <f t="shared" si="899"/>
        <v>1</v>
      </c>
    </row>
    <row r="529" spans="1:29" ht="16.5" x14ac:dyDescent="0.25">
      <c r="A529" s="21" t="s">
        <v>329</v>
      </c>
      <c r="B529" s="9" t="s">
        <v>330</v>
      </c>
      <c r="C529" s="9" t="s">
        <v>4</v>
      </c>
      <c r="D529" s="10" t="s">
        <v>58</v>
      </c>
      <c r="E529" s="23" t="s">
        <v>58</v>
      </c>
      <c r="F529" s="93">
        <f t="shared" ref="F529:V529" si="999">F530</f>
        <v>82402.5</v>
      </c>
      <c r="G529" s="93">
        <f t="shared" si="999"/>
        <v>0</v>
      </c>
      <c r="H529" s="93">
        <f t="shared" si="999"/>
        <v>82402.5</v>
      </c>
      <c r="I529" s="93">
        <f t="shared" si="999"/>
        <v>0</v>
      </c>
      <c r="J529" s="93">
        <f t="shared" si="999"/>
        <v>82402.5</v>
      </c>
      <c r="K529" s="93">
        <f t="shared" si="999"/>
        <v>0</v>
      </c>
      <c r="L529" s="93">
        <f t="shared" si="999"/>
        <v>82402.5</v>
      </c>
      <c r="M529" s="95">
        <f t="shared" si="999"/>
        <v>0</v>
      </c>
      <c r="N529" s="93">
        <f t="shared" si="999"/>
        <v>82402.5</v>
      </c>
      <c r="O529" s="93">
        <f t="shared" si="999"/>
        <v>1717</v>
      </c>
      <c r="P529" s="93">
        <f t="shared" si="999"/>
        <v>84119.5</v>
      </c>
      <c r="Q529" s="93">
        <f t="shared" si="999"/>
        <v>0</v>
      </c>
      <c r="R529" s="93">
        <f t="shared" si="999"/>
        <v>84119.5</v>
      </c>
      <c r="S529" s="152">
        <f t="shared" si="999"/>
        <v>961.65004999999996</v>
      </c>
      <c r="T529" s="152">
        <f t="shared" si="999"/>
        <v>85081.150049999997</v>
      </c>
      <c r="U529" s="152">
        <f t="shared" si="999"/>
        <v>0</v>
      </c>
      <c r="V529" s="152">
        <f t="shared" si="999"/>
        <v>85081.150049999997</v>
      </c>
      <c r="AC529" t="b">
        <f t="shared" si="899"/>
        <v>1</v>
      </c>
    </row>
    <row r="530" spans="1:29" ht="16.5" x14ac:dyDescent="0.25">
      <c r="A530" s="11" t="s">
        <v>331</v>
      </c>
      <c r="B530" s="9" t="s">
        <v>330</v>
      </c>
      <c r="C530" s="9" t="s">
        <v>3</v>
      </c>
      <c r="D530" s="10" t="s">
        <v>58</v>
      </c>
      <c r="E530" s="23" t="s">
        <v>58</v>
      </c>
      <c r="F530" s="93">
        <f>F531+F577</f>
        <v>82402.5</v>
      </c>
      <c r="G530" s="93">
        <f t="shared" ref="G530:H530" si="1000">G531+G577</f>
        <v>0</v>
      </c>
      <c r="H530" s="93">
        <f t="shared" si="1000"/>
        <v>82402.5</v>
      </c>
      <c r="I530" s="93">
        <f t="shared" ref="I530:J530" si="1001">I531+I577</f>
        <v>0</v>
      </c>
      <c r="J530" s="93">
        <f t="shared" si="1001"/>
        <v>82402.5</v>
      </c>
      <c r="K530" s="93">
        <f t="shared" ref="K530:L530" si="1002">K531+K577</f>
        <v>0</v>
      </c>
      <c r="L530" s="93">
        <f t="shared" si="1002"/>
        <v>82402.5</v>
      </c>
      <c r="M530" s="95">
        <f t="shared" ref="M530:N530" si="1003">M531+M577</f>
        <v>0</v>
      </c>
      <c r="N530" s="93">
        <f t="shared" si="1003"/>
        <v>82402.5</v>
      </c>
      <c r="O530" s="93">
        <f t="shared" ref="O530:P530" si="1004">O531+O577</f>
        <v>1717</v>
      </c>
      <c r="P530" s="93">
        <f t="shared" si="1004"/>
        <v>84119.5</v>
      </c>
      <c r="Q530" s="93">
        <f t="shared" ref="Q530:R530" si="1005">Q531+Q577</f>
        <v>0</v>
      </c>
      <c r="R530" s="93">
        <f t="shared" si="1005"/>
        <v>84119.5</v>
      </c>
      <c r="S530" s="152">
        <f t="shared" ref="S530:T530" si="1006">S531+S577</f>
        <v>961.65004999999996</v>
      </c>
      <c r="T530" s="152">
        <f t="shared" si="1006"/>
        <v>85081.150049999997</v>
      </c>
      <c r="U530" s="152">
        <f t="shared" ref="U530:V530" si="1007">U531+U577</f>
        <v>0</v>
      </c>
      <c r="V530" s="152">
        <f t="shared" si="1007"/>
        <v>85081.150049999997</v>
      </c>
      <c r="AC530" t="b">
        <f t="shared" si="899"/>
        <v>1</v>
      </c>
    </row>
    <row r="531" spans="1:29" ht="33" x14ac:dyDescent="0.25">
      <c r="A531" s="44" t="s">
        <v>271</v>
      </c>
      <c r="B531" s="45" t="s">
        <v>330</v>
      </c>
      <c r="C531" s="45" t="s">
        <v>3</v>
      </c>
      <c r="D531" s="52" t="s">
        <v>272</v>
      </c>
      <c r="E531" s="47" t="s">
        <v>58</v>
      </c>
      <c r="F531" s="97">
        <f>F532+F548+F561+F573</f>
        <v>81747</v>
      </c>
      <c r="G531" s="97">
        <f t="shared" ref="G531:H531" si="1008">G532+G548+G561+G573</f>
        <v>0</v>
      </c>
      <c r="H531" s="97">
        <f t="shared" si="1008"/>
        <v>81747</v>
      </c>
      <c r="I531" s="97">
        <f t="shared" ref="I531:J531" si="1009">I532+I548+I561+I573</f>
        <v>0</v>
      </c>
      <c r="J531" s="97">
        <f t="shared" si="1009"/>
        <v>81747</v>
      </c>
      <c r="K531" s="97">
        <f t="shared" ref="K531:L531" si="1010">K532+K548+K561+K573</f>
        <v>0</v>
      </c>
      <c r="L531" s="97">
        <f t="shared" si="1010"/>
        <v>81747</v>
      </c>
      <c r="M531" s="95">
        <f t="shared" ref="M531:N531" si="1011">M532+M548+M561+M573</f>
        <v>0</v>
      </c>
      <c r="N531" s="97">
        <f t="shared" si="1011"/>
        <v>81747</v>
      </c>
      <c r="O531" s="97">
        <f t="shared" ref="O531:P531" si="1012">O532+O548+O561+O573</f>
        <v>1717</v>
      </c>
      <c r="P531" s="97">
        <f t="shared" si="1012"/>
        <v>83464</v>
      </c>
      <c r="Q531" s="97">
        <f t="shared" ref="Q531:R531" si="1013">Q532+Q548+Q561+Q573</f>
        <v>0</v>
      </c>
      <c r="R531" s="97">
        <f t="shared" si="1013"/>
        <v>83464</v>
      </c>
      <c r="S531" s="157">
        <f t="shared" ref="S531:T531" si="1014">S532+S548+S561+S573</f>
        <v>961.65004999999996</v>
      </c>
      <c r="T531" s="157">
        <f t="shared" si="1014"/>
        <v>84425.650049999997</v>
      </c>
      <c r="U531" s="157">
        <f t="shared" ref="U531:V531" si="1015">U532+U548+U561+U573</f>
        <v>0</v>
      </c>
      <c r="V531" s="157">
        <f t="shared" si="1015"/>
        <v>84425.650049999997</v>
      </c>
      <c r="AC531" t="b">
        <f t="shared" si="899"/>
        <v>1</v>
      </c>
    </row>
    <row r="532" spans="1:29" ht="34.5" x14ac:dyDescent="0.3">
      <c r="A532" s="41" t="s">
        <v>332</v>
      </c>
      <c r="B532" s="13" t="s">
        <v>330</v>
      </c>
      <c r="C532" s="13" t="s">
        <v>3</v>
      </c>
      <c r="D532" s="34" t="s">
        <v>333</v>
      </c>
      <c r="E532" s="24" t="s">
        <v>58</v>
      </c>
      <c r="F532" s="94">
        <f t="shared" ref="F532:H532" si="1016">F533+F540</f>
        <v>15404</v>
      </c>
      <c r="G532" s="94">
        <f t="shared" si="1016"/>
        <v>0</v>
      </c>
      <c r="H532" s="94">
        <f t="shared" si="1016"/>
        <v>15404</v>
      </c>
      <c r="I532" s="94">
        <f t="shared" ref="I532:J532" si="1017">I533+I540</f>
        <v>0</v>
      </c>
      <c r="J532" s="94">
        <f t="shared" si="1017"/>
        <v>15404</v>
      </c>
      <c r="K532" s="94">
        <f t="shared" ref="K532:L532" si="1018">K533+K540</f>
        <v>0</v>
      </c>
      <c r="L532" s="94">
        <f t="shared" si="1018"/>
        <v>15404</v>
      </c>
      <c r="M532" s="95">
        <f t="shared" ref="M532:N532" si="1019">M533+M540</f>
        <v>0</v>
      </c>
      <c r="N532" s="94">
        <f t="shared" si="1019"/>
        <v>15404</v>
      </c>
      <c r="O532" s="94">
        <f t="shared" ref="O532:P532" si="1020">O533+O540</f>
        <v>0</v>
      </c>
      <c r="P532" s="94">
        <f t="shared" si="1020"/>
        <v>15404</v>
      </c>
      <c r="Q532" s="94">
        <f t="shared" ref="Q532:R532" si="1021">Q533+Q540</f>
        <v>0</v>
      </c>
      <c r="R532" s="94">
        <f t="shared" si="1021"/>
        <v>15404</v>
      </c>
      <c r="S532" s="94">
        <f t="shared" ref="S532:T532" si="1022">S533+S540</f>
        <v>710</v>
      </c>
      <c r="T532" s="94">
        <f t="shared" si="1022"/>
        <v>16114</v>
      </c>
      <c r="U532" s="94">
        <f t="shared" ref="U532:V532" si="1023">U533+U540</f>
        <v>0</v>
      </c>
      <c r="V532" s="94">
        <f t="shared" si="1023"/>
        <v>16114</v>
      </c>
      <c r="AC532" t="b">
        <f t="shared" si="899"/>
        <v>1</v>
      </c>
    </row>
    <row r="533" spans="1:29" ht="16.5" x14ac:dyDescent="0.25">
      <c r="A533" s="36" t="s">
        <v>334</v>
      </c>
      <c r="B533" s="17" t="s">
        <v>330</v>
      </c>
      <c r="C533" s="17" t="s">
        <v>3</v>
      </c>
      <c r="D533" s="37" t="s">
        <v>335</v>
      </c>
      <c r="E533" s="19" t="s">
        <v>58</v>
      </c>
      <c r="F533" s="95">
        <f t="shared" ref="F533:H533" si="1024">F534+F537</f>
        <v>13125</v>
      </c>
      <c r="G533" s="95">
        <f t="shared" si="1024"/>
        <v>0</v>
      </c>
      <c r="H533" s="95">
        <f t="shared" si="1024"/>
        <v>13125</v>
      </c>
      <c r="I533" s="95">
        <f t="shared" ref="I533:J533" si="1025">I534+I537</f>
        <v>0</v>
      </c>
      <c r="J533" s="95">
        <f t="shared" si="1025"/>
        <v>13125</v>
      </c>
      <c r="K533" s="95">
        <f t="shared" ref="K533:L533" si="1026">K534+K537</f>
        <v>0</v>
      </c>
      <c r="L533" s="95">
        <f t="shared" si="1026"/>
        <v>13125</v>
      </c>
      <c r="M533" s="95">
        <f t="shared" ref="M533:N533" si="1027">M534+M537</f>
        <v>0</v>
      </c>
      <c r="N533" s="95">
        <f t="shared" si="1027"/>
        <v>13125</v>
      </c>
      <c r="O533" s="95">
        <f t="shared" ref="O533:P533" si="1028">O534+O537</f>
        <v>0</v>
      </c>
      <c r="P533" s="95">
        <f t="shared" si="1028"/>
        <v>13125</v>
      </c>
      <c r="Q533" s="95">
        <f t="shared" ref="Q533:R533" si="1029">Q534+Q537</f>
        <v>0</v>
      </c>
      <c r="R533" s="95">
        <f t="shared" si="1029"/>
        <v>13125</v>
      </c>
      <c r="S533" s="95">
        <f t="shared" ref="S533:T533" si="1030">S534+S537</f>
        <v>535</v>
      </c>
      <c r="T533" s="95">
        <f t="shared" si="1030"/>
        <v>13660</v>
      </c>
      <c r="U533" s="95">
        <f t="shared" ref="U533:V533" si="1031">U534+U537</f>
        <v>0</v>
      </c>
      <c r="V533" s="95">
        <f t="shared" si="1031"/>
        <v>13660</v>
      </c>
      <c r="AC533" t="b">
        <f t="shared" si="899"/>
        <v>1</v>
      </c>
    </row>
    <row r="534" spans="1:29" ht="33" x14ac:dyDescent="0.25">
      <c r="A534" s="30" t="s">
        <v>336</v>
      </c>
      <c r="B534" s="27" t="s">
        <v>330</v>
      </c>
      <c r="C534" s="27" t="s">
        <v>3</v>
      </c>
      <c r="D534" s="42" t="s">
        <v>337</v>
      </c>
      <c r="E534" s="29" t="s">
        <v>58</v>
      </c>
      <c r="F534" s="96">
        <f t="shared" ref="F534:U535" si="1032">F535</f>
        <v>7301</v>
      </c>
      <c r="G534" s="96">
        <f t="shared" si="1032"/>
        <v>0</v>
      </c>
      <c r="H534" s="96">
        <f t="shared" si="1032"/>
        <v>7301</v>
      </c>
      <c r="I534" s="96">
        <f t="shared" si="1032"/>
        <v>0</v>
      </c>
      <c r="J534" s="96">
        <f t="shared" si="1032"/>
        <v>7301</v>
      </c>
      <c r="K534" s="96">
        <f t="shared" si="1032"/>
        <v>0</v>
      </c>
      <c r="L534" s="96">
        <f t="shared" si="1032"/>
        <v>7301</v>
      </c>
      <c r="M534" s="95">
        <f t="shared" si="1032"/>
        <v>0</v>
      </c>
      <c r="N534" s="96">
        <f t="shared" si="1032"/>
        <v>7301</v>
      </c>
      <c r="O534" s="96">
        <f t="shared" si="1032"/>
        <v>0</v>
      </c>
      <c r="P534" s="96">
        <f t="shared" si="1032"/>
        <v>7301</v>
      </c>
      <c r="Q534" s="96">
        <f t="shared" si="1032"/>
        <v>0</v>
      </c>
      <c r="R534" s="96">
        <f t="shared" si="1032"/>
        <v>7301</v>
      </c>
      <c r="S534" s="96">
        <f t="shared" si="1032"/>
        <v>360</v>
      </c>
      <c r="T534" s="96">
        <f t="shared" si="1032"/>
        <v>7661</v>
      </c>
      <c r="U534" s="96">
        <f t="shared" si="1032"/>
        <v>0</v>
      </c>
      <c r="V534" s="96">
        <f t="shared" ref="U534:V535" si="1033">V535</f>
        <v>7661</v>
      </c>
      <c r="AC534" t="b">
        <f t="shared" si="899"/>
        <v>1</v>
      </c>
    </row>
    <row r="535" spans="1:29" ht="33" x14ac:dyDescent="0.25">
      <c r="A535" s="20" t="s">
        <v>100</v>
      </c>
      <c r="B535" s="17" t="s">
        <v>330</v>
      </c>
      <c r="C535" s="17" t="s">
        <v>3</v>
      </c>
      <c r="D535" s="37" t="s">
        <v>337</v>
      </c>
      <c r="E535" s="17" t="s">
        <v>101</v>
      </c>
      <c r="F535" s="95">
        <f t="shared" si="1032"/>
        <v>7301</v>
      </c>
      <c r="G535" s="95">
        <f t="shared" si="1032"/>
        <v>0</v>
      </c>
      <c r="H535" s="95">
        <f t="shared" si="1032"/>
        <v>7301</v>
      </c>
      <c r="I535" s="95">
        <f t="shared" si="1032"/>
        <v>0</v>
      </c>
      <c r="J535" s="95">
        <f t="shared" si="1032"/>
        <v>7301</v>
      </c>
      <c r="K535" s="95">
        <f t="shared" si="1032"/>
        <v>0</v>
      </c>
      <c r="L535" s="95">
        <f t="shared" si="1032"/>
        <v>7301</v>
      </c>
      <c r="M535" s="95">
        <f t="shared" si="1032"/>
        <v>0</v>
      </c>
      <c r="N535" s="95">
        <f t="shared" si="1032"/>
        <v>7301</v>
      </c>
      <c r="O535" s="95">
        <f t="shared" si="1032"/>
        <v>0</v>
      </c>
      <c r="P535" s="95">
        <f t="shared" si="1032"/>
        <v>7301</v>
      </c>
      <c r="Q535" s="95">
        <f t="shared" si="1032"/>
        <v>0</v>
      </c>
      <c r="R535" s="130">
        <f t="shared" si="1032"/>
        <v>7301</v>
      </c>
      <c r="S535" s="95">
        <f t="shared" si="1032"/>
        <v>360</v>
      </c>
      <c r="T535" s="95">
        <f t="shared" si="1032"/>
        <v>7661</v>
      </c>
      <c r="U535" s="95">
        <f t="shared" si="1033"/>
        <v>0</v>
      </c>
      <c r="V535" s="95">
        <f t="shared" si="1033"/>
        <v>7661</v>
      </c>
      <c r="W535" s="128" t="e">
        <f>SUMIFS([1]Лист1!$Q$15:$Q$685,[1]Лист1!$C$15:$C$685,B535,[1]Лист1!$D$15:$D$685,C535,[1]Лист1!$E$15:$E$685,D535,[1]Лист1!$F$15:$F$685,E535)</f>
        <v>#VALUE!</v>
      </c>
      <c r="X535" s="128" t="e">
        <f>SUMIFS([1]Лист1!$R$15:$R$685,[1]Лист1!$C$15:$C$685,B535,[1]Лист1!$D$15:$D$685,C535,[1]Лист1!$E$15:$E$685,D535,[1]Лист1!$F$15:$F$685,E535)</f>
        <v>#VALUE!</v>
      </c>
      <c r="Y535" s="128" t="e">
        <f>SUMIFS([1]Лист1!$S$15:$S$685,[1]Лист1!$C$15:$C$685,B535,[1]Лист1!$D$15:$D$685,C535,[1]Лист1!$E$15:$E$685,D535,[1]Лист1!$F$15:$F$685,E535)</f>
        <v>#VALUE!</v>
      </c>
      <c r="Z535" s="133" t="e">
        <f t="shared" ref="Z535:Z536" si="1034">W535-P535</f>
        <v>#VALUE!</v>
      </c>
      <c r="AA535" s="133" t="e">
        <f t="shared" ref="AA535:AA536" si="1035">X535-Q535</f>
        <v>#VALUE!</v>
      </c>
      <c r="AB535" s="133" t="e">
        <f t="shared" ref="AB535:AB536" si="1036">Y535-R535</f>
        <v>#VALUE!</v>
      </c>
      <c r="AC535" t="b">
        <f t="shared" si="899"/>
        <v>1</v>
      </c>
    </row>
    <row r="536" spans="1:29" ht="16.5" x14ac:dyDescent="0.25">
      <c r="A536" s="25" t="s">
        <v>228</v>
      </c>
      <c r="B536" s="17" t="s">
        <v>330</v>
      </c>
      <c r="C536" s="17" t="s">
        <v>3</v>
      </c>
      <c r="D536" s="37" t="s">
        <v>337</v>
      </c>
      <c r="E536" s="17" t="s">
        <v>229</v>
      </c>
      <c r="F536" s="95">
        <v>7301</v>
      </c>
      <c r="G536" s="95">
        <v>0</v>
      </c>
      <c r="H536" s="95">
        <f>F536+G536</f>
        <v>7301</v>
      </c>
      <c r="I536" s="95">
        <v>0</v>
      </c>
      <c r="J536" s="95">
        <f>H536+I536</f>
        <v>7301</v>
      </c>
      <c r="K536" s="95">
        <v>0</v>
      </c>
      <c r="L536" s="95">
        <f>J536+K536</f>
        <v>7301</v>
      </c>
      <c r="M536" s="95">
        <v>0</v>
      </c>
      <c r="N536" s="95">
        <f>L536+M536</f>
        <v>7301</v>
      </c>
      <c r="O536" s="95">
        <v>0</v>
      </c>
      <c r="P536" s="95">
        <f>N536+O536</f>
        <v>7301</v>
      </c>
      <c r="Q536" s="95">
        <v>0</v>
      </c>
      <c r="R536" s="130">
        <f>P536+Q536</f>
        <v>7301</v>
      </c>
      <c r="S536" s="95">
        <v>360</v>
      </c>
      <c r="T536" s="95">
        <f>R536+S536</f>
        <v>7661</v>
      </c>
      <c r="U536" s="95">
        <v>0</v>
      </c>
      <c r="V536" s="95">
        <f>T536+U536</f>
        <v>7661</v>
      </c>
      <c r="W536" s="128" t="e">
        <f>SUMIFS([1]Лист1!$Q$15:$Q$685,[1]Лист1!$C$15:$C$685,B536,[1]Лист1!$D$15:$D$685,C536,[1]Лист1!$E$15:$E$685,D536,[1]Лист1!$F$15:$F$685,E536)</f>
        <v>#VALUE!</v>
      </c>
      <c r="X536" s="128" t="e">
        <f>SUMIFS([1]Лист1!$R$15:$R$685,[1]Лист1!$C$15:$C$685,B536,[1]Лист1!$D$15:$D$685,C536,[1]Лист1!$E$15:$E$685,D536,[1]Лист1!$F$15:$F$685,E536)</f>
        <v>#VALUE!</v>
      </c>
      <c r="Y536" s="128" t="e">
        <f>SUMIFS([1]Лист1!$S$15:$S$685,[1]Лист1!$C$15:$C$685,B536,[1]Лист1!$D$15:$D$685,C536,[1]Лист1!$E$15:$E$685,D536,[1]Лист1!$F$15:$F$685,E536)</f>
        <v>#VALUE!</v>
      </c>
      <c r="Z536" s="133" t="e">
        <f t="shared" si="1034"/>
        <v>#VALUE!</v>
      </c>
      <c r="AA536" s="133" t="e">
        <f t="shared" si="1035"/>
        <v>#VALUE!</v>
      </c>
      <c r="AB536" s="133" t="e">
        <f t="shared" si="1036"/>
        <v>#VALUE!</v>
      </c>
      <c r="AC536" t="b">
        <f t="shared" si="899"/>
        <v>1</v>
      </c>
    </row>
    <row r="537" spans="1:29" ht="33" x14ac:dyDescent="0.25">
      <c r="A537" s="30" t="s">
        <v>338</v>
      </c>
      <c r="B537" s="27" t="s">
        <v>330</v>
      </c>
      <c r="C537" s="27" t="s">
        <v>3</v>
      </c>
      <c r="D537" s="42" t="s">
        <v>339</v>
      </c>
      <c r="E537" s="29" t="s">
        <v>58</v>
      </c>
      <c r="F537" s="96">
        <f t="shared" ref="F537:U538" si="1037">F538</f>
        <v>5824</v>
      </c>
      <c r="G537" s="96">
        <f t="shared" si="1037"/>
        <v>0</v>
      </c>
      <c r="H537" s="96">
        <f t="shared" si="1037"/>
        <v>5824</v>
      </c>
      <c r="I537" s="96">
        <f t="shared" si="1037"/>
        <v>0</v>
      </c>
      <c r="J537" s="96">
        <f t="shared" si="1037"/>
        <v>5824</v>
      </c>
      <c r="K537" s="96">
        <f t="shared" si="1037"/>
        <v>0</v>
      </c>
      <c r="L537" s="96">
        <f t="shared" si="1037"/>
        <v>5824</v>
      </c>
      <c r="M537" s="95">
        <f t="shared" si="1037"/>
        <v>0</v>
      </c>
      <c r="N537" s="96">
        <f t="shared" si="1037"/>
        <v>5824</v>
      </c>
      <c r="O537" s="96">
        <f t="shared" si="1037"/>
        <v>0</v>
      </c>
      <c r="P537" s="96">
        <f t="shared" si="1037"/>
        <v>5824</v>
      </c>
      <c r="Q537" s="96">
        <f t="shared" si="1037"/>
        <v>0</v>
      </c>
      <c r="R537" s="96">
        <f t="shared" si="1037"/>
        <v>5824</v>
      </c>
      <c r="S537" s="96">
        <f t="shared" si="1037"/>
        <v>175</v>
      </c>
      <c r="T537" s="96">
        <f t="shared" si="1037"/>
        <v>5999</v>
      </c>
      <c r="U537" s="96">
        <f t="shared" si="1037"/>
        <v>0</v>
      </c>
      <c r="V537" s="96">
        <f t="shared" ref="U537:V538" si="1038">V538</f>
        <v>5999</v>
      </c>
      <c r="AC537" t="b">
        <f t="shared" si="899"/>
        <v>1</v>
      </c>
    </row>
    <row r="538" spans="1:29" ht="33" x14ac:dyDescent="0.25">
      <c r="A538" s="20" t="s">
        <v>100</v>
      </c>
      <c r="B538" s="17" t="s">
        <v>330</v>
      </c>
      <c r="C538" s="17" t="s">
        <v>3</v>
      </c>
      <c r="D538" s="37" t="s">
        <v>339</v>
      </c>
      <c r="E538" s="17" t="s">
        <v>101</v>
      </c>
      <c r="F538" s="95">
        <f t="shared" si="1037"/>
        <v>5824</v>
      </c>
      <c r="G538" s="95">
        <f t="shared" si="1037"/>
        <v>0</v>
      </c>
      <c r="H538" s="95">
        <f t="shared" si="1037"/>
        <v>5824</v>
      </c>
      <c r="I538" s="95">
        <f t="shared" si="1037"/>
        <v>0</v>
      </c>
      <c r="J538" s="95">
        <f t="shared" si="1037"/>
        <v>5824</v>
      </c>
      <c r="K538" s="95">
        <f t="shared" si="1037"/>
        <v>0</v>
      </c>
      <c r="L538" s="95">
        <f t="shared" si="1037"/>
        <v>5824</v>
      </c>
      <c r="M538" s="95">
        <f t="shared" si="1037"/>
        <v>0</v>
      </c>
      <c r="N538" s="95">
        <f t="shared" si="1037"/>
        <v>5824</v>
      </c>
      <c r="O538" s="95">
        <f t="shared" si="1037"/>
        <v>0</v>
      </c>
      <c r="P538" s="95">
        <f t="shared" si="1037"/>
        <v>5824</v>
      </c>
      <c r="Q538" s="95">
        <f t="shared" si="1037"/>
        <v>0</v>
      </c>
      <c r="R538" s="130">
        <f t="shared" si="1037"/>
        <v>5824</v>
      </c>
      <c r="S538" s="95">
        <f t="shared" si="1037"/>
        <v>175</v>
      </c>
      <c r="T538" s="95">
        <f t="shared" si="1037"/>
        <v>5999</v>
      </c>
      <c r="U538" s="95">
        <f t="shared" si="1038"/>
        <v>0</v>
      </c>
      <c r="V538" s="95">
        <f t="shared" si="1038"/>
        <v>5999</v>
      </c>
      <c r="W538" s="128" t="e">
        <f>SUMIFS([1]Лист1!$Q$15:$Q$685,[1]Лист1!$C$15:$C$685,B538,[1]Лист1!$D$15:$D$685,C538,[1]Лист1!$E$15:$E$685,D538,[1]Лист1!$F$15:$F$685,E538)</f>
        <v>#VALUE!</v>
      </c>
      <c r="X538" s="128" t="e">
        <f>SUMIFS([1]Лист1!$R$15:$R$685,[1]Лист1!$C$15:$C$685,B538,[1]Лист1!$D$15:$D$685,C538,[1]Лист1!$E$15:$E$685,D538,[1]Лист1!$F$15:$F$685,E538)</f>
        <v>#VALUE!</v>
      </c>
      <c r="Y538" s="128" t="e">
        <f>SUMIFS([1]Лист1!$S$15:$S$685,[1]Лист1!$C$15:$C$685,B538,[1]Лист1!$D$15:$D$685,C538,[1]Лист1!$E$15:$E$685,D538,[1]Лист1!$F$15:$F$685,E538)</f>
        <v>#VALUE!</v>
      </c>
      <c r="Z538" s="133" t="e">
        <f t="shared" ref="Z538:Z539" si="1039">W538-P538</f>
        <v>#VALUE!</v>
      </c>
      <c r="AA538" s="133" t="e">
        <f t="shared" ref="AA538:AA539" si="1040">X538-Q538</f>
        <v>#VALUE!</v>
      </c>
      <c r="AB538" s="133" t="e">
        <f t="shared" ref="AB538:AB539" si="1041">Y538-R538</f>
        <v>#VALUE!</v>
      </c>
      <c r="AC538" t="b">
        <f t="shared" si="899"/>
        <v>1</v>
      </c>
    </row>
    <row r="539" spans="1:29" ht="16.5" x14ac:dyDescent="0.25">
      <c r="A539" s="25" t="s">
        <v>228</v>
      </c>
      <c r="B539" s="17" t="s">
        <v>330</v>
      </c>
      <c r="C539" s="17" t="s">
        <v>3</v>
      </c>
      <c r="D539" s="37" t="s">
        <v>339</v>
      </c>
      <c r="E539" s="17" t="s">
        <v>229</v>
      </c>
      <c r="F539" s="95">
        <v>5824</v>
      </c>
      <c r="G539" s="95">
        <v>0</v>
      </c>
      <c r="H539" s="95">
        <f>F539+G539</f>
        <v>5824</v>
      </c>
      <c r="I539" s="95">
        <v>0</v>
      </c>
      <c r="J539" s="95">
        <f>H539+I539</f>
        <v>5824</v>
      </c>
      <c r="K539" s="95">
        <v>0</v>
      </c>
      <c r="L539" s="95">
        <f>J539+K539</f>
        <v>5824</v>
      </c>
      <c r="M539" s="95">
        <v>0</v>
      </c>
      <c r="N539" s="95">
        <f>L539+M539</f>
        <v>5824</v>
      </c>
      <c r="O539" s="95">
        <v>0</v>
      </c>
      <c r="P539" s="95">
        <f>N539+O539</f>
        <v>5824</v>
      </c>
      <c r="Q539" s="95">
        <v>0</v>
      </c>
      <c r="R539" s="130">
        <f>P539+Q539</f>
        <v>5824</v>
      </c>
      <c r="S539" s="95">
        <v>175</v>
      </c>
      <c r="T539" s="95">
        <f>R539+S539</f>
        <v>5999</v>
      </c>
      <c r="U539" s="95">
        <v>0</v>
      </c>
      <c r="V539" s="95">
        <f>T539+U539</f>
        <v>5999</v>
      </c>
      <c r="W539" s="128" t="e">
        <f>SUMIFS([1]Лист1!$Q$15:$Q$685,[1]Лист1!$C$15:$C$685,B539,[1]Лист1!$D$15:$D$685,C539,[1]Лист1!$E$15:$E$685,D539,[1]Лист1!$F$15:$F$685,E539)</f>
        <v>#VALUE!</v>
      </c>
      <c r="X539" s="128" t="e">
        <f>SUMIFS([1]Лист1!$R$15:$R$685,[1]Лист1!$C$15:$C$685,B539,[1]Лист1!$D$15:$D$685,C539,[1]Лист1!$E$15:$E$685,D539,[1]Лист1!$F$15:$F$685,E539)</f>
        <v>#VALUE!</v>
      </c>
      <c r="Y539" s="128" t="e">
        <f>SUMIFS([1]Лист1!$S$15:$S$685,[1]Лист1!$C$15:$C$685,B539,[1]Лист1!$D$15:$D$685,C539,[1]Лист1!$E$15:$E$685,D539,[1]Лист1!$F$15:$F$685,E539)</f>
        <v>#VALUE!</v>
      </c>
      <c r="Z539" s="133" t="e">
        <f t="shared" si="1039"/>
        <v>#VALUE!</v>
      </c>
      <c r="AA539" s="133" t="e">
        <f t="shared" si="1040"/>
        <v>#VALUE!</v>
      </c>
      <c r="AB539" s="133" t="e">
        <f t="shared" si="1041"/>
        <v>#VALUE!</v>
      </c>
      <c r="AC539" t="b">
        <f t="shared" si="899"/>
        <v>1</v>
      </c>
    </row>
    <row r="540" spans="1:29" ht="20.45" customHeight="1" x14ac:dyDescent="0.25">
      <c r="A540" s="25" t="s">
        <v>112</v>
      </c>
      <c r="B540" s="17" t="s">
        <v>330</v>
      </c>
      <c r="C540" s="17" t="s">
        <v>3</v>
      </c>
      <c r="D540" s="37" t="s">
        <v>341</v>
      </c>
      <c r="E540" s="19" t="s">
        <v>58</v>
      </c>
      <c r="F540" s="95">
        <f t="shared" ref="F540:V540" si="1042">F541</f>
        <v>2279</v>
      </c>
      <c r="G540" s="95">
        <f t="shared" si="1042"/>
        <v>0</v>
      </c>
      <c r="H540" s="95">
        <f t="shared" si="1042"/>
        <v>2279</v>
      </c>
      <c r="I540" s="95">
        <f t="shared" si="1042"/>
        <v>0</v>
      </c>
      <c r="J540" s="95">
        <f t="shared" si="1042"/>
        <v>2279</v>
      </c>
      <c r="K540" s="95">
        <f t="shared" si="1042"/>
        <v>0</v>
      </c>
      <c r="L540" s="95">
        <f t="shared" si="1042"/>
        <v>2279</v>
      </c>
      <c r="M540" s="95">
        <f t="shared" si="1042"/>
        <v>0</v>
      </c>
      <c r="N540" s="95">
        <f t="shared" si="1042"/>
        <v>2279</v>
      </c>
      <c r="O540" s="95">
        <f t="shared" si="1042"/>
        <v>0</v>
      </c>
      <c r="P540" s="95">
        <f t="shared" si="1042"/>
        <v>2279</v>
      </c>
      <c r="Q540" s="95">
        <f t="shared" si="1042"/>
        <v>0</v>
      </c>
      <c r="R540" s="95">
        <f t="shared" si="1042"/>
        <v>2279</v>
      </c>
      <c r="S540" s="95">
        <f t="shared" si="1042"/>
        <v>175</v>
      </c>
      <c r="T540" s="95">
        <f t="shared" si="1042"/>
        <v>2454</v>
      </c>
      <c r="U540" s="95">
        <f t="shared" si="1042"/>
        <v>0</v>
      </c>
      <c r="V540" s="95">
        <f t="shared" si="1042"/>
        <v>2454</v>
      </c>
      <c r="AC540" t="b">
        <f t="shared" si="899"/>
        <v>1</v>
      </c>
    </row>
    <row r="541" spans="1:29" ht="33" x14ac:dyDescent="0.25">
      <c r="A541" s="25" t="s">
        <v>340</v>
      </c>
      <c r="B541" s="17" t="s">
        <v>330</v>
      </c>
      <c r="C541" s="17" t="s">
        <v>3</v>
      </c>
      <c r="D541" s="37" t="s">
        <v>425</v>
      </c>
      <c r="E541" s="19"/>
      <c r="F541" s="95">
        <f>F542+F545</f>
        <v>2279</v>
      </c>
      <c r="G541" s="95">
        <f t="shared" ref="G541:H541" si="1043">G542+G545</f>
        <v>0</v>
      </c>
      <c r="H541" s="95">
        <f t="shared" si="1043"/>
        <v>2279</v>
      </c>
      <c r="I541" s="95">
        <f t="shared" ref="I541:J541" si="1044">I542+I545</f>
        <v>0</v>
      </c>
      <c r="J541" s="95">
        <f t="shared" si="1044"/>
        <v>2279</v>
      </c>
      <c r="K541" s="95">
        <f t="shared" ref="K541:L541" si="1045">K542+K545</f>
        <v>0</v>
      </c>
      <c r="L541" s="95">
        <f t="shared" si="1045"/>
        <v>2279</v>
      </c>
      <c r="M541" s="95">
        <f t="shared" ref="M541:N541" si="1046">M542+M545</f>
        <v>0</v>
      </c>
      <c r="N541" s="95">
        <f t="shared" si="1046"/>
        <v>2279</v>
      </c>
      <c r="O541" s="95">
        <f t="shared" ref="O541:P541" si="1047">O542+O545</f>
        <v>0</v>
      </c>
      <c r="P541" s="95">
        <f t="shared" si="1047"/>
        <v>2279</v>
      </c>
      <c r="Q541" s="95">
        <f t="shared" ref="Q541:R541" si="1048">Q542+Q545</f>
        <v>0</v>
      </c>
      <c r="R541" s="95">
        <f t="shared" si="1048"/>
        <v>2279</v>
      </c>
      <c r="S541" s="95">
        <f t="shared" ref="S541:T541" si="1049">S542+S545</f>
        <v>175</v>
      </c>
      <c r="T541" s="95">
        <f t="shared" si="1049"/>
        <v>2454</v>
      </c>
      <c r="U541" s="95">
        <f t="shared" ref="U541:V541" si="1050">U542+U545</f>
        <v>0</v>
      </c>
      <c r="V541" s="95">
        <f t="shared" si="1050"/>
        <v>2454</v>
      </c>
      <c r="AC541" t="b">
        <f t="shared" si="899"/>
        <v>1</v>
      </c>
    </row>
    <row r="542" spans="1:29" ht="33" x14ac:dyDescent="0.25">
      <c r="A542" s="25" t="s">
        <v>299</v>
      </c>
      <c r="B542" s="17" t="s">
        <v>330</v>
      </c>
      <c r="C542" s="17" t="s">
        <v>3</v>
      </c>
      <c r="D542" s="37" t="s">
        <v>342</v>
      </c>
      <c r="E542" s="19" t="s">
        <v>58</v>
      </c>
      <c r="F542" s="95">
        <f t="shared" ref="F542:U543" si="1051">F543</f>
        <v>1879</v>
      </c>
      <c r="G542" s="95">
        <f t="shared" si="1051"/>
        <v>0</v>
      </c>
      <c r="H542" s="95">
        <f t="shared" si="1051"/>
        <v>1879</v>
      </c>
      <c r="I542" s="95">
        <f t="shared" si="1051"/>
        <v>0</v>
      </c>
      <c r="J542" s="95">
        <f t="shared" si="1051"/>
        <v>1879</v>
      </c>
      <c r="K542" s="95">
        <f t="shared" si="1051"/>
        <v>0</v>
      </c>
      <c r="L542" s="95">
        <f t="shared" si="1051"/>
        <v>1879</v>
      </c>
      <c r="M542" s="95">
        <f t="shared" si="1051"/>
        <v>0</v>
      </c>
      <c r="N542" s="95">
        <f t="shared" si="1051"/>
        <v>1879</v>
      </c>
      <c r="O542" s="95">
        <f t="shared" si="1051"/>
        <v>0</v>
      </c>
      <c r="P542" s="95">
        <f t="shared" si="1051"/>
        <v>1879</v>
      </c>
      <c r="Q542" s="95">
        <f t="shared" si="1051"/>
        <v>0</v>
      </c>
      <c r="R542" s="95">
        <f t="shared" si="1051"/>
        <v>1879</v>
      </c>
      <c r="S542" s="95">
        <f t="shared" si="1051"/>
        <v>175</v>
      </c>
      <c r="T542" s="95">
        <f t="shared" si="1051"/>
        <v>2054</v>
      </c>
      <c r="U542" s="95">
        <f t="shared" si="1051"/>
        <v>0</v>
      </c>
      <c r="V542" s="95">
        <f t="shared" ref="U542:V543" si="1052">V543</f>
        <v>2054</v>
      </c>
      <c r="AC542" t="b">
        <f t="shared" ref="AC542:AC605" si="1053">R542=P542+Q542</f>
        <v>1</v>
      </c>
    </row>
    <row r="543" spans="1:29" ht="33" x14ac:dyDescent="0.25">
      <c r="A543" s="20" t="s">
        <v>100</v>
      </c>
      <c r="B543" s="17" t="s">
        <v>330</v>
      </c>
      <c r="C543" s="17" t="s">
        <v>3</v>
      </c>
      <c r="D543" s="37" t="s">
        <v>342</v>
      </c>
      <c r="E543" s="17" t="s">
        <v>101</v>
      </c>
      <c r="F543" s="95">
        <f t="shared" si="1051"/>
        <v>1879</v>
      </c>
      <c r="G543" s="95">
        <f t="shared" si="1051"/>
        <v>0</v>
      </c>
      <c r="H543" s="95">
        <f t="shared" si="1051"/>
        <v>1879</v>
      </c>
      <c r="I543" s="95">
        <f t="shared" si="1051"/>
        <v>0</v>
      </c>
      <c r="J543" s="95">
        <f t="shared" si="1051"/>
        <v>1879</v>
      </c>
      <c r="K543" s="95">
        <f t="shared" si="1051"/>
        <v>0</v>
      </c>
      <c r="L543" s="95">
        <f t="shared" si="1051"/>
        <v>1879</v>
      </c>
      <c r="M543" s="95">
        <f t="shared" si="1051"/>
        <v>0</v>
      </c>
      <c r="N543" s="95">
        <f t="shared" si="1051"/>
        <v>1879</v>
      </c>
      <c r="O543" s="95">
        <f t="shared" si="1051"/>
        <v>0</v>
      </c>
      <c r="P543" s="95">
        <f t="shared" si="1051"/>
        <v>1879</v>
      </c>
      <c r="Q543" s="95">
        <f t="shared" si="1051"/>
        <v>0</v>
      </c>
      <c r="R543" s="130">
        <f t="shared" si="1051"/>
        <v>1879</v>
      </c>
      <c r="S543" s="95">
        <f t="shared" si="1051"/>
        <v>175</v>
      </c>
      <c r="T543" s="95">
        <f t="shared" si="1051"/>
        <v>2054</v>
      </c>
      <c r="U543" s="95">
        <f t="shared" si="1052"/>
        <v>0</v>
      </c>
      <c r="V543" s="95">
        <f t="shared" si="1052"/>
        <v>2054</v>
      </c>
      <c r="W543" s="128" t="e">
        <f>SUMIFS([1]Лист1!$Q$15:$Q$685,[1]Лист1!$C$15:$C$685,B543,[1]Лист1!$D$15:$D$685,C543,[1]Лист1!$E$15:$E$685,D543,[1]Лист1!$F$15:$F$685,E543)</f>
        <v>#VALUE!</v>
      </c>
      <c r="X543" s="128" t="e">
        <f>SUMIFS([1]Лист1!$R$15:$R$685,[1]Лист1!$C$15:$C$685,B543,[1]Лист1!$D$15:$D$685,C543,[1]Лист1!$E$15:$E$685,D543,[1]Лист1!$F$15:$F$685,E543)</f>
        <v>#VALUE!</v>
      </c>
      <c r="Y543" s="128" t="e">
        <f>SUMIFS([1]Лист1!$S$15:$S$685,[1]Лист1!$C$15:$C$685,B543,[1]Лист1!$D$15:$D$685,C543,[1]Лист1!$E$15:$E$685,D543,[1]Лист1!$F$15:$F$685,E543)</f>
        <v>#VALUE!</v>
      </c>
      <c r="Z543" s="133" t="e">
        <f t="shared" ref="Z543:Z544" si="1054">W543-P543</f>
        <v>#VALUE!</v>
      </c>
      <c r="AA543" s="133" t="e">
        <f t="shared" ref="AA543:AA544" si="1055">X543-Q543</f>
        <v>#VALUE!</v>
      </c>
      <c r="AB543" s="133" t="e">
        <f t="shared" ref="AB543:AB544" si="1056">Y543-R543</f>
        <v>#VALUE!</v>
      </c>
      <c r="AC543" t="b">
        <f t="shared" si="1053"/>
        <v>1</v>
      </c>
    </row>
    <row r="544" spans="1:29" ht="16.5" x14ac:dyDescent="0.25">
      <c r="A544" s="25" t="s">
        <v>228</v>
      </c>
      <c r="B544" s="17" t="s">
        <v>330</v>
      </c>
      <c r="C544" s="17" t="s">
        <v>3</v>
      </c>
      <c r="D544" s="37" t="s">
        <v>342</v>
      </c>
      <c r="E544" s="17" t="s">
        <v>229</v>
      </c>
      <c r="F544" s="95">
        <v>1879</v>
      </c>
      <c r="G544" s="95">
        <v>0</v>
      </c>
      <c r="H544" s="95">
        <f>F544+G544</f>
        <v>1879</v>
      </c>
      <c r="I544" s="95">
        <v>0</v>
      </c>
      <c r="J544" s="95">
        <f>H544+I544</f>
        <v>1879</v>
      </c>
      <c r="K544" s="95">
        <v>0</v>
      </c>
      <c r="L544" s="95">
        <f>J544+K544</f>
        <v>1879</v>
      </c>
      <c r="M544" s="95">
        <v>0</v>
      </c>
      <c r="N544" s="95">
        <f>L544+M544</f>
        <v>1879</v>
      </c>
      <c r="O544" s="95">
        <v>0</v>
      </c>
      <c r="P544" s="95">
        <f>N544+O544</f>
        <v>1879</v>
      </c>
      <c r="Q544" s="95">
        <v>0</v>
      </c>
      <c r="R544" s="130">
        <f>P544+Q544</f>
        <v>1879</v>
      </c>
      <c r="S544" s="95">
        <v>175</v>
      </c>
      <c r="T544" s="95">
        <f>R544+S544</f>
        <v>2054</v>
      </c>
      <c r="U544" s="95">
        <v>0</v>
      </c>
      <c r="V544" s="95">
        <f>T544+U544</f>
        <v>2054</v>
      </c>
      <c r="W544" s="128" t="e">
        <f>SUMIFS([1]Лист1!$Q$15:$Q$685,[1]Лист1!$C$15:$C$685,B544,[1]Лист1!$D$15:$D$685,C544,[1]Лист1!$E$15:$E$685,D544,[1]Лист1!$F$15:$F$685,E544)</f>
        <v>#VALUE!</v>
      </c>
      <c r="X544" s="128" t="e">
        <f>SUMIFS([1]Лист1!$R$15:$R$685,[1]Лист1!$C$15:$C$685,B544,[1]Лист1!$D$15:$D$685,C544,[1]Лист1!$E$15:$E$685,D544,[1]Лист1!$F$15:$F$685,E544)</f>
        <v>#VALUE!</v>
      </c>
      <c r="Y544" s="128" t="e">
        <f>SUMIFS([1]Лист1!$S$15:$S$685,[1]Лист1!$C$15:$C$685,B544,[1]Лист1!$D$15:$D$685,C544,[1]Лист1!$E$15:$E$685,D544,[1]Лист1!$F$15:$F$685,E544)</f>
        <v>#VALUE!</v>
      </c>
      <c r="Z544" s="133" t="e">
        <f t="shared" si="1054"/>
        <v>#VALUE!</v>
      </c>
      <c r="AA544" s="133" t="e">
        <f t="shared" si="1055"/>
        <v>#VALUE!</v>
      </c>
      <c r="AB544" s="133" t="e">
        <f t="shared" si="1056"/>
        <v>#VALUE!</v>
      </c>
      <c r="AC544" t="b">
        <f t="shared" si="1053"/>
        <v>1</v>
      </c>
    </row>
    <row r="545" spans="1:29" ht="16.5" x14ac:dyDescent="0.25">
      <c r="A545" s="25" t="s">
        <v>343</v>
      </c>
      <c r="B545" s="17" t="s">
        <v>330</v>
      </c>
      <c r="C545" s="17" t="s">
        <v>3</v>
      </c>
      <c r="D545" s="37" t="s">
        <v>344</v>
      </c>
      <c r="E545" s="19" t="s">
        <v>58</v>
      </c>
      <c r="F545" s="95">
        <f t="shared" ref="F545:U546" si="1057">F546</f>
        <v>400</v>
      </c>
      <c r="G545" s="95">
        <f t="shared" si="1057"/>
        <v>0</v>
      </c>
      <c r="H545" s="95">
        <f t="shared" si="1057"/>
        <v>400</v>
      </c>
      <c r="I545" s="95">
        <f t="shared" si="1057"/>
        <v>0</v>
      </c>
      <c r="J545" s="95">
        <f t="shared" si="1057"/>
        <v>400</v>
      </c>
      <c r="K545" s="95">
        <f t="shared" si="1057"/>
        <v>0</v>
      </c>
      <c r="L545" s="95">
        <f t="shared" si="1057"/>
        <v>400</v>
      </c>
      <c r="M545" s="95">
        <f t="shared" si="1057"/>
        <v>0</v>
      </c>
      <c r="N545" s="95">
        <f t="shared" si="1057"/>
        <v>400</v>
      </c>
      <c r="O545" s="95">
        <f t="shared" si="1057"/>
        <v>0</v>
      </c>
      <c r="P545" s="95">
        <f t="shared" si="1057"/>
        <v>400</v>
      </c>
      <c r="Q545" s="95">
        <f t="shared" si="1057"/>
        <v>0</v>
      </c>
      <c r="R545" s="95">
        <f t="shared" si="1057"/>
        <v>400</v>
      </c>
      <c r="S545" s="95">
        <f t="shared" si="1057"/>
        <v>0</v>
      </c>
      <c r="T545" s="95">
        <f t="shared" si="1057"/>
        <v>400</v>
      </c>
      <c r="U545" s="95">
        <f t="shared" si="1057"/>
        <v>0</v>
      </c>
      <c r="V545" s="95">
        <f t="shared" ref="U545:V546" si="1058">V546</f>
        <v>400</v>
      </c>
      <c r="AC545" t="b">
        <f t="shared" si="1053"/>
        <v>1</v>
      </c>
    </row>
    <row r="546" spans="1:29" ht="33" x14ac:dyDescent="0.25">
      <c r="A546" s="20" t="s">
        <v>100</v>
      </c>
      <c r="B546" s="17" t="s">
        <v>330</v>
      </c>
      <c r="C546" s="17" t="s">
        <v>3</v>
      </c>
      <c r="D546" s="37" t="s">
        <v>344</v>
      </c>
      <c r="E546" s="17" t="s">
        <v>101</v>
      </c>
      <c r="F546" s="95">
        <f t="shared" si="1057"/>
        <v>400</v>
      </c>
      <c r="G546" s="95">
        <f t="shared" si="1057"/>
        <v>0</v>
      </c>
      <c r="H546" s="95">
        <f t="shared" si="1057"/>
        <v>400</v>
      </c>
      <c r="I546" s="95">
        <f t="shared" si="1057"/>
        <v>0</v>
      </c>
      <c r="J546" s="95">
        <f t="shared" si="1057"/>
        <v>400</v>
      </c>
      <c r="K546" s="95">
        <f t="shared" si="1057"/>
        <v>0</v>
      </c>
      <c r="L546" s="95">
        <f t="shared" si="1057"/>
        <v>400</v>
      </c>
      <c r="M546" s="95">
        <f t="shared" si="1057"/>
        <v>0</v>
      </c>
      <c r="N546" s="95">
        <f t="shared" si="1057"/>
        <v>400</v>
      </c>
      <c r="O546" s="95">
        <f t="shared" si="1057"/>
        <v>0</v>
      </c>
      <c r="P546" s="95">
        <f t="shared" si="1057"/>
        <v>400</v>
      </c>
      <c r="Q546" s="95">
        <f t="shared" si="1057"/>
        <v>0</v>
      </c>
      <c r="R546" s="130">
        <f t="shared" si="1057"/>
        <v>400</v>
      </c>
      <c r="S546" s="95">
        <f t="shared" si="1057"/>
        <v>0</v>
      </c>
      <c r="T546" s="95">
        <f t="shared" si="1057"/>
        <v>400</v>
      </c>
      <c r="U546" s="95">
        <f t="shared" si="1058"/>
        <v>0</v>
      </c>
      <c r="V546" s="95">
        <f t="shared" si="1058"/>
        <v>400</v>
      </c>
      <c r="W546" s="128" t="e">
        <f>SUMIFS([1]Лист1!$Q$15:$Q$685,[1]Лист1!$C$15:$C$685,B546,[1]Лист1!$D$15:$D$685,C546,[1]Лист1!$E$15:$E$685,D546,[1]Лист1!$F$15:$F$685,E546)</f>
        <v>#VALUE!</v>
      </c>
      <c r="X546" s="128" t="e">
        <f>SUMIFS([1]Лист1!$R$15:$R$685,[1]Лист1!$C$15:$C$685,B546,[1]Лист1!$D$15:$D$685,C546,[1]Лист1!$E$15:$E$685,D546,[1]Лист1!$F$15:$F$685,E546)</f>
        <v>#VALUE!</v>
      </c>
      <c r="Y546" s="128" t="e">
        <f>SUMIFS([1]Лист1!$S$15:$S$685,[1]Лист1!$C$15:$C$685,B546,[1]Лист1!$D$15:$D$685,C546,[1]Лист1!$E$15:$E$685,D546,[1]Лист1!$F$15:$F$685,E546)</f>
        <v>#VALUE!</v>
      </c>
      <c r="Z546" s="133" t="e">
        <f t="shared" ref="Z546:Z547" si="1059">W546-P546</f>
        <v>#VALUE!</v>
      </c>
      <c r="AA546" s="133" t="e">
        <f t="shared" ref="AA546:AA547" si="1060">X546-Q546</f>
        <v>#VALUE!</v>
      </c>
      <c r="AB546" s="133" t="e">
        <f t="shared" ref="AB546:AB547" si="1061">Y546-R546</f>
        <v>#VALUE!</v>
      </c>
      <c r="AC546" t="b">
        <f t="shared" si="1053"/>
        <v>1</v>
      </c>
    </row>
    <row r="547" spans="1:29" ht="16.5" x14ac:dyDescent="0.25">
      <c r="A547" s="25" t="s">
        <v>228</v>
      </c>
      <c r="B547" s="17" t="s">
        <v>330</v>
      </c>
      <c r="C547" s="17" t="s">
        <v>3</v>
      </c>
      <c r="D547" s="37" t="s">
        <v>344</v>
      </c>
      <c r="E547" s="17" t="s">
        <v>229</v>
      </c>
      <c r="F547" s="95">
        <v>400</v>
      </c>
      <c r="G547" s="95">
        <v>0</v>
      </c>
      <c r="H547" s="95">
        <f>F547+G547</f>
        <v>400</v>
      </c>
      <c r="I547" s="95">
        <v>0</v>
      </c>
      <c r="J547" s="95">
        <f>H547+I547</f>
        <v>400</v>
      </c>
      <c r="K547" s="95">
        <v>0</v>
      </c>
      <c r="L547" s="95">
        <f>J547+K547</f>
        <v>400</v>
      </c>
      <c r="M547" s="95">
        <v>0</v>
      </c>
      <c r="N547" s="95">
        <f>L547+M547</f>
        <v>400</v>
      </c>
      <c r="O547" s="95">
        <v>0</v>
      </c>
      <c r="P547" s="95">
        <f>N547+O547</f>
        <v>400</v>
      </c>
      <c r="Q547" s="95">
        <v>0</v>
      </c>
      <c r="R547" s="130">
        <f>P547+Q547</f>
        <v>400</v>
      </c>
      <c r="S547" s="95">
        <v>0</v>
      </c>
      <c r="T547" s="95">
        <f>R547+S547</f>
        <v>400</v>
      </c>
      <c r="U547" s="95">
        <v>0</v>
      </c>
      <c r="V547" s="95">
        <f>T547+U547</f>
        <v>400</v>
      </c>
      <c r="W547" s="128" t="e">
        <f>SUMIFS([1]Лист1!$Q$15:$Q$685,[1]Лист1!$C$15:$C$685,B547,[1]Лист1!$D$15:$D$685,C547,[1]Лист1!$E$15:$E$685,D547,[1]Лист1!$F$15:$F$685,E547)</f>
        <v>#VALUE!</v>
      </c>
      <c r="X547" s="128" t="e">
        <f>SUMIFS([1]Лист1!$R$15:$R$685,[1]Лист1!$C$15:$C$685,B547,[1]Лист1!$D$15:$D$685,C547,[1]Лист1!$E$15:$E$685,D547,[1]Лист1!$F$15:$F$685,E547)</f>
        <v>#VALUE!</v>
      </c>
      <c r="Y547" s="128" t="e">
        <f>SUMIFS([1]Лист1!$S$15:$S$685,[1]Лист1!$C$15:$C$685,B547,[1]Лист1!$D$15:$D$685,C547,[1]Лист1!$E$15:$E$685,D547,[1]Лист1!$F$15:$F$685,E547)</f>
        <v>#VALUE!</v>
      </c>
      <c r="Z547" s="133" t="e">
        <f t="shared" si="1059"/>
        <v>#VALUE!</v>
      </c>
      <c r="AA547" s="133" t="e">
        <f t="shared" si="1060"/>
        <v>#VALUE!</v>
      </c>
      <c r="AB547" s="133" t="e">
        <f t="shared" si="1061"/>
        <v>#VALUE!</v>
      </c>
      <c r="AC547" t="b">
        <f t="shared" si="1053"/>
        <v>1</v>
      </c>
    </row>
    <row r="548" spans="1:29" ht="17.25" x14ac:dyDescent="0.3">
      <c r="A548" s="41" t="s">
        <v>345</v>
      </c>
      <c r="B548" s="13" t="s">
        <v>330</v>
      </c>
      <c r="C548" s="13" t="s">
        <v>3</v>
      </c>
      <c r="D548" s="34" t="s">
        <v>346</v>
      </c>
      <c r="E548" s="13" t="s">
        <v>58</v>
      </c>
      <c r="F548" s="94">
        <f t="shared" ref="F548:H548" si="1062">F549+F556</f>
        <v>54551</v>
      </c>
      <c r="G548" s="94">
        <f t="shared" si="1062"/>
        <v>0</v>
      </c>
      <c r="H548" s="94">
        <f t="shared" si="1062"/>
        <v>54551</v>
      </c>
      <c r="I548" s="94">
        <f t="shared" ref="I548:J548" si="1063">I549+I556</f>
        <v>0</v>
      </c>
      <c r="J548" s="94">
        <f t="shared" si="1063"/>
        <v>54551</v>
      </c>
      <c r="K548" s="94">
        <f t="shared" ref="K548:L548" si="1064">K549+K556</f>
        <v>0</v>
      </c>
      <c r="L548" s="94">
        <f t="shared" si="1064"/>
        <v>54551</v>
      </c>
      <c r="M548" s="95">
        <f t="shared" ref="M548:N548" si="1065">M549+M556</f>
        <v>0</v>
      </c>
      <c r="N548" s="94">
        <f t="shared" si="1065"/>
        <v>54551</v>
      </c>
      <c r="O548" s="94">
        <f t="shared" ref="O548:P548" si="1066">O549+O556</f>
        <v>0</v>
      </c>
      <c r="P548" s="94">
        <f t="shared" si="1066"/>
        <v>54551</v>
      </c>
      <c r="Q548" s="94">
        <f t="shared" ref="Q548:R548" si="1067">Q549+Q556</f>
        <v>0</v>
      </c>
      <c r="R548" s="94">
        <f t="shared" si="1067"/>
        <v>54551</v>
      </c>
      <c r="S548" s="94">
        <f t="shared" ref="S548:T548" si="1068">S549+S556</f>
        <v>0</v>
      </c>
      <c r="T548" s="94">
        <f t="shared" si="1068"/>
        <v>54551</v>
      </c>
      <c r="U548" s="94">
        <f t="shared" ref="U548:V548" si="1069">U549+U556</f>
        <v>0</v>
      </c>
      <c r="V548" s="94">
        <f t="shared" si="1069"/>
        <v>54551</v>
      </c>
      <c r="AC548" t="b">
        <f t="shared" si="1053"/>
        <v>1</v>
      </c>
    </row>
    <row r="549" spans="1:29" ht="16.5" x14ac:dyDescent="0.25">
      <c r="A549" s="25" t="s">
        <v>347</v>
      </c>
      <c r="B549" s="17" t="s">
        <v>330</v>
      </c>
      <c r="C549" s="17" t="s">
        <v>3</v>
      </c>
      <c r="D549" s="37" t="s">
        <v>348</v>
      </c>
      <c r="E549" s="19" t="s">
        <v>58</v>
      </c>
      <c r="F549" s="95">
        <f t="shared" ref="F549:H549" si="1070">F550+F553</f>
        <v>41885</v>
      </c>
      <c r="G549" s="95">
        <f t="shared" si="1070"/>
        <v>0</v>
      </c>
      <c r="H549" s="95">
        <f t="shared" si="1070"/>
        <v>41885</v>
      </c>
      <c r="I549" s="95">
        <f t="shared" ref="I549:J549" si="1071">I550+I553</f>
        <v>0</v>
      </c>
      <c r="J549" s="95">
        <f t="shared" si="1071"/>
        <v>41885</v>
      </c>
      <c r="K549" s="95">
        <f t="shared" ref="K549:L549" si="1072">K550+K553</f>
        <v>0</v>
      </c>
      <c r="L549" s="95">
        <f t="shared" si="1072"/>
        <v>41885</v>
      </c>
      <c r="M549" s="95">
        <f t="shared" ref="M549:N549" si="1073">M550+M553</f>
        <v>0</v>
      </c>
      <c r="N549" s="95">
        <f t="shared" si="1073"/>
        <v>41885</v>
      </c>
      <c r="O549" s="95">
        <f t="shared" ref="O549:P549" si="1074">O550+O553</f>
        <v>0</v>
      </c>
      <c r="P549" s="95">
        <f t="shared" si="1074"/>
        <v>41885</v>
      </c>
      <c r="Q549" s="95">
        <f t="shared" ref="Q549:R549" si="1075">Q550+Q553</f>
        <v>0</v>
      </c>
      <c r="R549" s="95">
        <f t="shared" si="1075"/>
        <v>41885</v>
      </c>
      <c r="S549" s="95">
        <f t="shared" ref="S549:T549" si="1076">S550+S553</f>
        <v>0</v>
      </c>
      <c r="T549" s="95">
        <f t="shared" si="1076"/>
        <v>41885</v>
      </c>
      <c r="U549" s="95">
        <f t="shared" ref="U549:V549" si="1077">U550+U553</f>
        <v>0</v>
      </c>
      <c r="V549" s="95">
        <f t="shared" si="1077"/>
        <v>41885</v>
      </c>
      <c r="AC549" t="b">
        <f t="shared" si="1053"/>
        <v>1</v>
      </c>
    </row>
    <row r="550" spans="1:29" ht="16.5" x14ac:dyDescent="0.25">
      <c r="A550" s="104" t="s">
        <v>349</v>
      </c>
      <c r="B550" s="27" t="s">
        <v>330</v>
      </c>
      <c r="C550" s="27" t="s">
        <v>3</v>
      </c>
      <c r="D550" s="42" t="s">
        <v>350</v>
      </c>
      <c r="E550" s="29" t="s">
        <v>58</v>
      </c>
      <c r="F550" s="96">
        <f t="shared" ref="F550:U551" si="1078">F551</f>
        <v>19445</v>
      </c>
      <c r="G550" s="96">
        <f t="shared" si="1078"/>
        <v>0</v>
      </c>
      <c r="H550" s="96">
        <f t="shared" si="1078"/>
        <v>19445</v>
      </c>
      <c r="I550" s="96">
        <f t="shared" si="1078"/>
        <v>0</v>
      </c>
      <c r="J550" s="96">
        <f t="shared" si="1078"/>
        <v>19445</v>
      </c>
      <c r="K550" s="96">
        <f t="shared" si="1078"/>
        <v>0</v>
      </c>
      <c r="L550" s="96">
        <f t="shared" si="1078"/>
        <v>19445</v>
      </c>
      <c r="M550" s="95">
        <f t="shared" si="1078"/>
        <v>0</v>
      </c>
      <c r="N550" s="96">
        <f t="shared" si="1078"/>
        <v>19445</v>
      </c>
      <c r="O550" s="96">
        <f t="shared" si="1078"/>
        <v>0</v>
      </c>
      <c r="P550" s="96">
        <f t="shared" si="1078"/>
        <v>19445</v>
      </c>
      <c r="Q550" s="96">
        <f t="shared" si="1078"/>
        <v>0</v>
      </c>
      <c r="R550" s="96">
        <f t="shared" si="1078"/>
        <v>19445</v>
      </c>
      <c r="S550" s="96">
        <f t="shared" si="1078"/>
        <v>0</v>
      </c>
      <c r="T550" s="96">
        <f t="shared" si="1078"/>
        <v>19445</v>
      </c>
      <c r="U550" s="96">
        <f t="shared" si="1078"/>
        <v>0</v>
      </c>
      <c r="V550" s="96">
        <f t="shared" ref="U550:V551" si="1079">V551</f>
        <v>19445</v>
      </c>
      <c r="AC550" t="b">
        <f t="shared" si="1053"/>
        <v>1</v>
      </c>
    </row>
    <row r="551" spans="1:29" ht="33" x14ac:dyDescent="0.25">
      <c r="A551" s="20" t="s">
        <v>100</v>
      </c>
      <c r="B551" s="17" t="s">
        <v>330</v>
      </c>
      <c r="C551" s="17" t="s">
        <v>3</v>
      </c>
      <c r="D551" s="37" t="s">
        <v>350</v>
      </c>
      <c r="E551" s="17" t="s">
        <v>101</v>
      </c>
      <c r="F551" s="95">
        <f t="shared" si="1078"/>
        <v>19445</v>
      </c>
      <c r="G551" s="95">
        <f t="shared" si="1078"/>
        <v>0</v>
      </c>
      <c r="H551" s="95">
        <f t="shared" si="1078"/>
        <v>19445</v>
      </c>
      <c r="I551" s="95">
        <f t="shared" si="1078"/>
        <v>0</v>
      </c>
      <c r="J551" s="95">
        <f t="shared" si="1078"/>
        <v>19445</v>
      </c>
      <c r="K551" s="95">
        <f t="shared" si="1078"/>
        <v>0</v>
      </c>
      <c r="L551" s="95">
        <f t="shared" si="1078"/>
        <v>19445</v>
      </c>
      <c r="M551" s="95">
        <f t="shared" si="1078"/>
        <v>0</v>
      </c>
      <c r="N551" s="95">
        <f t="shared" si="1078"/>
        <v>19445</v>
      </c>
      <c r="O551" s="95">
        <f t="shared" si="1078"/>
        <v>0</v>
      </c>
      <c r="P551" s="95">
        <f t="shared" si="1078"/>
        <v>19445</v>
      </c>
      <c r="Q551" s="95">
        <f t="shared" si="1078"/>
        <v>0</v>
      </c>
      <c r="R551" s="130">
        <f t="shared" si="1078"/>
        <v>19445</v>
      </c>
      <c r="S551" s="95">
        <f t="shared" si="1078"/>
        <v>0</v>
      </c>
      <c r="T551" s="95">
        <f t="shared" si="1078"/>
        <v>19445</v>
      </c>
      <c r="U551" s="95">
        <f t="shared" si="1079"/>
        <v>0</v>
      </c>
      <c r="V551" s="95">
        <f t="shared" si="1079"/>
        <v>19445</v>
      </c>
      <c r="W551" s="128" t="e">
        <f>SUMIFS([1]Лист1!$Q$15:$Q$685,[1]Лист1!$C$15:$C$685,B551,[1]Лист1!$D$15:$D$685,C551,[1]Лист1!$E$15:$E$685,D551,[1]Лист1!$F$15:$F$685,E551)</f>
        <v>#VALUE!</v>
      </c>
      <c r="X551" s="128" t="e">
        <f>SUMIFS([1]Лист1!$R$15:$R$685,[1]Лист1!$C$15:$C$685,B551,[1]Лист1!$D$15:$D$685,C551,[1]Лист1!$E$15:$E$685,D551,[1]Лист1!$F$15:$F$685,E551)</f>
        <v>#VALUE!</v>
      </c>
      <c r="Y551" s="128" t="e">
        <f>SUMIFS([1]Лист1!$S$15:$S$685,[1]Лист1!$C$15:$C$685,B551,[1]Лист1!$D$15:$D$685,C551,[1]Лист1!$E$15:$E$685,D551,[1]Лист1!$F$15:$F$685,E551)</f>
        <v>#VALUE!</v>
      </c>
      <c r="Z551" s="133" t="e">
        <f t="shared" ref="Z551:Z552" si="1080">W551-P551</f>
        <v>#VALUE!</v>
      </c>
      <c r="AA551" s="133" t="e">
        <f t="shared" ref="AA551:AA552" si="1081">X551-Q551</f>
        <v>#VALUE!</v>
      </c>
      <c r="AB551" s="133" t="e">
        <f t="shared" ref="AB551:AB552" si="1082">Y551-R551</f>
        <v>#VALUE!</v>
      </c>
      <c r="AC551" t="b">
        <f t="shared" si="1053"/>
        <v>1</v>
      </c>
    </row>
    <row r="552" spans="1:29" ht="16.5" x14ac:dyDescent="0.25">
      <c r="A552" s="25" t="s">
        <v>228</v>
      </c>
      <c r="B552" s="17" t="s">
        <v>330</v>
      </c>
      <c r="C552" s="17" t="s">
        <v>3</v>
      </c>
      <c r="D552" s="37" t="s">
        <v>350</v>
      </c>
      <c r="E552" s="17" t="s">
        <v>229</v>
      </c>
      <c r="F552" s="95">
        <v>19445</v>
      </c>
      <c r="G552" s="95">
        <v>0</v>
      </c>
      <c r="H552" s="95">
        <f>F552+G552</f>
        <v>19445</v>
      </c>
      <c r="I552" s="95">
        <v>0</v>
      </c>
      <c r="J552" s="95">
        <f>H552+I552</f>
        <v>19445</v>
      </c>
      <c r="K552" s="95">
        <v>0</v>
      </c>
      <c r="L552" s="95">
        <f>J552+K552</f>
        <v>19445</v>
      </c>
      <c r="M552" s="95">
        <v>0</v>
      </c>
      <c r="N552" s="95">
        <f>L552+M552</f>
        <v>19445</v>
      </c>
      <c r="O552" s="95">
        <v>0</v>
      </c>
      <c r="P552" s="95">
        <f>N552+O552</f>
        <v>19445</v>
      </c>
      <c r="Q552" s="95">
        <v>0</v>
      </c>
      <c r="R552" s="130">
        <f>P552+Q552</f>
        <v>19445</v>
      </c>
      <c r="S552" s="95">
        <v>0</v>
      </c>
      <c r="T552" s="95">
        <f>R552+S552</f>
        <v>19445</v>
      </c>
      <c r="U552" s="95">
        <v>0</v>
      </c>
      <c r="V552" s="95">
        <f>T552+U552</f>
        <v>19445</v>
      </c>
      <c r="W552" s="128" t="e">
        <f>SUMIFS([1]Лист1!$Q$15:$Q$685,[1]Лист1!$C$15:$C$685,B552,[1]Лист1!$D$15:$D$685,C552,[1]Лист1!$E$15:$E$685,D552,[1]Лист1!$F$15:$F$685,E552)</f>
        <v>#VALUE!</v>
      </c>
      <c r="X552" s="128" t="e">
        <f>SUMIFS([1]Лист1!$R$15:$R$685,[1]Лист1!$C$15:$C$685,B552,[1]Лист1!$D$15:$D$685,C552,[1]Лист1!$E$15:$E$685,D552,[1]Лист1!$F$15:$F$685,E552)</f>
        <v>#VALUE!</v>
      </c>
      <c r="Y552" s="128" t="e">
        <f>SUMIFS([1]Лист1!$S$15:$S$685,[1]Лист1!$C$15:$C$685,B552,[1]Лист1!$D$15:$D$685,C552,[1]Лист1!$E$15:$E$685,D552,[1]Лист1!$F$15:$F$685,E552)</f>
        <v>#VALUE!</v>
      </c>
      <c r="Z552" s="133" t="e">
        <f t="shared" si="1080"/>
        <v>#VALUE!</v>
      </c>
      <c r="AA552" s="133" t="e">
        <f t="shared" si="1081"/>
        <v>#VALUE!</v>
      </c>
      <c r="AB552" s="133" t="e">
        <f t="shared" si="1082"/>
        <v>#VALUE!</v>
      </c>
      <c r="AC552" t="b">
        <f t="shared" si="1053"/>
        <v>1</v>
      </c>
    </row>
    <row r="553" spans="1:29" ht="33" x14ac:dyDescent="0.25">
      <c r="A553" s="30" t="s">
        <v>351</v>
      </c>
      <c r="B553" s="27" t="s">
        <v>330</v>
      </c>
      <c r="C553" s="27" t="s">
        <v>3</v>
      </c>
      <c r="D553" s="42" t="s">
        <v>352</v>
      </c>
      <c r="E553" s="29" t="s">
        <v>58</v>
      </c>
      <c r="F553" s="96">
        <f t="shared" ref="F553:U554" si="1083">F554</f>
        <v>22440</v>
      </c>
      <c r="G553" s="96">
        <f t="shared" si="1083"/>
        <v>0</v>
      </c>
      <c r="H553" s="96">
        <f t="shared" si="1083"/>
        <v>22440</v>
      </c>
      <c r="I553" s="96">
        <f t="shared" si="1083"/>
        <v>0</v>
      </c>
      <c r="J553" s="96">
        <f t="shared" si="1083"/>
        <v>22440</v>
      </c>
      <c r="K553" s="96">
        <f t="shared" si="1083"/>
        <v>0</v>
      </c>
      <c r="L553" s="96">
        <f t="shared" si="1083"/>
        <v>22440</v>
      </c>
      <c r="M553" s="95">
        <f t="shared" si="1083"/>
        <v>0</v>
      </c>
      <c r="N553" s="96">
        <f t="shared" si="1083"/>
        <v>22440</v>
      </c>
      <c r="O553" s="96">
        <f t="shared" si="1083"/>
        <v>0</v>
      </c>
      <c r="P553" s="96">
        <f t="shared" si="1083"/>
        <v>22440</v>
      </c>
      <c r="Q553" s="96">
        <f t="shared" si="1083"/>
        <v>0</v>
      </c>
      <c r="R553" s="96">
        <f t="shared" si="1083"/>
        <v>22440</v>
      </c>
      <c r="S553" s="96">
        <f t="shared" si="1083"/>
        <v>0</v>
      </c>
      <c r="T553" s="96">
        <f t="shared" si="1083"/>
        <v>22440</v>
      </c>
      <c r="U553" s="96">
        <f t="shared" si="1083"/>
        <v>0</v>
      </c>
      <c r="V553" s="96">
        <f t="shared" ref="U553:V554" si="1084">V554</f>
        <v>22440</v>
      </c>
      <c r="AC553" t="b">
        <f t="shared" si="1053"/>
        <v>1</v>
      </c>
    </row>
    <row r="554" spans="1:29" ht="33" x14ac:dyDescent="0.25">
      <c r="A554" s="20" t="s">
        <v>100</v>
      </c>
      <c r="B554" s="17" t="s">
        <v>330</v>
      </c>
      <c r="C554" s="17" t="s">
        <v>3</v>
      </c>
      <c r="D554" s="37" t="s">
        <v>352</v>
      </c>
      <c r="E554" s="17" t="s">
        <v>101</v>
      </c>
      <c r="F554" s="95">
        <f t="shared" si="1083"/>
        <v>22440</v>
      </c>
      <c r="G554" s="95">
        <f t="shared" si="1083"/>
        <v>0</v>
      </c>
      <c r="H554" s="95">
        <f t="shared" si="1083"/>
        <v>22440</v>
      </c>
      <c r="I554" s="95">
        <f t="shared" si="1083"/>
        <v>0</v>
      </c>
      <c r="J554" s="95">
        <f t="shared" si="1083"/>
        <v>22440</v>
      </c>
      <c r="K554" s="95">
        <f t="shared" si="1083"/>
        <v>0</v>
      </c>
      <c r="L554" s="95">
        <f t="shared" si="1083"/>
        <v>22440</v>
      </c>
      <c r="M554" s="95">
        <f t="shared" si="1083"/>
        <v>0</v>
      </c>
      <c r="N554" s="95">
        <f t="shared" si="1083"/>
        <v>22440</v>
      </c>
      <c r="O554" s="95">
        <f t="shared" si="1083"/>
        <v>0</v>
      </c>
      <c r="P554" s="95">
        <f t="shared" si="1083"/>
        <v>22440</v>
      </c>
      <c r="Q554" s="95">
        <f t="shared" si="1083"/>
        <v>0</v>
      </c>
      <c r="R554" s="130">
        <f t="shared" si="1083"/>
        <v>22440</v>
      </c>
      <c r="S554" s="95">
        <f t="shared" si="1083"/>
        <v>0</v>
      </c>
      <c r="T554" s="95">
        <f t="shared" si="1083"/>
        <v>22440</v>
      </c>
      <c r="U554" s="95">
        <f t="shared" si="1084"/>
        <v>0</v>
      </c>
      <c r="V554" s="95">
        <f t="shared" si="1084"/>
        <v>22440</v>
      </c>
      <c r="W554" s="128" t="e">
        <f>SUMIFS([1]Лист1!$Q$15:$Q$685,[1]Лист1!$C$15:$C$685,B554,[1]Лист1!$D$15:$D$685,C554,[1]Лист1!$E$15:$E$685,D554,[1]Лист1!$F$15:$F$685,E554)</f>
        <v>#VALUE!</v>
      </c>
      <c r="X554" s="128" t="e">
        <f>SUMIFS([1]Лист1!$R$15:$R$685,[1]Лист1!$C$15:$C$685,B554,[1]Лист1!$D$15:$D$685,C554,[1]Лист1!$E$15:$E$685,D554,[1]Лист1!$F$15:$F$685,E554)</f>
        <v>#VALUE!</v>
      </c>
      <c r="Y554" s="128" t="e">
        <f>SUMIFS([1]Лист1!$S$15:$S$685,[1]Лист1!$C$15:$C$685,B554,[1]Лист1!$D$15:$D$685,C554,[1]Лист1!$E$15:$E$685,D554,[1]Лист1!$F$15:$F$685,E554)</f>
        <v>#VALUE!</v>
      </c>
      <c r="Z554" s="133" t="e">
        <f t="shared" ref="Z554:Z555" si="1085">W554-P554</f>
        <v>#VALUE!</v>
      </c>
      <c r="AA554" s="133" t="e">
        <f t="shared" ref="AA554:AA555" si="1086">X554-Q554</f>
        <v>#VALUE!</v>
      </c>
      <c r="AB554" s="133" t="e">
        <f t="shared" ref="AB554:AB555" si="1087">Y554-R554</f>
        <v>#VALUE!</v>
      </c>
      <c r="AC554" t="b">
        <f t="shared" si="1053"/>
        <v>1</v>
      </c>
    </row>
    <row r="555" spans="1:29" ht="16.5" x14ac:dyDescent="0.25">
      <c r="A555" s="25" t="s">
        <v>228</v>
      </c>
      <c r="B555" s="17" t="s">
        <v>330</v>
      </c>
      <c r="C555" s="17" t="s">
        <v>3</v>
      </c>
      <c r="D555" s="37" t="s">
        <v>352</v>
      </c>
      <c r="E555" s="17" t="s">
        <v>229</v>
      </c>
      <c r="F555" s="95">
        <v>22440</v>
      </c>
      <c r="G555" s="95">
        <v>0</v>
      </c>
      <c r="H555" s="95">
        <f>F555+G555</f>
        <v>22440</v>
      </c>
      <c r="I555" s="95">
        <v>0</v>
      </c>
      <c r="J555" s="95">
        <f>H555+I555</f>
        <v>22440</v>
      </c>
      <c r="K555" s="95">
        <v>0</v>
      </c>
      <c r="L555" s="95">
        <f>J555+K555</f>
        <v>22440</v>
      </c>
      <c r="M555" s="95">
        <v>0</v>
      </c>
      <c r="N555" s="95">
        <f>L555+M555</f>
        <v>22440</v>
      </c>
      <c r="O555" s="95">
        <v>0</v>
      </c>
      <c r="P555" s="95">
        <f>N555+O555</f>
        <v>22440</v>
      </c>
      <c r="Q555" s="95">
        <v>0</v>
      </c>
      <c r="R555" s="130">
        <f>P555+Q555</f>
        <v>22440</v>
      </c>
      <c r="S555" s="95">
        <v>0</v>
      </c>
      <c r="T555" s="95">
        <f>R555+S555</f>
        <v>22440</v>
      </c>
      <c r="U555" s="95">
        <v>0</v>
      </c>
      <c r="V555" s="95">
        <f>T555+U555</f>
        <v>22440</v>
      </c>
      <c r="W555" s="128" t="e">
        <f>SUMIFS([1]Лист1!$Q$15:$Q$685,[1]Лист1!$C$15:$C$685,B555,[1]Лист1!$D$15:$D$685,C555,[1]Лист1!$E$15:$E$685,D555,[1]Лист1!$F$15:$F$685,E555)</f>
        <v>#VALUE!</v>
      </c>
      <c r="X555" s="128" t="e">
        <f>SUMIFS([1]Лист1!$R$15:$R$685,[1]Лист1!$C$15:$C$685,B555,[1]Лист1!$D$15:$D$685,C555,[1]Лист1!$E$15:$E$685,D555,[1]Лист1!$F$15:$F$685,E555)</f>
        <v>#VALUE!</v>
      </c>
      <c r="Y555" s="128" t="e">
        <f>SUMIFS([1]Лист1!$S$15:$S$685,[1]Лист1!$C$15:$C$685,B555,[1]Лист1!$D$15:$D$685,C555,[1]Лист1!$E$15:$E$685,D555,[1]Лист1!$F$15:$F$685,E555)</f>
        <v>#VALUE!</v>
      </c>
      <c r="Z555" s="133" t="e">
        <f t="shared" si="1085"/>
        <v>#VALUE!</v>
      </c>
      <c r="AA555" s="133" t="e">
        <f t="shared" si="1086"/>
        <v>#VALUE!</v>
      </c>
      <c r="AB555" s="133" t="e">
        <f t="shared" si="1087"/>
        <v>#VALUE!</v>
      </c>
      <c r="AC555" t="b">
        <f t="shared" si="1053"/>
        <v>1</v>
      </c>
    </row>
    <row r="556" spans="1:29" ht="19.899999999999999" customHeight="1" x14ac:dyDescent="0.25">
      <c r="A556" s="25" t="s">
        <v>112</v>
      </c>
      <c r="B556" s="17" t="s">
        <v>330</v>
      </c>
      <c r="C556" s="17" t="s">
        <v>3</v>
      </c>
      <c r="D556" s="37" t="s">
        <v>354</v>
      </c>
      <c r="E556" s="17" t="s">
        <v>58</v>
      </c>
      <c r="F556" s="95">
        <f t="shared" ref="F556:U557" si="1088">F557</f>
        <v>12666</v>
      </c>
      <c r="G556" s="95">
        <f t="shared" si="1088"/>
        <v>0</v>
      </c>
      <c r="H556" s="95">
        <f t="shared" si="1088"/>
        <v>12666</v>
      </c>
      <c r="I556" s="95">
        <f t="shared" si="1088"/>
        <v>0</v>
      </c>
      <c r="J556" s="95">
        <f t="shared" si="1088"/>
        <v>12666</v>
      </c>
      <c r="K556" s="95">
        <f t="shared" si="1088"/>
        <v>0</v>
      </c>
      <c r="L556" s="95">
        <f t="shared" si="1088"/>
        <v>12666</v>
      </c>
      <c r="M556" s="95">
        <f t="shared" si="1088"/>
        <v>0</v>
      </c>
      <c r="N556" s="95">
        <f t="shared" si="1088"/>
        <v>12666</v>
      </c>
      <c r="O556" s="95">
        <f t="shared" si="1088"/>
        <v>0</v>
      </c>
      <c r="P556" s="95">
        <f t="shared" si="1088"/>
        <v>12666</v>
      </c>
      <c r="Q556" s="95">
        <f t="shared" si="1088"/>
        <v>0</v>
      </c>
      <c r="R556" s="95">
        <f t="shared" si="1088"/>
        <v>12666</v>
      </c>
      <c r="S556" s="95">
        <f t="shared" si="1088"/>
        <v>0</v>
      </c>
      <c r="T556" s="95">
        <f t="shared" si="1088"/>
        <v>12666</v>
      </c>
      <c r="U556" s="95">
        <f t="shared" si="1088"/>
        <v>0</v>
      </c>
      <c r="V556" s="95">
        <f t="shared" ref="U556:V559" si="1089">V557</f>
        <v>12666</v>
      </c>
      <c r="AC556" t="b">
        <f t="shared" si="1053"/>
        <v>1</v>
      </c>
    </row>
    <row r="557" spans="1:29" ht="33" x14ac:dyDescent="0.25">
      <c r="A557" s="25" t="s">
        <v>353</v>
      </c>
      <c r="B557" s="17" t="s">
        <v>330</v>
      </c>
      <c r="C557" s="17" t="s">
        <v>3</v>
      </c>
      <c r="D557" s="37" t="s">
        <v>426</v>
      </c>
      <c r="E557" s="17"/>
      <c r="F557" s="95">
        <f>F558</f>
        <v>12666</v>
      </c>
      <c r="G557" s="95">
        <f t="shared" si="1088"/>
        <v>0</v>
      </c>
      <c r="H557" s="95">
        <f t="shared" si="1088"/>
        <v>12666</v>
      </c>
      <c r="I557" s="95">
        <f t="shared" si="1088"/>
        <v>0</v>
      </c>
      <c r="J557" s="95">
        <f t="shared" si="1088"/>
        <v>12666</v>
      </c>
      <c r="K557" s="95">
        <f t="shared" si="1088"/>
        <v>0</v>
      </c>
      <c r="L557" s="95">
        <f t="shared" si="1088"/>
        <v>12666</v>
      </c>
      <c r="M557" s="95">
        <f t="shared" si="1088"/>
        <v>0</v>
      </c>
      <c r="N557" s="95">
        <f t="shared" si="1088"/>
        <v>12666</v>
      </c>
      <c r="O557" s="95">
        <f t="shared" si="1088"/>
        <v>0</v>
      </c>
      <c r="P557" s="95">
        <f t="shared" si="1088"/>
        <v>12666</v>
      </c>
      <c r="Q557" s="95">
        <f t="shared" si="1088"/>
        <v>0</v>
      </c>
      <c r="R557" s="95">
        <f t="shared" si="1088"/>
        <v>12666</v>
      </c>
      <c r="S557" s="95">
        <f t="shared" si="1088"/>
        <v>0</v>
      </c>
      <c r="T557" s="95">
        <f t="shared" si="1088"/>
        <v>12666</v>
      </c>
      <c r="U557" s="95">
        <f t="shared" si="1089"/>
        <v>0</v>
      </c>
      <c r="V557" s="95">
        <f t="shared" si="1089"/>
        <v>12666</v>
      </c>
      <c r="AC557" t="b">
        <f t="shared" si="1053"/>
        <v>1</v>
      </c>
    </row>
    <row r="558" spans="1:29" ht="33" x14ac:dyDescent="0.25">
      <c r="A558" s="25" t="s">
        <v>299</v>
      </c>
      <c r="B558" s="17" t="s">
        <v>330</v>
      </c>
      <c r="C558" s="17" t="s">
        <v>3</v>
      </c>
      <c r="D558" s="37" t="s">
        <v>355</v>
      </c>
      <c r="E558" s="17" t="s">
        <v>58</v>
      </c>
      <c r="F558" s="95">
        <f t="shared" ref="F558:U559" si="1090">F559</f>
        <v>12666</v>
      </c>
      <c r="G558" s="95">
        <f t="shared" si="1090"/>
        <v>0</v>
      </c>
      <c r="H558" s="95">
        <f t="shared" si="1090"/>
        <v>12666</v>
      </c>
      <c r="I558" s="95">
        <f t="shared" si="1090"/>
        <v>0</v>
      </c>
      <c r="J558" s="95">
        <f t="shared" si="1090"/>
        <v>12666</v>
      </c>
      <c r="K558" s="95">
        <f t="shared" si="1090"/>
        <v>0</v>
      </c>
      <c r="L558" s="95">
        <f t="shared" si="1090"/>
        <v>12666</v>
      </c>
      <c r="M558" s="95">
        <f t="shared" si="1090"/>
        <v>0</v>
      </c>
      <c r="N558" s="95">
        <f t="shared" si="1090"/>
        <v>12666</v>
      </c>
      <c r="O558" s="95">
        <f t="shared" si="1090"/>
        <v>0</v>
      </c>
      <c r="P558" s="95">
        <f t="shared" si="1090"/>
        <v>12666</v>
      </c>
      <c r="Q558" s="95">
        <f t="shared" si="1090"/>
        <v>0</v>
      </c>
      <c r="R558" s="95">
        <f t="shared" si="1090"/>
        <v>12666</v>
      </c>
      <c r="S558" s="95">
        <f t="shared" si="1090"/>
        <v>0</v>
      </c>
      <c r="T558" s="95">
        <f t="shared" si="1090"/>
        <v>12666</v>
      </c>
      <c r="U558" s="95">
        <f t="shared" si="1090"/>
        <v>0</v>
      </c>
      <c r="V558" s="95">
        <f t="shared" si="1089"/>
        <v>12666</v>
      </c>
      <c r="AC558" t="b">
        <f t="shared" si="1053"/>
        <v>1</v>
      </c>
    </row>
    <row r="559" spans="1:29" ht="33" x14ac:dyDescent="0.25">
      <c r="A559" s="20" t="s">
        <v>100</v>
      </c>
      <c r="B559" s="17" t="s">
        <v>330</v>
      </c>
      <c r="C559" s="17" t="s">
        <v>3</v>
      </c>
      <c r="D559" s="37" t="s">
        <v>355</v>
      </c>
      <c r="E559" s="17" t="s">
        <v>101</v>
      </c>
      <c r="F559" s="95">
        <f t="shared" si="1090"/>
        <v>12666</v>
      </c>
      <c r="G559" s="95">
        <f t="shared" si="1090"/>
        <v>0</v>
      </c>
      <c r="H559" s="95">
        <f t="shared" si="1090"/>
        <v>12666</v>
      </c>
      <c r="I559" s="95">
        <f t="shared" si="1090"/>
        <v>0</v>
      </c>
      <c r="J559" s="95">
        <f t="shared" si="1090"/>
        <v>12666</v>
      </c>
      <c r="K559" s="95">
        <f t="shared" si="1090"/>
        <v>0</v>
      </c>
      <c r="L559" s="95">
        <f t="shared" si="1090"/>
        <v>12666</v>
      </c>
      <c r="M559" s="95">
        <f t="shared" si="1090"/>
        <v>0</v>
      </c>
      <c r="N559" s="95">
        <f t="shared" si="1090"/>
        <v>12666</v>
      </c>
      <c r="O559" s="95">
        <f t="shared" si="1090"/>
        <v>0</v>
      </c>
      <c r="P559" s="95">
        <f t="shared" si="1090"/>
        <v>12666</v>
      </c>
      <c r="Q559" s="95">
        <f t="shared" si="1090"/>
        <v>0</v>
      </c>
      <c r="R559" s="130">
        <f t="shared" si="1090"/>
        <v>12666</v>
      </c>
      <c r="S559" s="95">
        <f t="shared" si="1090"/>
        <v>0</v>
      </c>
      <c r="T559" s="95">
        <f t="shared" si="1090"/>
        <v>12666</v>
      </c>
      <c r="U559" s="95">
        <f t="shared" si="1089"/>
        <v>0</v>
      </c>
      <c r="V559" s="95">
        <f t="shared" si="1089"/>
        <v>12666</v>
      </c>
      <c r="W559" s="128" t="e">
        <f>SUMIFS([1]Лист1!$Q$15:$Q$685,[1]Лист1!$C$15:$C$685,B559,[1]Лист1!$D$15:$D$685,C559,[1]Лист1!$E$15:$E$685,D559,[1]Лист1!$F$15:$F$685,E559)</f>
        <v>#VALUE!</v>
      </c>
      <c r="X559" s="128" t="e">
        <f>SUMIFS([1]Лист1!$R$15:$R$685,[1]Лист1!$C$15:$C$685,B559,[1]Лист1!$D$15:$D$685,C559,[1]Лист1!$E$15:$E$685,D559,[1]Лист1!$F$15:$F$685,E559)</f>
        <v>#VALUE!</v>
      </c>
      <c r="Y559" s="128" t="e">
        <f>SUMIFS([1]Лист1!$S$15:$S$685,[1]Лист1!$C$15:$C$685,B559,[1]Лист1!$D$15:$D$685,C559,[1]Лист1!$E$15:$E$685,D559,[1]Лист1!$F$15:$F$685,E559)</f>
        <v>#VALUE!</v>
      </c>
      <c r="Z559" s="133" t="e">
        <f t="shared" ref="Z559:Z560" si="1091">W559-P559</f>
        <v>#VALUE!</v>
      </c>
      <c r="AA559" s="133" t="e">
        <f t="shared" ref="AA559:AA560" si="1092">X559-Q559</f>
        <v>#VALUE!</v>
      </c>
      <c r="AB559" s="133" t="e">
        <f t="shared" ref="AB559:AB560" si="1093">Y559-R559</f>
        <v>#VALUE!</v>
      </c>
      <c r="AC559" t="b">
        <f t="shared" si="1053"/>
        <v>1</v>
      </c>
    </row>
    <row r="560" spans="1:29" ht="16.5" x14ac:dyDescent="0.25">
      <c r="A560" s="25" t="s">
        <v>228</v>
      </c>
      <c r="B560" s="17" t="s">
        <v>330</v>
      </c>
      <c r="C560" s="17" t="s">
        <v>3</v>
      </c>
      <c r="D560" s="37" t="s">
        <v>355</v>
      </c>
      <c r="E560" s="17" t="s">
        <v>229</v>
      </c>
      <c r="F560" s="95">
        <v>12666</v>
      </c>
      <c r="G560" s="95">
        <v>0</v>
      </c>
      <c r="H560" s="95">
        <f>F560+G560</f>
        <v>12666</v>
      </c>
      <c r="I560" s="95">
        <v>0</v>
      </c>
      <c r="J560" s="95">
        <f>H560+I560</f>
        <v>12666</v>
      </c>
      <c r="K560" s="95">
        <v>0</v>
      </c>
      <c r="L560" s="95">
        <f>J560+K560</f>
        <v>12666</v>
      </c>
      <c r="M560" s="95">
        <v>0</v>
      </c>
      <c r="N560" s="95">
        <f>L560+M560</f>
        <v>12666</v>
      </c>
      <c r="O560" s="95">
        <v>0</v>
      </c>
      <c r="P560" s="95">
        <f>N560+O560</f>
        <v>12666</v>
      </c>
      <c r="Q560" s="95">
        <v>0</v>
      </c>
      <c r="R560" s="130">
        <f>P560+Q560</f>
        <v>12666</v>
      </c>
      <c r="S560" s="95">
        <v>0</v>
      </c>
      <c r="T560" s="95">
        <f>R560+S560</f>
        <v>12666</v>
      </c>
      <c r="U560" s="95">
        <v>0</v>
      </c>
      <c r="V560" s="95">
        <f>T560+U560</f>
        <v>12666</v>
      </c>
      <c r="W560" s="128" t="e">
        <f>SUMIFS([1]Лист1!$Q$15:$Q$685,[1]Лист1!$C$15:$C$685,B560,[1]Лист1!$D$15:$D$685,C560,[1]Лист1!$E$15:$E$685,D560,[1]Лист1!$F$15:$F$685,E560)</f>
        <v>#VALUE!</v>
      </c>
      <c r="X560" s="128" t="e">
        <f>SUMIFS([1]Лист1!$R$15:$R$685,[1]Лист1!$C$15:$C$685,B560,[1]Лист1!$D$15:$D$685,C560,[1]Лист1!$E$15:$E$685,D560,[1]Лист1!$F$15:$F$685,E560)</f>
        <v>#VALUE!</v>
      </c>
      <c r="Y560" s="128" t="e">
        <f>SUMIFS([1]Лист1!$S$15:$S$685,[1]Лист1!$C$15:$C$685,B560,[1]Лист1!$D$15:$D$685,C560,[1]Лист1!$E$15:$E$685,D560,[1]Лист1!$F$15:$F$685,E560)</f>
        <v>#VALUE!</v>
      </c>
      <c r="Z560" s="133" t="e">
        <f t="shared" si="1091"/>
        <v>#VALUE!</v>
      </c>
      <c r="AA560" s="133" t="e">
        <f t="shared" si="1092"/>
        <v>#VALUE!</v>
      </c>
      <c r="AB560" s="133" t="e">
        <f t="shared" si="1093"/>
        <v>#VALUE!</v>
      </c>
      <c r="AC560" t="b">
        <f t="shared" si="1053"/>
        <v>1</v>
      </c>
    </row>
    <row r="561" spans="1:29" ht="34.5" x14ac:dyDescent="0.3">
      <c r="A561" s="41" t="s">
        <v>356</v>
      </c>
      <c r="B561" s="13" t="s">
        <v>330</v>
      </c>
      <c r="C561" s="13" t="s">
        <v>3</v>
      </c>
      <c r="D561" s="34" t="s">
        <v>357</v>
      </c>
      <c r="E561" s="24" t="s">
        <v>58</v>
      </c>
      <c r="F561" s="94">
        <f t="shared" ref="F561:H561" si="1094">F562+F565</f>
        <v>5902</v>
      </c>
      <c r="G561" s="94">
        <f t="shared" si="1094"/>
        <v>0</v>
      </c>
      <c r="H561" s="94">
        <f t="shared" si="1094"/>
        <v>5902</v>
      </c>
      <c r="I561" s="94">
        <f t="shared" ref="I561:J561" si="1095">I562+I565</f>
        <v>0</v>
      </c>
      <c r="J561" s="94">
        <f t="shared" si="1095"/>
        <v>5902</v>
      </c>
      <c r="K561" s="94">
        <f t="shared" ref="K561:L561" si="1096">K562+K565</f>
        <v>0</v>
      </c>
      <c r="L561" s="94">
        <f t="shared" si="1096"/>
        <v>5902</v>
      </c>
      <c r="M561" s="95">
        <f t="shared" ref="M561:N561" si="1097">M562+M565</f>
        <v>0</v>
      </c>
      <c r="N561" s="94">
        <f t="shared" si="1097"/>
        <v>5902</v>
      </c>
      <c r="O561" s="94">
        <f t="shared" ref="O561:P561" si="1098">O562+O565</f>
        <v>1717</v>
      </c>
      <c r="P561" s="94">
        <f t="shared" si="1098"/>
        <v>7619</v>
      </c>
      <c r="Q561" s="94">
        <f t="shared" ref="Q561:R561" si="1099">Q562+Q565</f>
        <v>0</v>
      </c>
      <c r="R561" s="94">
        <f t="shared" si="1099"/>
        <v>7619</v>
      </c>
      <c r="S561" s="94">
        <f t="shared" ref="S561:T561" si="1100">S562+S565</f>
        <v>885</v>
      </c>
      <c r="T561" s="94">
        <f t="shared" si="1100"/>
        <v>8504</v>
      </c>
      <c r="U561" s="94">
        <f t="shared" ref="U561:V561" si="1101">U562+U565</f>
        <v>0</v>
      </c>
      <c r="V561" s="94">
        <f t="shared" si="1101"/>
        <v>8504</v>
      </c>
      <c r="AC561" t="b">
        <f t="shared" si="1053"/>
        <v>1</v>
      </c>
    </row>
    <row r="562" spans="1:29" ht="16.5" x14ac:dyDescent="0.25">
      <c r="A562" s="104" t="s">
        <v>358</v>
      </c>
      <c r="B562" s="27" t="s">
        <v>330</v>
      </c>
      <c r="C562" s="27" t="s">
        <v>3</v>
      </c>
      <c r="D562" s="42" t="s">
        <v>359</v>
      </c>
      <c r="E562" s="29" t="s">
        <v>58</v>
      </c>
      <c r="F562" s="96">
        <f t="shared" ref="F562:U563" si="1102">F563</f>
        <v>5457</v>
      </c>
      <c r="G562" s="96">
        <f t="shared" si="1102"/>
        <v>0</v>
      </c>
      <c r="H562" s="96">
        <f t="shared" si="1102"/>
        <v>5457</v>
      </c>
      <c r="I562" s="96">
        <f t="shared" si="1102"/>
        <v>0</v>
      </c>
      <c r="J562" s="96">
        <f t="shared" si="1102"/>
        <v>5457</v>
      </c>
      <c r="K562" s="96">
        <f t="shared" si="1102"/>
        <v>0</v>
      </c>
      <c r="L562" s="96">
        <f t="shared" si="1102"/>
        <v>5457</v>
      </c>
      <c r="M562" s="95">
        <f t="shared" si="1102"/>
        <v>0</v>
      </c>
      <c r="N562" s="96">
        <f t="shared" si="1102"/>
        <v>5457</v>
      </c>
      <c r="O562" s="96">
        <f t="shared" si="1102"/>
        <v>1717</v>
      </c>
      <c r="P562" s="96">
        <f t="shared" si="1102"/>
        <v>7174</v>
      </c>
      <c r="Q562" s="96">
        <f t="shared" si="1102"/>
        <v>0</v>
      </c>
      <c r="R562" s="96">
        <f t="shared" si="1102"/>
        <v>7174</v>
      </c>
      <c r="S562" s="96">
        <f t="shared" si="1102"/>
        <v>427</v>
      </c>
      <c r="T562" s="96">
        <f t="shared" si="1102"/>
        <v>7601</v>
      </c>
      <c r="U562" s="96">
        <f t="shared" si="1102"/>
        <v>0</v>
      </c>
      <c r="V562" s="96">
        <f t="shared" ref="U562:V563" si="1103">V563</f>
        <v>7601</v>
      </c>
      <c r="AC562" t="b">
        <f t="shared" si="1053"/>
        <v>1</v>
      </c>
    </row>
    <row r="563" spans="1:29" ht="33" x14ac:dyDescent="0.25">
      <c r="A563" s="20" t="s">
        <v>100</v>
      </c>
      <c r="B563" s="17" t="s">
        <v>330</v>
      </c>
      <c r="C563" s="17" t="s">
        <v>3</v>
      </c>
      <c r="D563" s="37" t="s">
        <v>359</v>
      </c>
      <c r="E563" s="17" t="s">
        <v>101</v>
      </c>
      <c r="F563" s="95">
        <f t="shared" si="1102"/>
        <v>5457</v>
      </c>
      <c r="G563" s="95">
        <f t="shared" si="1102"/>
        <v>0</v>
      </c>
      <c r="H563" s="95">
        <f t="shared" si="1102"/>
        <v>5457</v>
      </c>
      <c r="I563" s="95">
        <f t="shared" si="1102"/>
        <v>0</v>
      </c>
      <c r="J563" s="95">
        <f t="shared" si="1102"/>
        <v>5457</v>
      </c>
      <c r="K563" s="95">
        <f t="shared" si="1102"/>
        <v>0</v>
      </c>
      <c r="L563" s="95">
        <f t="shared" si="1102"/>
        <v>5457</v>
      </c>
      <c r="M563" s="95">
        <f t="shared" si="1102"/>
        <v>0</v>
      </c>
      <c r="N563" s="95">
        <f t="shared" si="1102"/>
        <v>5457</v>
      </c>
      <c r="O563" s="95">
        <f t="shared" si="1102"/>
        <v>1717</v>
      </c>
      <c r="P563" s="95">
        <f t="shared" si="1102"/>
        <v>7174</v>
      </c>
      <c r="Q563" s="95">
        <f t="shared" si="1102"/>
        <v>0</v>
      </c>
      <c r="R563" s="130">
        <f t="shared" si="1102"/>
        <v>7174</v>
      </c>
      <c r="S563" s="95">
        <f t="shared" si="1102"/>
        <v>427</v>
      </c>
      <c r="T563" s="95">
        <f t="shared" si="1102"/>
        <v>7601</v>
      </c>
      <c r="U563" s="95">
        <f t="shared" si="1103"/>
        <v>0</v>
      </c>
      <c r="V563" s="95">
        <f t="shared" si="1103"/>
        <v>7601</v>
      </c>
      <c r="W563" s="128" t="e">
        <f>SUMIFS([1]Лист1!$Q$15:$Q$685,[1]Лист1!$C$15:$C$685,B563,[1]Лист1!$D$15:$D$685,C563,[1]Лист1!$E$15:$E$685,D563,[1]Лист1!$F$15:$F$685,E563)</f>
        <v>#VALUE!</v>
      </c>
      <c r="X563" s="128" t="e">
        <f>SUMIFS([1]Лист1!$R$15:$R$685,[1]Лист1!$C$15:$C$685,B563,[1]Лист1!$D$15:$D$685,C563,[1]Лист1!$E$15:$E$685,D563,[1]Лист1!$F$15:$F$685,E563)</f>
        <v>#VALUE!</v>
      </c>
      <c r="Y563" s="128" t="e">
        <f>SUMIFS([1]Лист1!$S$15:$S$685,[1]Лист1!$C$15:$C$685,B563,[1]Лист1!$D$15:$D$685,C563,[1]Лист1!$E$15:$E$685,D563,[1]Лист1!$F$15:$F$685,E563)</f>
        <v>#VALUE!</v>
      </c>
      <c r="Z563" s="133" t="e">
        <f t="shared" ref="Z563:Z564" si="1104">W563-P563</f>
        <v>#VALUE!</v>
      </c>
      <c r="AA563" s="133" t="e">
        <f t="shared" ref="AA563:AA564" si="1105">X563-Q563</f>
        <v>#VALUE!</v>
      </c>
      <c r="AB563" s="133" t="e">
        <f t="shared" ref="AB563:AB564" si="1106">Y563-R563</f>
        <v>#VALUE!</v>
      </c>
      <c r="AC563" t="b">
        <f t="shared" si="1053"/>
        <v>1</v>
      </c>
    </row>
    <row r="564" spans="1:29" ht="16.5" x14ac:dyDescent="0.25">
      <c r="A564" s="25" t="s">
        <v>228</v>
      </c>
      <c r="B564" s="17" t="s">
        <v>330</v>
      </c>
      <c r="C564" s="17" t="s">
        <v>3</v>
      </c>
      <c r="D564" s="37" t="s">
        <v>359</v>
      </c>
      <c r="E564" s="17" t="s">
        <v>229</v>
      </c>
      <c r="F564" s="95">
        <v>5457</v>
      </c>
      <c r="G564" s="95">
        <v>0</v>
      </c>
      <c r="H564" s="95">
        <f>F564+G564</f>
        <v>5457</v>
      </c>
      <c r="I564" s="95">
        <v>0</v>
      </c>
      <c r="J564" s="95">
        <f>H564+I564</f>
        <v>5457</v>
      </c>
      <c r="K564" s="95">
        <v>0</v>
      </c>
      <c r="L564" s="95">
        <f>J564+K564</f>
        <v>5457</v>
      </c>
      <c r="M564" s="95">
        <v>0</v>
      </c>
      <c r="N564" s="95">
        <f>L564+M564</f>
        <v>5457</v>
      </c>
      <c r="O564" s="95">
        <v>1717</v>
      </c>
      <c r="P564" s="95">
        <f>N564+O564</f>
        <v>7174</v>
      </c>
      <c r="Q564" s="95">
        <v>0</v>
      </c>
      <c r="R564" s="130">
        <f>P564+Q564</f>
        <v>7174</v>
      </c>
      <c r="S564" s="95">
        <v>427</v>
      </c>
      <c r="T564" s="95">
        <f>R564+S564</f>
        <v>7601</v>
      </c>
      <c r="U564" s="95">
        <v>0</v>
      </c>
      <c r="V564" s="95">
        <f>T564+U564</f>
        <v>7601</v>
      </c>
      <c r="W564" s="128" t="e">
        <f>SUMIFS([1]Лист1!$Q$15:$Q$685,[1]Лист1!$C$15:$C$685,B564,[1]Лист1!$D$15:$D$685,C564,[1]Лист1!$E$15:$E$685,D564,[1]Лист1!$F$15:$F$685,E564)</f>
        <v>#VALUE!</v>
      </c>
      <c r="X564" s="128" t="e">
        <f>SUMIFS([1]Лист1!$R$15:$R$685,[1]Лист1!$C$15:$C$685,B564,[1]Лист1!$D$15:$D$685,C564,[1]Лист1!$E$15:$E$685,D564,[1]Лист1!$F$15:$F$685,E564)</f>
        <v>#VALUE!</v>
      </c>
      <c r="Y564" s="128" t="e">
        <f>SUMIFS([1]Лист1!$S$15:$S$685,[1]Лист1!$C$15:$C$685,B564,[1]Лист1!$D$15:$D$685,C564,[1]Лист1!$E$15:$E$685,D564,[1]Лист1!$F$15:$F$685,E564)</f>
        <v>#VALUE!</v>
      </c>
      <c r="Z564" s="133" t="e">
        <f t="shared" si="1104"/>
        <v>#VALUE!</v>
      </c>
      <c r="AA564" s="133" t="e">
        <f t="shared" si="1105"/>
        <v>#VALUE!</v>
      </c>
      <c r="AB564" s="133" t="e">
        <f t="shared" si="1106"/>
        <v>#VALUE!</v>
      </c>
      <c r="AC564" t="b">
        <f t="shared" si="1053"/>
        <v>1</v>
      </c>
    </row>
    <row r="565" spans="1:29" ht="19.899999999999999" customHeight="1" x14ac:dyDescent="0.25">
      <c r="A565" s="25" t="s">
        <v>112</v>
      </c>
      <c r="B565" s="27" t="s">
        <v>330</v>
      </c>
      <c r="C565" s="27" t="s">
        <v>3</v>
      </c>
      <c r="D565" s="42" t="s">
        <v>361</v>
      </c>
      <c r="E565" s="27" t="s">
        <v>58</v>
      </c>
      <c r="F565" s="96">
        <f t="shared" ref="F565:V565" si="1107">F566</f>
        <v>445</v>
      </c>
      <c r="G565" s="96">
        <f t="shared" si="1107"/>
        <v>0</v>
      </c>
      <c r="H565" s="96">
        <f t="shared" si="1107"/>
        <v>445</v>
      </c>
      <c r="I565" s="96">
        <f t="shared" si="1107"/>
        <v>0</v>
      </c>
      <c r="J565" s="96">
        <f t="shared" si="1107"/>
        <v>445</v>
      </c>
      <c r="K565" s="96">
        <f t="shared" si="1107"/>
        <v>0</v>
      </c>
      <c r="L565" s="96">
        <f t="shared" si="1107"/>
        <v>445</v>
      </c>
      <c r="M565" s="95">
        <f t="shared" si="1107"/>
        <v>0</v>
      </c>
      <c r="N565" s="95">
        <f t="shared" si="1107"/>
        <v>445</v>
      </c>
      <c r="O565" s="95">
        <f t="shared" si="1107"/>
        <v>0</v>
      </c>
      <c r="P565" s="95">
        <f t="shared" si="1107"/>
        <v>445</v>
      </c>
      <c r="Q565" s="95">
        <f t="shared" si="1107"/>
        <v>0</v>
      </c>
      <c r="R565" s="95">
        <f t="shared" si="1107"/>
        <v>445</v>
      </c>
      <c r="S565" s="95">
        <f t="shared" si="1107"/>
        <v>458</v>
      </c>
      <c r="T565" s="95">
        <f t="shared" si="1107"/>
        <v>903</v>
      </c>
      <c r="U565" s="95">
        <f t="shared" si="1107"/>
        <v>0</v>
      </c>
      <c r="V565" s="95">
        <f t="shared" si="1107"/>
        <v>903</v>
      </c>
      <c r="AC565" t="b">
        <f t="shared" si="1053"/>
        <v>1</v>
      </c>
    </row>
    <row r="566" spans="1:29" ht="33" x14ac:dyDescent="0.25">
      <c r="A566" s="30" t="s">
        <v>360</v>
      </c>
      <c r="B566" s="27" t="s">
        <v>330</v>
      </c>
      <c r="C566" s="27" t="s">
        <v>3</v>
      </c>
      <c r="D566" s="42" t="s">
        <v>427</v>
      </c>
      <c r="E566" s="27"/>
      <c r="F566" s="96">
        <f>F567+F570</f>
        <v>445</v>
      </c>
      <c r="G566" s="96">
        <f t="shared" ref="G566:H566" si="1108">G567+G570</f>
        <v>0</v>
      </c>
      <c r="H566" s="96">
        <f t="shared" si="1108"/>
        <v>445</v>
      </c>
      <c r="I566" s="96">
        <f t="shared" ref="I566:J566" si="1109">I567+I570</f>
        <v>0</v>
      </c>
      <c r="J566" s="96">
        <f t="shared" si="1109"/>
        <v>445</v>
      </c>
      <c r="K566" s="96">
        <f t="shared" ref="K566:L566" si="1110">K567+K570</f>
        <v>0</v>
      </c>
      <c r="L566" s="96">
        <f t="shared" si="1110"/>
        <v>445</v>
      </c>
      <c r="M566" s="95">
        <f t="shared" ref="M566:N566" si="1111">M567+M570</f>
        <v>0</v>
      </c>
      <c r="N566" s="96">
        <f t="shared" si="1111"/>
        <v>445</v>
      </c>
      <c r="O566" s="96">
        <f t="shared" ref="O566:P566" si="1112">O567+O570</f>
        <v>0</v>
      </c>
      <c r="P566" s="96">
        <f t="shared" si="1112"/>
        <v>445</v>
      </c>
      <c r="Q566" s="96">
        <f t="shared" ref="Q566:R566" si="1113">Q567+Q570</f>
        <v>0</v>
      </c>
      <c r="R566" s="96">
        <f t="shared" si="1113"/>
        <v>445</v>
      </c>
      <c r="S566" s="96">
        <f t="shared" ref="S566:T566" si="1114">S567+S570</f>
        <v>458</v>
      </c>
      <c r="T566" s="96">
        <f t="shared" si="1114"/>
        <v>903</v>
      </c>
      <c r="U566" s="96">
        <f t="shared" ref="U566:V566" si="1115">U567+U570</f>
        <v>0</v>
      </c>
      <c r="V566" s="96">
        <f t="shared" si="1115"/>
        <v>903</v>
      </c>
      <c r="AC566" t="b">
        <f t="shared" si="1053"/>
        <v>1</v>
      </c>
    </row>
    <row r="567" spans="1:29" ht="33" x14ac:dyDescent="0.25">
      <c r="A567" s="20" t="s">
        <v>299</v>
      </c>
      <c r="B567" s="17" t="s">
        <v>330</v>
      </c>
      <c r="C567" s="17" t="s">
        <v>3</v>
      </c>
      <c r="D567" s="37" t="s">
        <v>362</v>
      </c>
      <c r="E567" s="17" t="s">
        <v>58</v>
      </c>
      <c r="F567" s="95">
        <f t="shared" ref="F567:U568" si="1116">F568</f>
        <v>351</v>
      </c>
      <c r="G567" s="95">
        <f t="shared" si="1116"/>
        <v>0</v>
      </c>
      <c r="H567" s="95">
        <f t="shared" si="1116"/>
        <v>351</v>
      </c>
      <c r="I567" s="95">
        <f t="shared" si="1116"/>
        <v>0</v>
      </c>
      <c r="J567" s="95">
        <f t="shared" si="1116"/>
        <v>351</v>
      </c>
      <c r="K567" s="95">
        <f t="shared" si="1116"/>
        <v>0</v>
      </c>
      <c r="L567" s="95">
        <f t="shared" si="1116"/>
        <v>351</v>
      </c>
      <c r="M567" s="95">
        <f t="shared" si="1116"/>
        <v>0</v>
      </c>
      <c r="N567" s="95">
        <f t="shared" si="1116"/>
        <v>351</v>
      </c>
      <c r="O567" s="95">
        <f t="shared" si="1116"/>
        <v>0</v>
      </c>
      <c r="P567" s="95">
        <f t="shared" si="1116"/>
        <v>351</v>
      </c>
      <c r="Q567" s="95">
        <f t="shared" si="1116"/>
        <v>0</v>
      </c>
      <c r="R567" s="95">
        <f t="shared" si="1116"/>
        <v>351</v>
      </c>
      <c r="S567" s="95">
        <f t="shared" si="1116"/>
        <v>458</v>
      </c>
      <c r="T567" s="95">
        <f t="shared" si="1116"/>
        <v>809</v>
      </c>
      <c r="U567" s="95">
        <f t="shared" si="1116"/>
        <v>0</v>
      </c>
      <c r="V567" s="95">
        <f t="shared" ref="U567:V568" si="1117">V568</f>
        <v>809</v>
      </c>
      <c r="AC567" t="b">
        <f t="shared" si="1053"/>
        <v>1</v>
      </c>
    </row>
    <row r="568" spans="1:29" ht="33" x14ac:dyDescent="0.25">
      <c r="A568" s="20" t="s">
        <v>100</v>
      </c>
      <c r="B568" s="17" t="s">
        <v>330</v>
      </c>
      <c r="C568" s="17" t="s">
        <v>3</v>
      </c>
      <c r="D568" s="37" t="s">
        <v>362</v>
      </c>
      <c r="E568" s="17" t="s">
        <v>101</v>
      </c>
      <c r="F568" s="95">
        <f t="shared" si="1116"/>
        <v>351</v>
      </c>
      <c r="G568" s="95">
        <f t="shared" si="1116"/>
        <v>0</v>
      </c>
      <c r="H568" s="95">
        <f t="shared" si="1116"/>
        <v>351</v>
      </c>
      <c r="I568" s="95">
        <f t="shared" si="1116"/>
        <v>0</v>
      </c>
      <c r="J568" s="95">
        <f t="shared" si="1116"/>
        <v>351</v>
      </c>
      <c r="K568" s="95">
        <f t="shared" si="1116"/>
        <v>0</v>
      </c>
      <c r="L568" s="95">
        <f t="shared" si="1116"/>
        <v>351</v>
      </c>
      <c r="M568" s="95">
        <f t="shared" si="1116"/>
        <v>0</v>
      </c>
      <c r="N568" s="95">
        <f t="shared" si="1116"/>
        <v>351</v>
      </c>
      <c r="O568" s="95">
        <f t="shared" si="1116"/>
        <v>0</v>
      </c>
      <c r="P568" s="95">
        <f t="shared" si="1116"/>
        <v>351</v>
      </c>
      <c r="Q568" s="95">
        <f t="shared" si="1116"/>
        <v>0</v>
      </c>
      <c r="R568" s="130">
        <f t="shared" si="1116"/>
        <v>351</v>
      </c>
      <c r="S568" s="95">
        <f t="shared" si="1116"/>
        <v>458</v>
      </c>
      <c r="T568" s="95">
        <f t="shared" si="1116"/>
        <v>809</v>
      </c>
      <c r="U568" s="95">
        <f t="shared" si="1117"/>
        <v>0</v>
      </c>
      <c r="V568" s="95">
        <f t="shared" si="1117"/>
        <v>809</v>
      </c>
      <c r="W568" s="128" t="e">
        <f>SUMIFS([1]Лист1!$Q$15:$Q$685,[1]Лист1!$C$15:$C$685,B568,[1]Лист1!$D$15:$D$685,C568,[1]Лист1!$E$15:$E$685,D568,[1]Лист1!$F$15:$F$685,E568)</f>
        <v>#VALUE!</v>
      </c>
      <c r="X568" s="128" t="e">
        <f>SUMIFS([1]Лист1!$R$15:$R$685,[1]Лист1!$C$15:$C$685,B568,[1]Лист1!$D$15:$D$685,C568,[1]Лист1!$E$15:$E$685,D568,[1]Лист1!$F$15:$F$685,E568)</f>
        <v>#VALUE!</v>
      </c>
      <c r="Y568" s="128" t="e">
        <f>SUMIFS([1]Лист1!$S$15:$S$685,[1]Лист1!$C$15:$C$685,B568,[1]Лист1!$D$15:$D$685,C568,[1]Лист1!$E$15:$E$685,D568,[1]Лист1!$F$15:$F$685,E568)</f>
        <v>#VALUE!</v>
      </c>
      <c r="Z568" s="133" t="e">
        <f t="shared" ref="Z568:Z569" si="1118">W568-P568</f>
        <v>#VALUE!</v>
      </c>
      <c r="AA568" s="133" t="e">
        <f t="shared" ref="AA568:AA569" si="1119">X568-Q568</f>
        <v>#VALUE!</v>
      </c>
      <c r="AB568" s="133" t="e">
        <f t="shared" ref="AB568:AB569" si="1120">Y568-R568</f>
        <v>#VALUE!</v>
      </c>
      <c r="AC568" t="b">
        <f t="shared" si="1053"/>
        <v>1</v>
      </c>
    </row>
    <row r="569" spans="1:29" ht="16.5" x14ac:dyDescent="0.25">
      <c r="A569" s="25" t="s">
        <v>228</v>
      </c>
      <c r="B569" s="17" t="s">
        <v>330</v>
      </c>
      <c r="C569" s="17" t="s">
        <v>3</v>
      </c>
      <c r="D569" s="37" t="s">
        <v>362</v>
      </c>
      <c r="E569" s="17" t="s">
        <v>229</v>
      </c>
      <c r="F569" s="95">
        <v>351</v>
      </c>
      <c r="G569" s="95">
        <v>0</v>
      </c>
      <c r="H569" s="95">
        <f>F569+G569</f>
        <v>351</v>
      </c>
      <c r="I569" s="95">
        <v>0</v>
      </c>
      <c r="J569" s="95">
        <f>H569+I569</f>
        <v>351</v>
      </c>
      <c r="K569" s="95">
        <v>0</v>
      </c>
      <c r="L569" s="95">
        <f>J569+K569</f>
        <v>351</v>
      </c>
      <c r="M569" s="95">
        <v>0</v>
      </c>
      <c r="N569" s="95">
        <f>L569+M569</f>
        <v>351</v>
      </c>
      <c r="O569" s="95">
        <v>0</v>
      </c>
      <c r="P569" s="95">
        <f>N569+O569</f>
        <v>351</v>
      </c>
      <c r="Q569" s="95">
        <v>0</v>
      </c>
      <c r="R569" s="130">
        <f>P569+Q569</f>
        <v>351</v>
      </c>
      <c r="S569" s="95">
        <v>458</v>
      </c>
      <c r="T569" s="95">
        <f>R569+S569</f>
        <v>809</v>
      </c>
      <c r="U569" s="95">
        <v>0</v>
      </c>
      <c r="V569" s="95">
        <f>T569+U569</f>
        <v>809</v>
      </c>
      <c r="W569" s="128" t="e">
        <f>SUMIFS([1]Лист1!$Q$15:$Q$685,[1]Лист1!$C$15:$C$685,B569,[1]Лист1!$D$15:$D$685,C569,[1]Лист1!$E$15:$E$685,D569,[1]Лист1!$F$15:$F$685,E569)</f>
        <v>#VALUE!</v>
      </c>
      <c r="X569" s="128" t="e">
        <f>SUMIFS([1]Лист1!$R$15:$R$685,[1]Лист1!$C$15:$C$685,B569,[1]Лист1!$D$15:$D$685,C569,[1]Лист1!$E$15:$E$685,D569,[1]Лист1!$F$15:$F$685,E569)</f>
        <v>#VALUE!</v>
      </c>
      <c r="Y569" s="128" t="e">
        <f>SUMIFS([1]Лист1!$S$15:$S$685,[1]Лист1!$C$15:$C$685,B569,[1]Лист1!$D$15:$D$685,C569,[1]Лист1!$E$15:$E$685,D569,[1]Лист1!$F$15:$F$685,E569)</f>
        <v>#VALUE!</v>
      </c>
      <c r="Z569" s="133" t="e">
        <f t="shared" si="1118"/>
        <v>#VALUE!</v>
      </c>
      <c r="AA569" s="133" t="e">
        <f t="shared" si="1119"/>
        <v>#VALUE!</v>
      </c>
      <c r="AB569" s="133" t="e">
        <f t="shared" si="1120"/>
        <v>#VALUE!</v>
      </c>
      <c r="AC569" t="b">
        <f t="shared" si="1053"/>
        <v>1</v>
      </c>
    </row>
    <row r="570" spans="1:29" ht="16.5" x14ac:dyDescent="0.25">
      <c r="A570" s="20" t="s">
        <v>363</v>
      </c>
      <c r="B570" s="17" t="s">
        <v>330</v>
      </c>
      <c r="C570" s="17" t="s">
        <v>3</v>
      </c>
      <c r="D570" s="37" t="s">
        <v>364</v>
      </c>
      <c r="E570" s="70" t="s">
        <v>58</v>
      </c>
      <c r="F570" s="95">
        <f t="shared" ref="F570:U571" si="1121">F571</f>
        <v>94</v>
      </c>
      <c r="G570" s="95">
        <f t="shared" si="1121"/>
        <v>0</v>
      </c>
      <c r="H570" s="95">
        <f t="shared" si="1121"/>
        <v>94</v>
      </c>
      <c r="I570" s="95">
        <f t="shared" si="1121"/>
        <v>0</v>
      </c>
      <c r="J570" s="95">
        <f t="shared" si="1121"/>
        <v>94</v>
      </c>
      <c r="K570" s="95">
        <f t="shared" si="1121"/>
        <v>0</v>
      </c>
      <c r="L570" s="95">
        <f t="shared" si="1121"/>
        <v>94</v>
      </c>
      <c r="M570" s="95">
        <f t="shared" si="1121"/>
        <v>0</v>
      </c>
      <c r="N570" s="95">
        <f t="shared" si="1121"/>
        <v>94</v>
      </c>
      <c r="O570" s="95">
        <f t="shared" si="1121"/>
        <v>0</v>
      </c>
      <c r="P570" s="95">
        <f t="shared" si="1121"/>
        <v>94</v>
      </c>
      <c r="Q570" s="95">
        <f t="shared" si="1121"/>
        <v>0</v>
      </c>
      <c r="R570" s="95">
        <f t="shared" si="1121"/>
        <v>94</v>
      </c>
      <c r="S570" s="95">
        <f t="shared" si="1121"/>
        <v>0</v>
      </c>
      <c r="T570" s="95">
        <f t="shared" si="1121"/>
        <v>94</v>
      </c>
      <c r="U570" s="95">
        <f t="shared" si="1121"/>
        <v>0</v>
      </c>
      <c r="V570" s="95">
        <f t="shared" ref="U570:V571" si="1122">V571</f>
        <v>94</v>
      </c>
      <c r="AC570" t="b">
        <f t="shared" si="1053"/>
        <v>1</v>
      </c>
    </row>
    <row r="571" spans="1:29" ht="33" x14ac:dyDescent="0.25">
      <c r="A571" s="20" t="s">
        <v>100</v>
      </c>
      <c r="B571" s="17" t="s">
        <v>330</v>
      </c>
      <c r="C571" s="17" t="s">
        <v>3</v>
      </c>
      <c r="D571" s="37" t="s">
        <v>364</v>
      </c>
      <c r="E571" s="17" t="s">
        <v>101</v>
      </c>
      <c r="F571" s="95">
        <f t="shared" si="1121"/>
        <v>94</v>
      </c>
      <c r="G571" s="95">
        <f t="shared" si="1121"/>
        <v>0</v>
      </c>
      <c r="H571" s="95">
        <f t="shared" si="1121"/>
        <v>94</v>
      </c>
      <c r="I571" s="95">
        <f t="shared" si="1121"/>
        <v>0</v>
      </c>
      <c r="J571" s="95">
        <f t="shared" si="1121"/>
        <v>94</v>
      </c>
      <c r="K571" s="95">
        <f t="shared" si="1121"/>
        <v>0</v>
      </c>
      <c r="L571" s="95">
        <f t="shared" si="1121"/>
        <v>94</v>
      </c>
      <c r="M571" s="95">
        <f t="shared" si="1121"/>
        <v>0</v>
      </c>
      <c r="N571" s="95">
        <f t="shared" si="1121"/>
        <v>94</v>
      </c>
      <c r="O571" s="95">
        <f t="shared" si="1121"/>
        <v>0</v>
      </c>
      <c r="P571" s="95">
        <f t="shared" si="1121"/>
        <v>94</v>
      </c>
      <c r="Q571" s="95">
        <f t="shared" si="1121"/>
        <v>0</v>
      </c>
      <c r="R571" s="130">
        <f t="shared" si="1121"/>
        <v>94</v>
      </c>
      <c r="S571" s="95">
        <f t="shared" si="1121"/>
        <v>0</v>
      </c>
      <c r="T571" s="95">
        <f t="shared" si="1121"/>
        <v>94</v>
      </c>
      <c r="U571" s="95">
        <f t="shared" si="1122"/>
        <v>0</v>
      </c>
      <c r="V571" s="95">
        <f t="shared" si="1122"/>
        <v>94</v>
      </c>
      <c r="W571" s="128" t="e">
        <f>SUMIFS([1]Лист1!$Q$15:$Q$685,[1]Лист1!$C$15:$C$685,B571,[1]Лист1!$D$15:$D$685,C571,[1]Лист1!$E$15:$E$685,D571,[1]Лист1!$F$15:$F$685,E571)</f>
        <v>#VALUE!</v>
      </c>
      <c r="X571" s="128" t="e">
        <f>SUMIFS([1]Лист1!$R$15:$R$685,[1]Лист1!$C$15:$C$685,B571,[1]Лист1!$D$15:$D$685,C571,[1]Лист1!$E$15:$E$685,D571,[1]Лист1!$F$15:$F$685,E571)</f>
        <v>#VALUE!</v>
      </c>
      <c r="Y571" s="128" t="e">
        <f>SUMIFS([1]Лист1!$S$15:$S$685,[1]Лист1!$C$15:$C$685,B571,[1]Лист1!$D$15:$D$685,C571,[1]Лист1!$E$15:$E$685,D571,[1]Лист1!$F$15:$F$685,E571)</f>
        <v>#VALUE!</v>
      </c>
      <c r="Z571" s="133" t="e">
        <f t="shared" ref="Z571:Z572" si="1123">W571-P571</f>
        <v>#VALUE!</v>
      </c>
      <c r="AA571" s="133" t="e">
        <f t="shared" ref="AA571:AA572" si="1124">X571-Q571</f>
        <v>#VALUE!</v>
      </c>
      <c r="AB571" s="133" t="e">
        <f t="shared" ref="AB571:AB572" si="1125">Y571-R571</f>
        <v>#VALUE!</v>
      </c>
      <c r="AC571" t="b">
        <f t="shared" si="1053"/>
        <v>1</v>
      </c>
    </row>
    <row r="572" spans="1:29" ht="16.5" x14ac:dyDescent="0.25">
      <c r="A572" s="25" t="s">
        <v>228</v>
      </c>
      <c r="B572" s="17" t="s">
        <v>330</v>
      </c>
      <c r="C572" s="17" t="s">
        <v>3</v>
      </c>
      <c r="D572" s="37" t="s">
        <v>364</v>
      </c>
      <c r="E572" s="17" t="s">
        <v>229</v>
      </c>
      <c r="F572" s="95">
        <v>94</v>
      </c>
      <c r="G572" s="95">
        <v>0</v>
      </c>
      <c r="H572" s="95">
        <f>F572+G572</f>
        <v>94</v>
      </c>
      <c r="I572" s="95">
        <v>0</v>
      </c>
      <c r="J572" s="95">
        <f>H572+I572</f>
        <v>94</v>
      </c>
      <c r="K572" s="95">
        <v>0</v>
      </c>
      <c r="L572" s="95">
        <f>J572+K572</f>
        <v>94</v>
      </c>
      <c r="M572" s="95">
        <v>0</v>
      </c>
      <c r="N572" s="95">
        <f>L572+M572</f>
        <v>94</v>
      </c>
      <c r="O572" s="95">
        <v>0</v>
      </c>
      <c r="P572" s="95">
        <f>N572+O572</f>
        <v>94</v>
      </c>
      <c r="Q572" s="95">
        <v>0</v>
      </c>
      <c r="R572" s="130">
        <f>P572+Q572</f>
        <v>94</v>
      </c>
      <c r="S572" s="95">
        <v>0</v>
      </c>
      <c r="T572" s="95">
        <f>R572+S572</f>
        <v>94</v>
      </c>
      <c r="U572" s="95">
        <v>0</v>
      </c>
      <c r="V572" s="95">
        <f>T572+U572</f>
        <v>94</v>
      </c>
      <c r="W572" s="128" t="e">
        <f>SUMIFS([1]Лист1!$Q$15:$Q$685,[1]Лист1!$C$15:$C$685,B572,[1]Лист1!$D$15:$D$685,C572,[1]Лист1!$E$15:$E$685,D572,[1]Лист1!$F$15:$F$685,E572)</f>
        <v>#VALUE!</v>
      </c>
      <c r="X572" s="128" t="e">
        <f>SUMIFS([1]Лист1!$R$15:$R$685,[1]Лист1!$C$15:$C$685,B572,[1]Лист1!$D$15:$D$685,C572,[1]Лист1!$E$15:$E$685,D572,[1]Лист1!$F$15:$F$685,E572)</f>
        <v>#VALUE!</v>
      </c>
      <c r="Y572" s="128" t="e">
        <f>SUMIFS([1]Лист1!$S$15:$S$685,[1]Лист1!$C$15:$C$685,B572,[1]Лист1!$D$15:$D$685,C572,[1]Лист1!$E$15:$E$685,D572,[1]Лист1!$F$15:$F$685,E572)</f>
        <v>#VALUE!</v>
      </c>
      <c r="Z572" s="133" t="e">
        <f t="shared" si="1123"/>
        <v>#VALUE!</v>
      </c>
      <c r="AA572" s="133" t="e">
        <f t="shared" si="1124"/>
        <v>#VALUE!</v>
      </c>
      <c r="AB572" s="133" t="e">
        <f t="shared" si="1125"/>
        <v>#VALUE!</v>
      </c>
      <c r="AC572" t="b">
        <f t="shared" si="1053"/>
        <v>1</v>
      </c>
    </row>
    <row r="573" spans="1:29" ht="17.25" x14ac:dyDescent="0.3">
      <c r="A573" s="15" t="s">
        <v>289</v>
      </c>
      <c r="B573" s="13" t="s">
        <v>330</v>
      </c>
      <c r="C573" s="13" t="s">
        <v>3</v>
      </c>
      <c r="D573" s="34" t="s">
        <v>290</v>
      </c>
      <c r="E573" s="13"/>
      <c r="F573" s="94">
        <f t="shared" ref="F573:U575" si="1126">F574</f>
        <v>5890</v>
      </c>
      <c r="G573" s="94">
        <f t="shared" si="1126"/>
        <v>0</v>
      </c>
      <c r="H573" s="94">
        <f t="shared" si="1126"/>
        <v>5890</v>
      </c>
      <c r="I573" s="94">
        <f t="shared" si="1126"/>
        <v>0</v>
      </c>
      <c r="J573" s="94">
        <f t="shared" si="1126"/>
        <v>5890</v>
      </c>
      <c r="K573" s="94">
        <f t="shared" si="1126"/>
        <v>0</v>
      </c>
      <c r="L573" s="94">
        <f t="shared" si="1126"/>
        <v>5890</v>
      </c>
      <c r="M573" s="95">
        <f t="shared" si="1126"/>
        <v>0</v>
      </c>
      <c r="N573" s="94">
        <f t="shared" si="1126"/>
        <v>5890</v>
      </c>
      <c r="O573" s="94">
        <f t="shared" si="1126"/>
        <v>0</v>
      </c>
      <c r="P573" s="94">
        <f t="shared" si="1126"/>
        <v>5890</v>
      </c>
      <c r="Q573" s="94">
        <f t="shared" si="1126"/>
        <v>0</v>
      </c>
      <c r="R573" s="94">
        <f t="shared" si="1126"/>
        <v>5890</v>
      </c>
      <c r="S573" s="153">
        <f t="shared" si="1126"/>
        <v>-633.34995000000004</v>
      </c>
      <c r="T573" s="153">
        <f t="shared" si="1126"/>
        <v>5256.6500500000002</v>
      </c>
      <c r="U573" s="153">
        <f t="shared" si="1126"/>
        <v>0</v>
      </c>
      <c r="V573" s="153">
        <f t="shared" ref="U573:V575" si="1127">V574</f>
        <v>5256.6500500000002</v>
      </c>
      <c r="AC573" t="b">
        <f t="shared" si="1053"/>
        <v>1</v>
      </c>
    </row>
    <row r="574" spans="1:29" ht="33" x14ac:dyDescent="0.25">
      <c r="A574" s="30" t="s">
        <v>365</v>
      </c>
      <c r="B574" s="27" t="s">
        <v>330</v>
      </c>
      <c r="C574" s="27" t="s">
        <v>3</v>
      </c>
      <c r="D574" s="42" t="s">
        <v>366</v>
      </c>
      <c r="E574" s="29" t="s">
        <v>58</v>
      </c>
      <c r="F574" s="96">
        <f t="shared" si="1126"/>
        <v>5890</v>
      </c>
      <c r="G574" s="96">
        <f t="shared" si="1126"/>
        <v>0</v>
      </c>
      <c r="H574" s="96">
        <f t="shared" si="1126"/>
        <v>5890</v>
      </c>
      <c r="I574" s="96">
        <f t="shared" si="1126"/>
        <v>0</v>
      </c>
      <c r="J574" s="96">
        <f t="shared" si="1126"/>
        <v>5890</v>
      </c>
      <c r="K574" s="96">
        <f t="shared" si="1126"/>
        <v>0</v>
      </c>
      <c r="L574" s="96">
        <f t="shared" si="1126"/>
        <v>5890</v>
      </c>
      <c r="M574" s="95">
        <f t="shared" si="1126"/>
        <v>0</v>
      </c>
      <c r="N574" s="96">
        <f t="shared" si="1126"/>
        <v>5890</v>
      </c>
      <c r="O574" s="96">
        <f t="shared" si="1126"/>
        <v>0</v>
      </c>
      <c r="P574" s="96">
        <f t="shared" si="1126"/>
        <v>5890</v>
      </c>
      <c r="Q574" s="96">
        <f t="shared" si="1126"/>
        <v>0</v>
      </c>
      <c r="R574" s="96">
        <f t="shared" si="1126"/>
        <v>5890</v>
      </c>
      <c r="S574" s="156">
        <f t="shared" si="1126"/>
        <v>-633.34995000000004</v>
      </c>
      <c r="T574" s="156">
        <f t="shared" si="1126"/>
        <v>5256.6500500000002</v>
      </c>
      <c r="U574" s="156">
        <f t="shared" si="1127"/>
        <v>0</v>
      </c>
      <c r="V574" s="156">
        <f t="shared" si="1127"/>
        <v>5256.6500500000002</v>
      </c>
      <c r="AC574" t="b">
        <f t="shared" si="1053"/>
        <v>1</v>
      </c>
    </row>
    <row r="575" spans="1:29" ht="33" x14ac:dyDescent="0.25">
      <c r="A575" s="20" t="s">
        <v>100</v>
      </c>
      <c r="B575" s="17" t="s">
        <v>330</v>
      </c>
      <c r="C575" s="17" t="s">
        <v>3</v>
      </c>
      <c r="D575" s="37" t="s">
        <v>366</v>
      </c>
      <c r="E575" s="17" t="s">
        <v>101</v>
      </c>
      <c r="F575" s="95">
        <f t="shared" si="1126"/>
        <v>5890</v>
      </c>
      <c r="G575" s="95">
        <f t="shared" si="1126"/>
        <v>0</v>
      </c>
      <c r="H575" s="95">
        <f t="shared" si="1126"/>
        <v>5890</v>
      </c>
      <c r="I575" s="95">
        <f t="shared" si="1126"/>
        <v>0</v>
      </c>
      <c r="J575" s="95">
        <f t="shared" si="1126"/>
        <v>5890</v>
      </c>
      <c r="K575" s="95">
        <f t="shared" si="1126"/>
        <v>0</v>
      </c>
      <c r="L575" s="95">
        <f t="shared" si="1126"/>
        <v>5890</v>
      </c>
      <c r="M575" s="95">
        <f t="shared" si="1126"/>
        <v>0</v>
      </c>
      <c r="N575" s="95">
        <f t="shared" si="1126"/>
        <v>5890</v>
      </c>
      <c r="O575" s="95">
        <f t="shared" si="1126"/>
        <v>0</v>
      </c>
      <c r="P575" s="95">
        <f t="shared" si="1126"/>
        <v>5890</v>
      </c>
      <c r="Q575" s="95">
        <f t="shared" si="1126"/>
        <v>0</v>
      </c>
      <c r="R575" s="130">
        <f t="shared" si="1126"/>
        <v>5890</v>
      </c>
      <c r="S575" s="154">
        <f t="shared" si="1126"/>
        <v>-633.34995000000004</v>
      </c>
      <c r="T575" s="154">
        <f t="shared" si="1126"/>
        <v>5256.6500500000002</v>
      </c>
      <c r="U575" s="154">
        <f t="shared" si="1127"/>
        <v>0</v>
      </c>
      <c r="V575" s="154">
        <f t="shared" si="1127"/>
        <v>5256.6500500000002</v>
      </c>
      <c r="W575" s="128" t="e">
        <f>SUMIFS([1]Лист1!$Q$15:$Q$685,[1]Лист1!$C$15:$C$685,B575,[1]Лист1!$D$15:$D$685,C575,[1]Лист1!$E$15:$E$685,D575,[1]Лист1!$F$15:$F$685,E575)</f>
        <v>#VALUE!</v>
      </c>
      <c r="X575" s="128" t="e">
        <f>SUMIFS([1]Лист1!$R$15:$R$685,[1]Лист1!$C$15:$C$685,B575,[1]Лист1!$D$15:$D$685,C575,[1]Лист1!$E$15:$E$685,D575,[1]Лист1!$F$15:$F$685,E575)</f>
        <v>#VALUE!</v>
      </c>
      <c r="Y575" s="128" t="e">
        <f>SUMIFS([1]Лист1!$S$15:$S$685,[1]Лист1!$C$15:$C$685,B575,[1]Лист1!$D$15:$D$685,C575,[1]Лист1!$E$15:$E$685,D575,[1]Лист1!$F$15:$F$685,E575)</f>
        <v>#VALUE!</v>
      </c>
      <c r="Z575" s="133" t="e">
        <f t="shared" ref="Z575:Z576" si="1128">W575-P575</f>
        <v>#VALUE!</v>
      </c>
      <c r="AA575" s="133" t="e">
        <f t="shared" ref="AA575:AA576" si="1129">X575-Q575</f>
        <v>#VALUE!</v>
      </c>
      <c r="AB575" s="133" t="e">
        <f t="shared" ref="AB575:AB576" si="1130">Y575-R575</f>
        <v>#VALUE!</v>
      </c>
      <c r="AC575" t="b">
        <f t="shared" si="1053"/>
        <v>1</v>
      </c>
    </row>
    <row r="576" spans="1:29" ht="16.5" x14ac:dyDescent="0.25">
      <c r="A576" s="25" t="s">
        <v>228</v>
      </c>
      <c r="B576" s="17" t="s">
        <v>330</v>
      </c>
      <c r="C576" s="17" t="s">
        <v>3</v>
      </c>
      <c r="D576" s="37" t="s">
        <v>366</v>
      </c>
      <c r="E576" s="17" t="s">
        <v>229</v>
      </c>
      <c r="F576" s="95">
        <v>5890</v>
      </c>
      <c r="G576" s="95">
        <v>0</v>
      </c>
      <c r="H576" s="95">
        <f>F576+G576</f>
        <v>5890</v>
      </c>
      <c r="I576" s="95">
        <v>0</v>
      </c>
      <c r="J576" s="95">
        <f>H576+I576</f>
        <v>5890</v>
      </c>
      <c r="K576" s="95">
        <v>0</v>
      </c>
      <c r="L576" s="95">
        <f>J576+K576</f>
        <v>5890</v>
      </c>
      <c r="M576" s="95">
        <v>0</v>
      </c>
      <c r="N576" s="95">
        <f>L576+M576</f>
        <v>5890</v>
      </c>
      <c r="O576" s="95">
        <v>0</v>
      </c>
      <c r="P576" s="95">
        <f>N576+O576</f>
        <v>5890</v>
      </c>
      <c r="Q576" s="95">
        <v>0</v>
      </c>
      <c r="R576" s="130">
        <f>P576+Q576</f>
        <v>5890</v>
      </c>
      <c r="S576" s="154">
        <v>-633.34995000000004</v>
      </c>
      <c r="T576" s="154">
        <f>R576+S576</f>
        <v>5256.6500500000002</v>
      </c>
      <c r="U576" s="154">
        <v>0</v>
      </c>
      <c r="V576" s="154">
        <f>T576+U576</f>
        <v>5256.6500500000002</v>
      </c>
      <c r="W576" s="128" t="e">
        <f>SUMIFS([1]Лист1!$Q$15:$Q$685,[1]Лист1!$C$15:$C$685,B576,[1]Лист1!$D$15:$D$685,C576,[1]Лист1!$E$15:$E$685,D576,[1]Лист1!$F$15:$F$685,E576)</f>
        <v>#VALUE!</v>
      </c>
      <c r="X576" s="128" t="e">
        <f>SUMIFS([1]Лист1!$R$15:$R$685,[1]Лист1!$C$15:$C$685,B576,[1]Лист1!$D$15:$D$685,C576,[1]Лист1!$E$15:$E$685,D576,[1]Лист1!$F$15:$F$685,E576)</f>
        <v>#VALUE!</v>
      </c>
      <c r="Y576" s="128" t="e">
        <f>SUMIFS([1]Лист1!$S$15:$S$685,[1]Лист1!$C$15:$C$685,B576,[1]Лист1!$D$15:$D$685,C576,[1]Лист1!$E$15:$E$685,D576,[1]Лист1!$F$15:$F$685,E576)</f>
        <v>#VALUE!</v>
      </c>
      <c r="Z576" s="133" t="e">
        <f t="shared" si="1128"/>
        <v>#VALUE!</v>
      </c>
      <c r="AA576" s="133" t="e">
        <f t="shared" si="1129"/>
        <v>#VALUE!</v>
      </c>
      <c r="AB576" s="133" t="e">
        <f t="shared" si="1130"/>
        <v>#VALUE!</v>
      </c>
      <c r="AC576" t="b">
        <f t="shared" si="1053"/>
        <v>1</v>
      </c>
    </row>
    <row r="577" spans="1:29" ht="33" x14ac:dyDescent="0.25">
      <c r="A577" s="51" t="s">
        <v>141</v>
      </c>
      <c r="B577" s="45" t="s">
        <v>330</v>
      </c>
      <c r="C577" s="45" t="s">
        <v>3</v>
      </c>
      <c r="D577" s="52" t="s">
        <v>142</v>
      </c>
      <c r="E577" s="17"/>
      <c r="F577" s="97">
        <f t="shared" ref="F577:U579" si="1131">F578</f>
        <v>655.5</v>
      </c>
      <c r="G577" s="97">
        <f t="shared" si="1131"/>
        <v>0</v>
      </c>
      <c r="H577" s="97">
        <f t="shared" si="1131"/>
        <v>655.5</v>
      </c>
      <c r="I577" s="97">
        <f t="shared" si="1131"/>
        <v>0</v>
      </c>
      <c r="J577" s="97">
        <f t="shared" si="1131"/>
        <v>655.5</v>
      </c>
      <c r="K577" s="97">
        <f t="shared" si="1131"/>
        <v>0</v>
      </c>
      <c r="L577" s="97">
        <f t="shared" si="1131"/>
        <v>655.5</v>
      </c>
      <c r="M577" s="95">
        <f t="shared" si="1131"/>
        <v>0</v>
      </c>
      <c r="N577" s="97">
        <f t="shared" si="1131"/>
        <v>655.5</v>
      </c>
      <c r="O577" s="97">
        <f t="shared" si="1131"/>
        <v>0</v>
      </c>
      <c r="P577" s="97">
        <f t="shared" si="1131"/>
        <v>655.5</v>
      </c>
      <c r="Q577" s="97">
        <f t="shared" si="1131"/>
        <v>0</v>
      </c>
      <c r="R577" s="97">
        <f t="shared" si="1131"/>
        <v>655.5</v>
      </c>
      <c r="S577" s="97">
        <f t="shared" si="1131"/>
        <v>0</v>
      </c>
      <c r="T577" s="97">
        <f t="shared" si="1131"/>
        <v>655.5</v>
      </c>
      <c r="U577" s="97">
        <f t="shared" si="1131"/>
        <v>0</v>
      </c>
      <c r="V577" s="97">
        <f t="shared" ref="U577:V579" si="1132">V578</f>
        <v>655.5</v>
      </c>
      <c r="AC577" t="b">
        <f t="shared" si="1053"/>
        <v>1</v>
      </c>
    </row>
    <row r="578" spans="1:29" ht="17.25" x14ac:dyDescent="0.3">
      <c r="A578" s="41" t="s">
        <v>367</v>
      </c>
      <c r="B578" s="13" t="s">
        <v>330</v>
      </c>
      <c r="C578" s="13" t="s">
        <v>3</v>
      </c>
      <c r="D578" s="34" t="s">
        <v>368</v>
      </c>
      <c r="E578" s="24" t="s">
        <v>58</v>
      </c>
      <c r="F578" s="94">
        <f t="shared" si="1131"/>
        <v>655.5</v>
      </c>
      <c r="G578" s="94">
        <f t="shared" si="1131"/>
        <v>0</v>
      </c>
      <c r="H578" s="94">
        <f t="shared" si="1131"/>
        <v>655.5</v>
      </c>
      <c r="I578" s="94">
        <f t="shared" si="1131"/>
        <v>0</v>
      </c>
      <c r="J578" s="94">
        <f t="shared" si="1131"/>
        <v>655.5</v>
      </c>
      <c r="K578" s="94">
        <f t="shared" si="1131"/>
        <v>0</v>
      </c>
      <c r="L578" s="94">
        <f t="shared" si="1131"/>
        <v>655.5</v>
      </c>
      <c r="M578" s="95">
        <f t="shared" si="1131"/>
        <v>0</v>
      </c>
      <c r="N578" s="93">
        <f t="shared" si="1131"/>
        <v>655.5</v>
      </c>
      <c r="O578" s="93">
        <f t="shared" si="1131"/>
        <v>0</v>
      </c>
      <c r="P578" s="93">
        <f t="shared" si="1131"/>
        <v>655.5</v>
      </c>
      <c r="Q578" s="93">
        <f t="shared" si="1131"/>
        <v>0</v>
      </c>
      <c r="R578" s="93">
        <f t="shared" si="1131"/>
        <v>655.5</v>
      </c>
      <c r="S578" s="93">
        <f t="shared" si="1131"/>
        <v>0</v>
      </c>
      <c r="T578" s="93">
        <f t="shared" si="1131"/>
        <v>655.5</v>
      </c>
      <c r="U578" s="93">
        <f t="shared" si="1132"/>
        <v>0</v>
      </c>
      <c r="V578" s="93">
        <f t="shared" si="1132"/>
        <v>655.5</v>
      </c>
      <c r="AC578" t="b">
        <f t="shared" si="1053"/>
        <v>1</v>
      </c>
    </row>
    <row r="579" spans="1:29" ht="33" x14ac:dyDescent="0.25">
      <c r="A579" s="20" t="s">
        <v>100</v>
      </c>
      <c r="B579" s="17" t="s">
        <v>330</v>
      </c>
      <c r="C579" s="17" t="s">
        <v>3</v>
      </c>
      <c r="D579" s="37" t="s">
        <v>368</v>
      </c>
      <c r="E579" s="17" t="s">
        <v>101</v>
      </c>
      <c r="F579" s="95">
        <f t="shared" si="1131"/>
        <v>655.5</v>
      </c>
      <c r="G579" s="95">
        <f t="shared" si="1131"/>
        <v>0</v>
      </c>
      <c r="H579" s="95">
        <f t="shared" si="1131"/>
        <v>655.5</v>
      </c>
      <c r="I579" s="95">
        <f t="shared" si="1131"/>
        <v>0</v>
      </c>
      <c r="J579" s="95">
        <f t="shared" si="1131"/>
        <v>655.5</v>
      </c>
      <c r="K579" s="95">
        <f t="shared" si="1131"/>
        <v>0</v>
      </c>
      <c r="L579" s="95">
        <f t="shared" si="1131"/>
        <v>655.5</v>
      </c>
      <c r="M579" s="95">
        <f t="shared" si="1131"/>
        <v>0</v>
      </c>
      <c r="N579" s="95">
        <f t="shared" si="1131"/>
        <v>655.5</v>
      </c>
      <c r="O579" s="95">
        <f t="shared" si="1131"/>
        <v>0</v>
      </c>
      <c r="P579" s="95">
        <f t="shared" si="1131"/>
        <v>655.5</v>
      </c>
      <c r="Q579" s="95">
        <f t="shared" si="1131"/>
        <v>0</v>
      </c>
      <c r="R579" s="130">
        <f t="shared" si="1131"/>
        <v>655.5</v>
      </c>
      <c r="S579" s="95">
        <f t="shared" si="1131"/>
        <v>0</v>
      </c>
      <c r="T579" s="95">
        <f t="shared" si="1131"/>
        <v>655.5</v>
      </c>
      <c r="U579" s="95">
        <f t="shared" si="1132"/>
        <v>0</v>
      </c>
      <c r="V579" s="95">
        <f t="shared" si="1132"/>
        <v>655.5</v>
      </c>
      <c r="W579" s="128" t="e">
        <f>SUMIFS([1]Лист1!$Q$15:$Q$685,[1]Лист1!$C$15:$C$685,B579,[1]Лист1!$D$15:$D$685,C579,[1]Лист1!$E$15:$E$685,D579,[1]Лист1!$F$15:$F$685,E579)</f>
        <v>#VALUE!</v>
      </c>
      <c r="X579" s="128" t="e">
        <f>SUMIFS([1]Лист1!$R$15:$R$685,[1]Лист1!$C$15:$C$685,B579,[1]Лист1!$D$15:$D$685,C579,[1]Лист1!$E$15:$E$685,D579,[1]Лист1!$F$15:$F$685,E579)</f>
        <v>#VALUE!</v>
      </c>
      <c r="Y579" s="128" t="e">
        <f>SUMIFS([1]Лист1!$S$15:$S$685,[1]Лист1!$C$15:$C$685,B579,[1]Лист1!$D$15:$D$685,C579,[1]Лист1!$E$15:$E$685,D579,[1]Лист1!$F$15:$F$685,E579)</f>
        <v>#VALUE!</v>
      </c>
      <c r="Z579" s="133" t="e">
        <f t="shared" ref="Z579:Z580" si="1133">W579-P579</f>
        <v>#VALUE!</v>
      </c>
      <c r="AA579" s="133" t="e">
        <f t="shared" ref="AA579:AA580" si="1134">X579-Q579</f>
        <v>#VALUE!</v>
      </c>
      <c r="AB579" s="133" t="e">
        <f t="shared" ref="AB579:AB580" si="1135">Y579-R579</f>
        <v>#VALUE!</v>
      </c>
      <c r="AC579" t="b">
        <f t="shared" si="1053"/>
        <v>1</v>
      </c>
    </row>
    <row r="580" spans="1:29" ht="16.5" x14ac:dyDescent="0.25">
      <c r="A580" s="25" t="s">
        <v>228</v>
      </c>
      <c r="B580" s="17" t="s">
        <v>330</v>
      </c>
      <c r="C580" s="17" t="s">
        <v>3</v>
      </c>
      <c r="D580" s="37" t="s">
        <v>368</v>
      </c>
      <c r="E580" s="17" t="s">
        <v>229</v>
      </c>
      <c r="F580" s="95">
        <v>655.5</v>
      </c>
      <c r="G580" s="95">
        <v>0</v>
      </c>
      <c r="H580" s="95">
        <f>F580+G580</f>
        <v>655.5</v>
      </c>
      <c r="I580" s="95">
        <v>0</v>
      </c>
      <c r="J580" s="95">
        <f>H580+I580</f>
        <v>655.5</v>
      </c>
      <c r="K580" s="95">
        <v>0</v>
      </c>
      <c r="L580" s="95">
        <f>J580+K580</f>
        <v>655.5</v>
      </c>
      <c r="M580" s="95">
        <v>0</v>
      </c>
      <c r="N580" s="95">
        <f>L580+M580</f>
        <v>655.5</v>
      </c>
      <c r="O580" s="95">
        <v>0</v>
      </c>
      <c r="P580" s="95">
        <f>N580+O580</f>
        <v>655.5</v>
      </c>
      <c r="Q580" s="95">
        <v>0</v>
      </c>
      <c r="R580" s="130">
        <f>P580+Q580</f>
        <v>655.5</v>
      </c>
      <c r="S580" s="95">
        <v>0</v>
      </c>
      <c r="T580" s="95">
        <f>R580+S580</f>
        <v>655.5</v>
      </c>
      <c r="U580" s="95">
        <v>0</v>
      </c>
      <c r="V580" s="95">
        <f>T580+U580</f>
        <v>655.5</v>
      </c>
      <c r="W580" s="128" t="e">
        <f>SUMIFS([1]Лист1!$Q$15:$Q$685,[1]Лист1!$C$15:$C$685,B580,[1]Лист1!$D$15:$D$685,C580,[1]Лист1!$E$15:$E$685,D580,[1]Лист1!$F$15:$F$685,E580)</f>
        <v>#VALUE!</v>
      </c>
      <c r="X580" s="128" t="e">
        <f>SUMIFS([1]Лист1!$R$15:$R$685,[1]Лист1!$C$15:$C$685,B580,[1]Лист1!$D$15:$D$685,C580,[1]Лист1!$E$15:$E$685,D580,[1]Лист1!$F$15:$F$685,E580)</f>
        <v>#VALUE!</v>
      </c>
      <c r="Y580" s="128" t="e">
        <f>SUMIFS([1]Лист1!$S$15:$S$685,[1]Лист1!$C$15:$C$685,B580,[1]Лист1!$D$15:$D$685,C580,[1]Лист1!$E$15:$E$685,D580,[1]Лист1!$F$15:$F$685,E580)</f>
        <v>#VALUE!</v>
      </c>
      <c r="Z580" s="133" t="e">
        <f t="shared" si="1133"/>
        <v>#VALUE!</v>
      </c>
      <c r="AA580" s="133" t="e">
        <f t="shared" si="1134"/>
        <v>#VALUE!</v>
      </c>
      <c r="AB580" s="133" t="e">
        <f t="shared" si="1135"/>
        <v>#VALUE!</v>
      </c>
      <c r="AC580" t="b">
        <f t="shared" si="1053"/>
        <v>1</v>
      </c>
    </row>
    <row r="581" spans="1:29" ht="16.5" x14ac:dyDescent="0.25">
      <c r="A581" s="21" t="s">
        <v>369</v>
      </c>
      <c r="B581" s="23" t="s">
        <v>82</v>
      </c>
      <c r="C581" s="9" t="s">
        <v>4</v>
      </c>
      <c r="D581" s="10" t="s">
        <v>58</v>
      </c>
      <c r="E581" s="23" t="s">
        <v>58</v>
      </c>
      <c r="F581" s="93">
        <f t="shared" ref="F581:H581" si="1136">F582+F588</f>
        <v>24169</v>
      </c>
      <c r="G581" s="93">
        <f t="shared" si="1136"/>
        <v>0</v>
      </c>
      <c r="H581" s="93">
        <f t="shared" si="1136"/>
        <v>24169</v>
      </c>
      <c r="I581" s="93">
        <f t="shared" ref="I581:J581" si="1137">I582+I588</f>
        <v>1000</v>
      </c>
      <c r="J581" s="93">
        <f t="shared" si="1137"/>
        <v>25169</v>
      </c>
      <c r="K581" s="93">
        <f t="shared" ref="K581:L581" si="1138">K582+K588</f>
        <v>0</v>
      </c>
      <c r="L581" s="93">
        <f t="shared" si="1138"/>
        <v>25169</v>
      </c>
      <c r="M581" s="95">
        <f t="shared" ref="M581:N581" si="1139">M582+M588</f>
        <v>0</v>
      </c>
      <c r="N581" s="93">
        <f t="shared" si="1139"/>
        <v>25169</v>
      </c>
      <c r="O581" s="93">
        <f t="shared" ref="O581:P581" si="1140">O582+O588</f>
        <v>3640</v>
      </c>
      <c r="P581" s="93">
        <f t="shared" si="1140"/>
        <v>28809</v>
      </c>
      <c r="Q581" s="93">
        <f t="shared" ref="Q581:R581" si="1141">Q582+Q588</f>
        <v>0</v>
      </c>
      <c r="R581" s="93">
        <f t="shared" si="1141"/>
        <v>28809</v>
      </c>
      <c r="S581" s="93">
        <f t="shared" ref="S581:T581" si="1142">S582+S588</f>
        <v>0</v>
      </c>
      <c r="T581" s="93">
        <f t="shared" si="1142"/>
        <v>28809</v>
      </c>
      <c r="U581" s="93">
        <f t="shared" ref="U581:V581" si="1143">U582+U588</f>
        <v>0</v>
      </c>
      <c r="V581" s="93">
        <f t="shared" si="1143"/>
        <v>28809</v>
      </c>
      <c r="AC581" t="b">
        <f t="shared" si="1053"/>
        <v>1</v>
      </c>
    </row>
    <row r="582" spans="1:29" ht="16.5" x14ac:dyDescent="0.25">
      <c r="A582" s="21" t="s">
        <v>370</v>
      </c>
      <c r="B582" s="23" t="s">
        <v>82</v>
      </c>
      <c r="C582" s="9" t="s">
        <v>3</v>
      </c>
      <c r="D582" s="10" t="s">
        <v>58</v>
      </c>
      <c r="E582" s="23" t="s">
        <v>58</v>
      </c>
      <c r="F582" s="93">
        <f t="shared" ref="F582:U586" si="1144">F583</f>
        <v>6004</v>
      </c>
      <c r="G582" s="93">
        <f t="shared" si="1144"/>
        <v>0</v>
      </c>
      <c r="H582" s="93">
        <f t="shared" si="1144"/>
        <v>6004</v>
      </c>
      <c r="I582" s="93">
        <f t="shared" si="1144"/>
        <v>1000</v>
      </c>
      <c r="J582" s="93">
        <f t="shared" si="1144"/>
        <v>7004</v>
      </c>
      <c r="K582" s="93">
        <f t="shared" si="1144"/>
        <v>0</v>
      </c>
      <c r="L582" s="93">
        <f t="shared" si="1144"/>
        <v>7004</v>
      </c>
      <c r="M582" s="95">
        <f t="shared" si="1144"/>
        <v>0</v>
      </c>
      <c r="N582" s="93">
        <f t="shared" si="1144"/>
        <v>7004</v>
      </c>
      <c r="O582" s="93">
        <f t="shared" si="1144"/>
        <v>0</v>
      </c>
      <c r="P582" s="93">
        <f t="shared" si="1144"/>
        <v>7004</v>
      </c>
      <c r="Q582" s="93">
        <f t="shared" si="1144"/>
        <v>0</v>
      </c>
      <c r="R582" s="93">
        <f t="shared" si="1144"/>
        <v>7004</v>
      </c>
      <c r="S582" s="93">
        <f t="shared" si="1144"/>
        <v>0</v>
      </c>
      <c r="T582" s="93">
        <f t="shared" si="1144"/>
        <v>7004</v>
      </c>
      <c r="U582" s="93">
        <f t="shared" si="1144"/>
        <v>0</v>
      </c>
      <c r="V582" s="93">
        <f t="shared" ref="U582:V586" si="1145">V583</f>
        <v>7004</v>
      </c>
      <c r="AC582" t="b">
        <f t="shared" si="1053"/>
        <v>1</v>
      </c>
    </row>
    <row r="583" spans="1:29" ht="16.5" x14ac:dyDescent="0.25">
      <c r="A583" s="21" t="s">
        <v>61</v>
      </c>
      <c r="B583" s="9" t="s">
        <v>82</v>
      </c>
      <c r="C583" s="9" t="s">
        <v>3</v>
      </c>
      <c r="D583" s="10" t="s">
        <v>62</v>
      </c>
      <c r="E583" s="23"/>
      <c r="F583" s="93">
        <f t="shared" si="1144"/>
        <v>6004</v>
      </c>
      <c r="G583" s="93">
        <f t="shared" si="1144"/>
        <v>0</v>
      </c>
      <c r="H583" s="93">
        <f t="shared" si="1144"/>
        <v>6004</v>
      </c>
      <c r="I583" s="93">
        <f t="shared" si="1144"/>
        <v>1000</v>
      </c>
      <c r="J583" s="93">
        <f t="shared" si="1144"/>
        <v>7004</v>
      </c>
      <c r="K583" s="93">
        <f t="shared" si="1144"/>
        <v>0</v>
      </c>
      <c r="L583" s="93">
        <f t="shared" si="1144"/>
        <v>7004</v>
      </c>
      <c r="M583" s="95">
        <f t="shared" si="1144"/>
        <v>0</v>
      </c>
      <c r="N583" s="93">
        <f t="shared" si="1144"/>
        <v>7004</v>
      </c>
      <c r="O583" s="93">
        <f t="shared" si="1144"/>
        <v>0</v>
      </c>
      <c r="P583" s="93">
        <f t="shared" si="1144"/>
        <v>7004</v>
      </c>
      <c r="Q583" s="93">
        <f t="shared" si="1144"/>
        <v>0</v>
      </c>
      <c r="R583" s="93">
        <f t="shared" si="1144"/>
        <v>7004</v>
      </c>
      <c r="S583" s="93">
        <f t="shared" si="1144"/>
        <v>0</v>
      </c>
      <c r="T583" s="93">
        <f t="shared" si="1144"/>
        <v>7004</v>
      </c>
      <c r="U583" s="93">
        <f t="shared" si="1145"/>
        <v>0</v>
      </c>
      <c r="V583" s="93">
        <f t="shared" si="1145"/>
        <v>7004</v>
      </c>
      <c r="AC583" t="b">
        <f t="shared" si="1053"/>
        <v>1</v>
      </c>
    </row>
    <row r="584" spans="1:29" ht="17.25" x14ac:dyDescent="0.3">
      <c r="A584" s="75" t="s">
        <v>371</v>
      </c>
      <c r="B584" s="24" t="s">
        <v>82</v>
      </c>
      <c r="C584" s="13" t="s">
        <v>3</v>
      </c>
      <c r="D584" s="34" t="s">
        <v>372</v>
      </c>
      <c r="E584" s="24" t="s">
        <v>58</v>
      </c>
      <c r="F584" s="94">
        <f t="shared" si="1144"/>
        <v>6004</v>
      </c>
      <c r="G584" s="94">
        <f t="shared" si="1144"/>
        <v>0</v>
      </c>
      <c r="H584" s="94">
        <f t="shared" si="1144"/>
        <v>6004</v>
      </c>
      <c r="I584" s="94">
        <f t="shared" si="1144"/>
        <v>1000</v>
      </c>
      <c r="J584" s="94">
        <f t="shared" si="1144"/>
        <v>7004</v>
      </c>
      <c r="K584" s="94">
        <f t="shared" si="1144"/>
        <v>0</v>
      </c>
      <c r="L584" s="94">
        <f t="shared" si="1144"/>
        <v>7004</v>
      </c>
      <c r="M584" s="95">
        <f t="shared" si="1144"/>
        <v>0</v>
      </c>
      <c r="N584" s="94">
        <f t="shared" si="1144"/>
        <v>7004</v>
      </c>
      <c r="O584" s="94">
        <f t="shared" si="1144"/>
        <v>0</v>
      </c>
      <c r="P584" s="94">
        <f t="shared" si="1144"/>
        <v>7004</v>
      </c>
      <c r="Q584" s="94">
        <f t="shared" si="1144"/>
        <v>0</v>
      </c>
      <c r="R584" s="94">
        <f t="shared" si="1144"/>
        <v>7004</v>
      </c>
      <c r="S584" s="94">
        <f t="shared" si="1144"/>
        <v>0</v>
      </c>
      <c r="T584" s="94">
        <f t="shared" si="1144"/>
        <v>7004</v>
      </c>
      <c r="U584" s="94">
        <f t="shared" si="1145"/>
        <v>0</v>
      </c>
      <c r="V584" s="94">
        <f t="shared" si="1145"/>
        <v>7004</v>
      </c>
      <c r="AC584" t="b">
        <f t="shared" si="1053"/>
        <v>1</v>
      </c>
    </row>
    <row r="585" spans="1:29" ht="49.5" x14ac:dyDescent="0.25">
      <c r="A585" s="76" t="s">
        <v>373</v>
      </c>
      <c r="B585" s="29" t="s">
        <v>82</v>
      </c>
      <c r="C585" s="27" t="s">
        <v>3</v>
      </c>
      <c r="D585" s="42" t="s">
        <v>374</v>
      </c>
      <c r="E585" s="27" t="s">
        <v>58</v>
      </c>
      <c r="F585" s="96">
        <f t="shared" si="1144"/>
        <v>6004</v>
      </c>
      <c r="G585" s="96">
        <f t="shared" si="1144"/>
        <v>0</v>
      </c>
      <c r="H585" s="96">
        <f t="shared" si="1144"/>
        <v>6004</v>
      </c>
      <c r="I585" s="96">
        <f t="shared" si="1144"/>
        <v>1000</v>
      </c>
      <c r="J585" s="96">
        <f t="shared" si="1144"/>
        <v>7004</v>
      </c>
      <c r="K585" s="96">
        <f t="shared" si="1144"/>
        <v>0</v>
      </c>
      <c r="L585" s="96">
        <f t="shared" si="1144"/>
        <v>7004</v>
      </c>
      <c r="M585" s="95">
        <f t="shared" si="1144"/>
        <v>0</v>
      </c>
      <c r="N585" s="96">
        <f t="shared" si="1144"/>
        <v>7004</v>
      </c>
      <c r="O585" s="96">
        <f t="shared" si="1144"/>
        <v>0</v>
      </c>
      <c r="P585" s="96">
        <f t="shared" si="1144"/>
        <v>7004</v>
      </c>
      <c r="Q585" s="96">
        <f t="shared" si="1144"/>
        <v>0</v>
      </c>
      <c r="R585" s="96">
        <f t="shared" si="1144"/>
        <v>7004</v>
      </c>
      <c r="S585" s="96">
        <f t="shared" si="1144"/>
        <v>0</v>
      </c>
      <c r="T585" s="96">
        <f t="shared" si="1144"/>
        <v>7004</v>
      </c>
      <c r="U585" s="96">
        <f t="shared" si="1145"/>
        <v>0</v>
      </c>
      <c r="V585" s="96">
        <f t="shared" si="1145"/>
        <v>7004</v>
      </c>
      <c r="AC585" t="b">
        <f t="shared" si="1053"/>
        <v>1</v>
      </c>
    </row>
    <row r="586" spans="1:29" ht="16.5" x14ac:dyDescent="0.25">
      <c r="A586" s="16" t="s">
        <v>375</v>
      </c>
      <c r="B586" s="19" t="s">
        <v>82</v>
      </c>
      <c r="C586" s="17" t="s">
        <v>3</v>
      </c>
      <c r="D586" s="37" t="s">
        <v>374</v>
      </c>
      <c r="E586" s="17" t="s">
        <v>376</v>
      </c>
      <c r="F586" s="95">
        <f t="shared" si="1144"/>
        <v>6004</v>
      </c>
      <c r="G586" s="95">
        <f t="shared" si="1144"/>
        <v>0</v>
      </c>
      <c r="H586" s="95">
        <f t="shared" si="1144"/>
        <v>6004</v>
      </c>
      <c r="I586" s="95">
        <f t="shared" si="1144"/>
        <v>1000</v>
      </c>
      <c r="J586" s="95">
        <f t="shared" si="1144"/>
        <v>7004</v>
      </c>
      <c r="K586" s="95">
        <f t="shared" si="1144"/>
        <v>0</v>
      </c>
      <c r="L586" s="95">
        <f t="shared" si="1144"/>
        <v>7004</v>
      </c>
      <c r="M586" s="95">
        <f t="shared" si="1144"/>
        <v>0</v>
      </c>
      <c r="N586" s="95">
        <f t="shared" si="1144"/>
        <v>7004</v>
      </c>
      <c r="O586" s="95">
        <f t="shared" si="1144"/>
        <v>0</v>
      </c>
      <c r="P586" s="95">
        <f t="shared" si="1144"/>
        <v>7004</v>
      </c>
      <c r="Q586" s="95">
        <f t="shared" si="1144"/>
        <v>0</v>
      </c>
      <c r="R586" s="130">
        <f t="shared" si="1144"/>
        <v>7004</v>
      </c>
      <c r="S586" s="95">
        <f t="shared" si="1144"/>
        <v>0</v>
      </c>
      <c r="T586" s="95">
        <f t="shared" si="1144"/>
        <v>7004</v>
      </c>
      <c r="U586" s="95">
        <f t="shared" si="1145"/>
        <v>0</v>
      </c>
      <c r="V586" s="95">
        <f t="shared" si="1145"/>
        <v>7004</v>
      </c>
      <c r="W586" s="128" t="e">
        <f>SUMIFS([1]Лист1!$Q$15:$Q$685,[1]Лист1!$C$15:$C$685,B586,[1]Лист1!$D$15:$D$685,C586,[1]Лист1!$E$15:$E$685,D586,[1]Лист1!$F$15:$F$685,E586)</f>
        <v>#VALUE!</v>
      </c>
      <c r="X586" s="128" t="e">
        <f>SUMIFS([1]Лист1!$R$15:$R$685,[1]Лист1!$C$15:$C$685,B586,[1]Лист1!$D$15:$D$685,C586,[1]Лист1!$E$15:$E$685,D586,[1]Лист1!$F$15:$F$685,E586)</f>
        <v>#VALUE!</v>
      </c>
      <c r="Y586" s="128" t="e">
        <f>SUMIFS([1]Лист1!$S$15:$S$685,[1]Лист1!$C$15:$C$685,B586,[1]Лист1!$D$15:$D$685,C586,[1]Лист1!$E$15:$E$685,D586,[1]Лист1!$F$15:$F$685,E586)</f>
        <v>#VALUE!</v>
      </c>
      <c r="Z586" s="133" t="e">
        <f t="shared" ref="Z586:Z587" si="1146">W586-P586</f>
        <v>#VALUE!</v>
      </c>
      <c r="AA586" s="133" t="e">
        <f t="shared" ref="AA586:AA587" si="1147">X586-Q586</f>
        <v>#VALUE!</v>
      </c>
      <c r="AB586" s="133" t="e">
        <f t="shared" ref="AB586:AB587" si="1148">Y586-R586</f>
        <v>#VALUE!</v>
      </c>
      <c r="AC586" t="b">
        <f t="shared" si="1053"/>
        <v>1</v>
      </c>
    </row>
    <row r="587" spans="1:29" ht="33" x14ac:dyDescent="0.25">
      <c r="A587" s="25" t="s">
        <v>377</v>
      </c>
      <c r="B587" s="19" t="s">
        <v>82</v>
      </c>
      <c r="C587" s="17" t="s">
        <v>3</v>
      </c>
      <c r="D587" s="37" t="s">
        <v>374</v>
      </c>
      <c r="E587" s="17" t="s">
        <v>378</v>
      </c>
      <c r="F587" s="95">
        <v>6004</v>
      </c>
      <c r="G587" s="95">
        <v>0</v>
      </c>
      <c r="H587" s="95">
        <f>F587+G587</f>
        <v>6004</v>
      </c>
      <c r="I587" s="95">
        <v>1000</v>
      </c>
      <c r="J587" s="95">
        <f>H587+I587</f>
        <v>7004</v>
      </c>
      <c r="K587" s="95">
        <v>0</v>
      </c>
      <c r="L587" s="95">
        <f>J587+K587</f>
        <v>7004</v>
      </c>
      <c r="M587" s="95">
        <v>0</v>
      </c>
      <c r="N587" s="95">
        <f>L587+M587</f>
        <v>7004</v>
      </c>
      <c r="O587" s="95">
        <v>0</v>
      </c>
      <c r="P587" s="95">
        <f>N587+O587</f>
        <v>7004</v>
      </c>
      <c r="Q587" s="95">
        <v>0</v>
      </c>
      <c r="R587" s="130">
        <f>P587+Q587</f>
        <v>7004</v>
      </c>
      <c r="S587" s="95">
        <v>0</v>
      </c>
      <c r="T587" s="95">
        <f>R587+S587</f>
        <v>7004</v>
      </c>
      <c r="U587" s="95">
        <v>0</v>
      </c>
      <c r="V587" s="95">
        <f>T587+U587</f>
        <v>7004</v>
      </c>
      <c r="W587" s="128" t="e">
        <f>SUMIFS([1]Лист1!$Q$15:$Q$685,[1]Лист1!$C$15:$C$685,B587,[1]Лист1!$D$15:$D$685,C587,[1]Лист1!$E$15:$E$685,D587,[1]Лист1!$F$15:$F$685,E587)</f>
        <v>#VALUE!</v>
      </c>
      <c r="X587" s="128" t="e">
        <f>SUMIFS([1]Лист1!$R$15:$R$685,[1]Лист1!$C$15:$C$685,B587,[1]Лист1!$D$15:$D$685,C587,[1]Лист1!$E$15:$E$685,D587,[1]Лист1!$F$15:$F$685,E587)</f>
        <v>#VALUE!</v>
      </c>
      <c r="Y587" s="128" t="e">
        <f>SUMIFS([1]Лист1!$S$15:$S$685,[1]Лист1!$C$15:$C$685,B587,[1]Лист1!$D$15:$D$685,C587,[1]Лист1!$E$15:$E$685,D587,[1]Лист1!$F$15:$F$685,E587)</f>
        <v>#VALUE!</v>
      </c>
      <c r="Z587" s="133" t="e">
        <f t="shared" si="1146"/>
        <v>#VALUE!</v>
      </c>
      <c r="AA587" s="133" t="e">
        <f t="shared" si="1147"/>
        <v>#VALUE!</v>
      </c>
      <c r="AB587" s="133" t="e">
        <f t="shared" si="1148"/>
        <v>#VALUE!</v>
      </c>
      <c r="AC587" t="b">
        <f t="shared" si="1053"/>
        <v>1</v>
      </c>
    </row>
    <row r="588" spans="1:29" ht="16.5" x14ac:dyDescent="0.25">
      <c r="A588" s="21" t="s">
        <v>379</v>
      </c>
      <c r="B588" s="23" t="s">
        <v>82</v>
      </c>
      <c r="C588" s="9" t="s">
        <v>31</v>
      </c>
      <c r="D588" s="10" t="s">
        <v>58</v>
      </c>
      <c r="E588" s="23" t="s">
        <v>58</v>
      </c>
      <c r="F588" s="93">
        <f t="shared" ref="F588:H588" si="1149">F589+F595</f>
        <v>18165</v>
      </c>
      <c r="G588" s="93">
        <f t="shared" si="1149"/>
        <v>0</v>
      </c>
      <c r="H588" s="93">
        <f t="shared" si="1149"/>
        <v>18165</v>
      </c>
      <c r="I588" s="93">
        <f t="shared" ref="I588:J588" si="1150">I589+I595</f>
        <v>0</v>
      </c>
      <c r="J588" s="93">
        <f t="shared" si="1150"/>
        <v>18165</v>
      </c>
      <c r="K588" s="93">
        <f t="shared" ref="K588:L588" si="1151">K589+K595</f>
        <v>0</v>
      </c>
      <c r="L588" s="93">
        <f t="shared" si="1151"/>
        <v>18165</v>
      </c>
      <c r="M588" s="95">
        <f t="shared" ref="M588:N588" si="1152">M589+M595</f>
        <v>0</v>
      </c>
      <c r="N588" s="93">
        <f t="shared" si="1152"/>
        <v>18165</v>
      </c>
      <c r="O588" s="93">
        <f t="shared" ref="O588:P588" si="1153">O589+O595</f>
        <v>3640</v>
      </c>
      <c r="P588" s="93">
        <f t="shared" si="1153"/>
        <v>21805</v>
      </c>
      <c r="Q588" s="93">
        <f t="shared" ref="Q588:R588" si="1154">Q589+Q595</f>
        <v>0</v>
      </c>
      <c r="R588" s="93">
        <f t="shared" si="1154"/>
        <v>21805</v>
      </c>
      <c r="S588" s="93">
        <f t="shared" ref="S588:T588" si="1155">S589+S595</f>
        <v>0</v>
      </c>
      <c r="T588" s="93">
        <f t="shared" si="1155"/>
        <v>21805</v>
      </c>
      <c r="U588" s="93">
        <f t="shared" ref="U588:V588" si="1156">U589+U595</f>
        <v>0</v>
      </c>
      <c r="V588" s="93">
        <f t="shared" si="1156"/>
        <v>21805</v>
      </c>
      <c r="AC588" t="b">
        <f t="shared" si="1053"/>
        <v>1</v>
      </c>
    </row>
    <row r="589" spans="1:29" ht="33" x14ac:dyDescent="0.25">
      <c r="A589" s="51" t="s">
        <v>380</v>
      </c>
      <c r="B589" s="47" t="s">
        <v>82</v>
      </c>
      <c r="C589" s="45" t="s">
        <v>31</v>
      </c>
      <c r="D589" s="52" t="s">
        <v>381</v>
      </c>
      <c r="E589" s="47" t="s">
        <v>58</v>
      </c>
      <c r="F589" s="97">
        <f t="shared" ref="F589:V589" si="1157">F590</f>
        <v>3665</v>
      </c>
      <c r="G589" s="97">
        <f t="shared" si="1157"/>
        <v>0</v>
      </c>
      <c r="H589" s="97">
        <f t="shared" si="1157"/>
        <v>3665</v>
      </c>
      <c r="I589" s="97">
        <f t="shared" si="1157"/>
        <v>0</v>
      </c>
      <c r="J589" s="97">
        <f t="shared" si="1157"/>
        <v>3665</v>
      </c>
      <c r="K589" s="97">
        <f t="shared" si="1157"/>
        <v>0</v>
      </c>
      <c r="L589" s="97">
        <f t="shared" si="1157"/>
        <v>3665</v>
      </c>
      <c r="M589" s="95">
        <f t="shared" si="1157"/>
        <v>0</v>
      </c>
      <c r="N589" s="97">
        <f t="shared" si="1157"/>
        <v>3665</v>
      </c>
      <c r="O589" s="97">
        <f t="shared" si="1157"/>
        <v>0</v>
      </c>
      <c r="P589" s="97">
        <f t="shared" si="1157"/>
        <v>3665</v>
      </c>
      <c r="Q589" s="97">
        <f t="shared" si="1157"/>
        <v>0</v>
      </c>
      <c r="R589" s="97">
        <f t="shared" si="1157"/>
        <v>3665</v>
      </c>
      <c r="S589" s="97">
        <f t="shared" si="1157"/>
        <v>0</v>
      </c>
      <c r="T589" s="97">
        <f t="shared" si="1157"/>
        <v>3665</v>
      </c>
      <c r="U589" s="97">
        <f t="shared" si="1157"/>
        <v>0</v>
      </c>
      <c r="V589" s="97">
        <f t="shared" si="1157"/>
        <v>3665</v>
      </c>
      <c r="AC589" t="b">
        <f t="shared" si="1053"/>
        <v>1</v>
      </c>
    </row>
    <row r="590" spans="1:29" ht="34.5" x14ac:dyDescent="0.3">
      <c r="A590" s="41" t="s">
        <v>382</v>
      </c>
      <c r="B590" s="24" t="s">
        <v>82</v>
      </c>
      <c r="C590" s="13" t="s">
        <v>31</v>
      </c>
      <c r="D590" s="34" t="s">
        <v>383</v>
      </c>
      <c r="E590" s="24" t="s">
        <v>58</v>
      </c>
      <c r="F590" s="94">
        <f t="shared" ref="F590:H590" si="1158">F591+F593</f>
        <v>3665</v>
      </c>
      <c r="G590" s="94">
        <f t="shared" si="1158"/>
        <v>0</v>
      </c>
      <c r="H590" s="94">
        <f t="shared" si="1158"/>
        <v>3665</v>
      </c>
      <c r="I590" s="94">
        <f t="shared" ref="I590:J590" si="1159">I591+I593</f>
        <v>0</v>
      </c>
      <c r="J590" s="94">
        <f t="shared" si="1159"/>
        <v>3665</v>
      </c>
      <c r="K590" s="94">
        <f t="shared" ref="K590:L590" si="1160">K591+K593</f>
        <v>0</v>
      </c>
      <c r="L590" s="94">
        <f t="shared" si="1160"/>
        <v>3665</v>
      </c>
      <c r="M590" s="95">
        <f t="shared" ref="M590:N590" si="1161">M591+M593</f>
        <v>0</v>
      </c>
      <c r="N590" s="94">
        <f t="shared" si="1161"/>
        <v>3665</v>
      </c>
      <c r="O590" s="94">
        <f t="shared" ref="O590:P590" si="1162">O591+O593</f>
        <v>0</v>
      </c>
      <c r="P590" s="94">
        <f t="shared" si="1162"/>
        <v>3665</v>
      </c>
      <c r="Q590" s="94">
        <f t="shared" ref="Q590:R590" si="1163">Q591+Q593</f>
        <v>0</v>
      </c>
      <c r="R590" s="94">
        <f t="shared" si="1163"/>
        <v>3665</v>
      </c>
      <c r="S590" s="94">
        <f t="shared" ref="S590:T590" si="1164">S591+S593</f>
        <v>0</v>
      </c>
      <c r="T590" s="94">
        <f t="shared" si="1164"/>
        <v>3665</v>
      </c>
      <c r="U590" s="94">
        <f t="shared" ref="U590:V590" si="1165">U591+U593</f>
        <v>0</v>
      </c>
      <c r="V590" s="94">
        <f t="shared" si="1165"/>
        <v>3665</v>
      </c>
      <c r="AC590" t="b">
        <f t="shared" si="1053"/>
        <v>1</v>
      </c>
    </row>
    <row r="591" spans="1:29" ht="33" x14ac:dyDescent="0.25">
      <c r="A591" s="25" t="s">
        <v>21</v>
      </c>
      <c r="B591" s="19" t="s">
        <v>82</v>
      </c>
      <c r="C591" s="17" t="s">
        <v>31</v>
      </c>
      <c r="D591" s="37" t="s">
        <v>383</v>
      </c>
      <c r="E591" s="19" t="s">
        <v>59</v>
      </c>
      <c r="F591" s="95">
        <f t="shared" ref="F591:V591" si="1166">F592</f>
        <v>2102.5</v>
      </c>
      <c r="G591" s="95">
        <f t="shared" si="1166"/>
        <v>0</v>
      </c>
      <c r="H591" s="95">
        <f t="shared" si="1166"/>
        <v>2102.5</v>
      </c>
      <c r="I591" s="95">
        <f t="shared" si="1166"/>
        <v>0</v>
      </c>
      <c r="J591" s="95">
        <f t="shared" si="1166"/>
        <v>2102.5</v>
      </c>
      <c r="K591" s="95">
        <f t="shared" si="1166"/>
        <v>0</v>
      </c>
      <c r="L591" s="95">
        <f t="shared" si="1166"/>
        <v>2102.5</v>
      </c>
      <c r="M591" s="95">
        <f t="shared" si="1166"/>
        <v>0</v>
      </c>
      <c r="N591" s="95">
        <f t="shared" si="1166"/>
        <v>2102.5</v>
      </c>
      <c r="O591" s="95">
        <f t="shared" si="1166"/>
        <v>0</v>
      </c>
      <c r="P591" s="95">
        <f t="shared" si="1166"/>
        <v>2102.5</v>
      </c>
      <c r="Q591" s="95">
        <f t="shared" si="1166"/>
        <v>0</v>
      </c>
      <c r="R591" s="130">
        <f t="shared" si="1166"/>
        <v>2102.5</v>
      </c>
      <c r="S591" s="95">
        <f t="shared" si="1166"/>
        <v>0</v>
      </c>
      <c r="T591" s="95">
        <f t="shared" si="1166"/>
        <v>2102.5</v>
      </c>
      <c r="U591" s="95">
        <f t="shared" si="1166"/>
        <v>0</v>
      </c>
      <c r="V591" s="95">
        <f t="shared" si="1166"/>
        <v>2102.5</v>
      </c>
      <c r="W591" s="128" t="e">
        <f>SUMIFS([1]Лист1!$Q$15:$Q$685,[1]Лист1!$C$15:$C$685,B591,[1]Лист1!$D$15:$D$685,C591,[1]Лист1!$E$15:$E$685,D591,[1]Лист1!$F$15:$F$685,E591)</f>
        <v>#VALUE!</v>
      </c>
      <c r="X591" s="128" t="e">
        <f>SUMIFS([1]Лист1!$R$15:$R$685,[1]Лист1!$C$15:$C$685,B591,[1]Лист1!$D$15:$D$685,C591,[1]Лист1!$E$15:$E$685,D591,[1]Лист1!$F$15:$F$685,E591)</f>
        <v>#VALUE!</v>
      </c>
      <c r="Y591" s="128" t="e">
        <f>SUMIFS([1]Лист1!$S$15:$S$685,[1]Лист1!$C$15:$C$685,B591,[1]Лист1!$D$15:$D$685,C591,[1]Лист1!$E$15:$E$685,D591,[1]Лист1!$F$15:$F$685,E591)</f>
        <v>#VALUE!</v>
      </c>
      <c r="Z591" s="133" t="e">
        <f t="shared" ref="Z591:Z594" si="1167">W591-P591</f>
        <v>#VALUE!</v>
      </c>
      <c r="AA591" s="133" t="e">
        <f t="shared" ref="AA591:AA594" si="1168">X591-Q591</f>
        <v>#VALUE!</v>
      </c>
      <c r="AB591" s="133" t="e">
        <f t="shared" ref="AB591:AB594" si="1169">Y591-R591</f>
        <v>#VALUE!</v>
      </c>
      <c r="AC591" t="b">
        <f t="shared" si="1053"/>
        <v>1</v>
      </c>
    </row>
    <row r="592" spans="1:29" ht="33" x14ac:dyDescent="0.25">
      <c r="A592" s="25" t="s">
        <v>22</v>
      </c>
      <c r="B592" s="19" t="s">
        <v>82</v>
      </c>
      <c r="C592" s="17" t="s">
        <v>31</v>
      </c>
      <c r="D592" s="37" t="s">
        <v>383</v>
      </c>
      <c r="E592" s="19" t="s">
        <v>60</v>
      </c>
      <c r="F592" s="95">
        <v>2102.5</v>
      </c>
      <c r="G592" s="95">
        <v>0</v>
      </c>
      <c r="H592" s="95">
        <f>F592+G592</f>
        <v>2102.5</v>
      </c>
      <c r="I592" s="95">
        <v>0</v>
      </c>
      <c r="J592" s="95">
        <f>H592+I592</f>
        <v>2102.5</v>
      </c>
      <c r="K592" s="95">
        <v>0</v>
      </c>
      <c r="L592" s="95">
        <f>J592+K592</f>
        <v>2102.5</v>
      </c>
      <c r="M592" s="95">
        <v>0</v>
      </c>
      <c r="N592" s="95">
        <f>L592+M592</f>
        <v>2102.5</v>
      </c>
      <c r="O592" s="95">
        <v>0</v>
      </c>
      <c r="P592" s="95">
        <f>N592+O592</f>
        <v>2102.5</v>
      </c>
      <c r="Q592" s="95">
        <v>0</v>
      </c>
      <c r="R592" s="130">
        <f>P592+Q592</f>
        <v>2102.5</v>
      </c>
      <c r="S592" s="95">
        <v>0</v>
      </c>
      <c r="T592" s="95">
        <f>R592+S592</f>
        <v>2102.5</v>
      </c>
      <c r="U592" s="95">
        <v>0</v>
      </c>
      <c r="V592" s="95">
        <f>T592+U592</f>
        <v>2102.5</v>
      </c>
      <c r="W592" s="128" t="e">
        <f>SUMIFS([1]Лист1!$Q$15:$Q$685,[1]Лист1!$C$15:$C$685,B592,[1]Лист1!$D$15:$D$685,C592,[1]Лист1!$E$15:$E$685,D592,[1]Лист1!$F$15:$F$685,E592)</f>
        <v>#VALUE!</v>
      </c>
      <c r="X592" s="128" t="e">
        <f>SUMIFS([1]Лист1!$R$15:$R$685,[1]Лист1!$C$15:$C$685,B592,[1]Лист1!$D$15:$D$685,C592,[1]Лист1!$E$15:$E$685,D592,[1]Лист1!$F$15:$F$685,E592)</f>
        <v>#VALUE!</v>
      </c>
      <c r="Y592" s="128" t="e">
        <f>SUMIFS([1]Лист1!$S$15:$S$685,[1]Лист1!$C$15:$C$685,B592,[1]Лист1!$D$15:$D$685,C592,[1]Лист1!$E$15:$E$685,D592,[1]Лист1!$F$15:$F$685,E592)</f>
        <v>#VALUE!</v>
      </c>
      <c r="Z592" s="133" t="e">
        <f t="shared" si="1167"/>
        <v>#VALUE!</v>
      </c>
      <c r="AA592" s="133" t="e">
        <f t="shared" si="1168"/>
        <v>#VALUE!</v>
      </c>
      <c r="AB592" s="133" t="e">
        <f t="shared" si="1169"/>
        <v>#VALUE!</v>
      </c>
      <c r="AC592" t="b">
        <f t="shared" si="1053"/>
        <v>1</v>
      </c>
    </row>
    <row r="593" spans="1:29" ht="33" x14ac:dyDescent="0.25">
      <c r="A593" s="20" t="s">
        <v>100</v>
      </c>
      <c r="B593" s="19" t="s">
        <v>82</v>
      </c>
      <c r="C593" s="17" t="s">
        <v>31</v>
      </c>
      <c r="D593" s="37" t="s">
        <v>383</v>
      </c>
      <c r="E593" s="17" t="s">
        <v>101</v>
      </c>
      <c r="F593" s="95">
        <f t="shared" ref="F593:V593" si="1170">F594</f>
        <v>1562.5</v>
      </c>
      <c r="G593" s="95">
        <f t="shared" si="1170"/>
        <v>0</v>
      </c>
      <c r="H593" s="95">
        <f t="shared" si="1170"/>
        <v>1562.5</v>
      </c>
      <c r="I593" s="95">
        <f t="shared" si="1170"/>
        <v>0</v>
      </c>
      <c r="J593" s="95">
        <f t="shared" si="1170"/>
        <v>1562.5</v>
      </c>
      <c r="K593" s="95">
        <f t="shared" si="1170"/>
        <v>0</v>
      </c>
      <c r="L593" s="95">
        <f t="shared" si="1170"/>
        <v>1562.5</v>
      </c>
      <c r="M593" s="95">
        <f t="shared" si="1170"/>
        <v>0</v>
      </c>
      <c r="N593" s="95">
        <f t="shared" si="1170"/>
        <v>1562.5</v>
      </c>
      <c r="O593" s="95">
        <f t="shared" si="1170"/>
        <v>0</v>
      </c>
      <c r="P593" s="95">
        <f t="shared" si="1170"/>
        <v>1562.5</v>
      </c>
      <c r="Q593" s="95">
        <f t="shared" si="1170"/>
        <v>0</v>
      </c>
      <c r="R593" s="130">
        <f t="shared" si="1170"/>
        <v>1562.5</v>
      </c>
      <c r="S593" s="95">
        <f t="shared" si="1170"/>
        <v>0</v>
      </c>
      <c r="T593" s="95">
        <f t="shared" si="1170"/>
        <v>1562.5</v>
      </c>
      <c r="U593" s="95">
        <f t="shared" si="1170"/>
        <v>0</v>
      </c>
      <c r="V593" s="95">
        <f t="shared" si="1170"/>
        <v>1562.5</v>
      </c>
      <c r="W593" s="128" t="e">
        <f>SUMIFS([1]Лист1!$Q$15:$Q$685,[1]Лист1!$C$15:$C$685,B593,[1]Лист1!$D$15:$D$685,C593,[1]Лист1!$E$15:$E$685,D593,[1]Лист1!$F$15:$F$685,E593)</f>
        <v>#VALUE!</v>
      </c>
      <c r="X593" s="128" t="e">
        <f>SUMIFS([1]Лист1!$R$15:$R$685,[1]Лист1!$C$15:$C$685,B593,[1]Лист1!$D$15:$D$685,C593,[1]Лист1!$E$15:$E$685,D593,[1]Лист1!$F$15:$F$685,E593)</f>
        <v>#VALUE!</v>
      </c>
      <c r="Y593" s="128" t="e">
        <f>SUMIFS([1]Лист1!$S$15:$S$685,[1]Лист1!$C$15:$C$685,B593,[1]Лист1!$D$15:$D$685,C593,[1]Лист1!$E$15:$E$685,D593,[1]Лист1!$F$15:$F$685,E593)</f>
        <v>#VALUE!</v>
      </c>
      <c r="Z593" s="133" t="e">
        <f t="shared" si="1167"/>
        <v>#VALUE!</v>
      </c>
      <c r="AA593" s="133" t="e">
        <f t="shared" si="1168"/>
        <v>#VALUE!</v>
      </c>
      <c r="AB593" s="133" t="e">
        <f t="shared" si="1169"/>
        <v>#VALUE!</v>
      </c>
      <c r="AC593" t="b">
        <f t="shared" si="1053"/>
        <v>1</v>
      </c>
    </row>
    <row r="594" spans="1:29" ht="16.5" x14ac:dyDescent="0.25">
      <c r="A594" s="25" t="s">
        <v>228</v>
      </c>
      <c r="B594" s="19" t="s">
        <v>82</v>
      </c>
      <c r="C594" s="17" t="s">
        <v>31</v>
      </c>
      <c r="D594" s="37" t="s">
        <v>383</v>
      </c>
      <c r="E594" s="17" t="s">
        <v>229</v>
      </c>
      <c r="F594" s="95">
        <v>1562.5</v>
      </c>
      <c r="G594" s="95">
        <v>0</v>
      </c>
      <c r="H594" s="95">
        <f>F594+G594</f>
        <v>1562.5</v>
      </c>
      <c r="I594" s="95">
        <v>0</v>
      </c>
      <c r="J594" s="95">
        <f>H594+I594</f>
        <v>1562.5</v>
      </c>
      <c r="K594" s="95">
        <v>0</v>
      </c>
      <c r="L594" s="95">
        <f>J594+K594</f>
        <v>1562.5</v>
      </c>
      <c r="M594" s="95">
        <v>0</v>
      </c>
      <c r="N594" s="95">
        <f>L594+M594</f>
        <v>1562.5</v>
      </c>
      <c r="O594" s="95">
        <v>0</v>
      </c>
      <c r="P594" s="95">
        <f>N594+O594</f>
        <v>1562.5</v>
      </c>
      <c r="Q594" s="95">
        <v>0</v>
      </c>
      <c r="R594" s="130">
        <f>P594+Q594</f>
        <v>1562.5</v>
      </c>
      <c r="S594" s="95">
        <v>0</v>
      </c>
      <c r="T594" s="95">
        <f>R594+S594</f>
        <v>1562.5</v>
      </c>
      <c r="U594" s="95">
        <v>0</v>
      </c>
      <c r="V594" s="95">
        <f>T594+U594</f>
        <v>1562.5</v>
      </c>
      <c r="W594" s="128" t="e">
        <f>SUMIFS([1]Лист1!$Q$15:$Q$685,[1]Лист1!$C$15:$C$685,B594,[1]Лист1!$D$15:$D$685,C594,[1]Лист1!$E$15:$E$685,D594,[1]Лист1!$F$15:$F$685,E594)</f>
        <v>#VALUE!</v>
      </c>
      <c r="X594" s="128" t="e">
        <f>SUMIFS([1]Лист1!$R$15:$R$685,[1]Лист1!$C$15:$C$685,B594,[1]Лист1!$D$15:$D$685,C594,[1]Лист1!$E$15:$E$685,D594,[1]Лист1!$F$15:$F$685,E594)</f>
        <v>#VALUE!</v>
      </c>
      <c r="Y594" s="128" t="e">
        <f>SUMIFS([1]Лист1!$S$15:$S$685,[1]Лист1!$C$15:$C$685,B594,[1]Лист1!$D$15:$D$685,C594,[1]Лист1!$E$15:$E$685,D594,[1]Лист1!$F$15:$F$685,E594)</f>
        <v>#VALUE!</v>
      </c>
      <c r="Z594" s="133" t="e">
        <f t="shared" si="1167"/>
        <v>#VALUE!</v>
      </c>
      <c r="AA594" s="133" t="e">
        <f t="shared" si="1168"/>
        <v>#VALUE!</v>
      </c>
      <c r="AB594" s="133" t="e">
        <f t="shared" si="1169"/>
        <v>#VALUE!</v>
      </c>
      <c r="AC594" t="b">
        <f t="shared" si="1053"/>
        <v>1</v>
      </c>
    </row>
    <row r="595" spans="1:29" ht="17.25" x14ac:dyDescent="0.3">
      <c r="A595" s="21" t="s">
        <v>61</v>
      </c>
      <c r="B595" s="9" t="s">
        <v>82</v>
      </c>
      <c r="C595" s="9" t="s">
        <v>31</v>
      </c>
      <c r="D595" s="10" t="s">
        <v>62</v>
      </c>
      <c r="E595" s="27"/>
      <c r="F595" s="102">
        <f t="shared" ref="F595:V595" si="1171">F596</f>
        <v>14500</v>
      </c>
      <c r="G595" s="102">
        <f t="shared" si="1171"/>
        <v>0</v>
      </c>
      <c r="H595" s="102">
        <f t="shared" si="1171"/>
        <v>14500</v>
      </c>
      <c r="I595" s="102">
        <f t="shared" si="1171"/>
        <v>0</v>
      </c>
      <c r="J595" s="102">
        <f t="shared" si="1171"/>
        <v>14500</v>
      </c>
      <c r="K595" s="102">
        <f t="shared" si="1171"/>
        <v>0</v>
      </c>
      <c r="L595" s="102">
        <f t="shared" si="1171"/>
        <v>14500</v>
      </c>
      <c r="M595" s="95">
        <f t="shared" si="1171"/>
        <v>0</v>
      </c>
      <c r="N595" s="93">
        <f t="shared" si="1171"/>
        <v>14500</v>
      </c>
      <c r="O595" s="93">
        <f t="shared" si="1171"/>
        <v>3640</v>
      </c>
      <c r="P595" s="93">
        <f t="shared" si="1171"/>
        <v>18140</v>
      </c>
      <c r="Q595" s="93">
        <f t="shared" si="1171"/>
        <v>0</v>
      </c>
      <c r="R595" s="93">
        <f t="shared" si="1171"/>
        <v>18140</v>
      </c>
      <c r="S595" s="93">
        <f t="shared" si="1171"/>
        <v>0</v>
      </c>
      <c r="T595" s="93">
        <f t="shared" si="1171"/>
        <v>18140</v>
      </c>
      <c r="U595" s="93">
        <f t="shared" si="1171"/>
        <v>0</v>
      </c>
      <c r="V595" s="93">
        <f t="shared" si="1171"/>
        <v>18140</v>
      </c>
      <c r="AC595" t="b">
        <f t="shared" si="1053"/>
        <v>1</v>
      </c>
    </row>
    <row r="596" spans="1:29" ht="17.25" x14ac:dyDescent="0.3">
      <c r="A596" s="75" t="s">
        <v>428</v>
      </c>
      <c r="B596" s="24" t="s">
        <v>82</v>
      </c>
      <c r="C596" s="13" t="s">
        <v>31</v>
      </c>
      <c r="D596" s="34" t="s">
        <v>372</v>
      </c>
      <c r="E596" s="24" t="s">
        <v>58</v>
      </c>
      <c r="F596" s="94">
        <f t="shared" ref="F596:H596" si="1172">F597+F600</f>
        <v>14500</v>
      </c>
      <c r="G596" s="94">
        <f t="shared" si="1172"/>
        <v>0</v>
      </c>
      <c r="H596" s="94">
        <f t="shared" si="1172"/>
        <v>14500</v>
      </c>
      <c r="I596" s="94">
        <f t="shared" ref="I596:J596" si="1173">I597+I600</f>
        <v>0</v>
      </c>
      <c r="J596" s="94">
        <f t="shared" si="1173"/>
        <v>14500</v>
      </c>
      <c r="K596" s="94">
        <f t="shared" ref="K596:L596" si="1174">K597+K600</f>
        <v>0</v>
      </c>
      <c r="L596" s="94">
        <f t="shared" si="1174"/>
        <v>14500</v>
      </c>
      <c r="M596" s="95">
        <f t="shared" ref="M596:N596" si="1175">M597+M600</f>
        <v>0</v>
      </c>
      <c r="N596" s="94">
        <f t="shared" si="1175"/>
        <v>14500</v>
      </c>
      <c r="O596" s="94">
        <f t="shared" ref="O596:P596" si="1176">O597+O600</f>
        <v>3640</v>
      </c>
      <c r="P596" s="94">
        <f t="shared" si="1176"/>
        <v>18140</v>
      </c>
      <c r="Q596" s="94">
        <f t="shared" ref="Q596:R596" si="1177">Q597+Q600</f>
        <v>0</v>
      </c>
      <c r="R596" s="94">
        <f t="shared" si="1177"/>
        <v>18140</v>
      </c>
      <c r="S596" s="94">
        <f t="shared" ref="S596:T596" si="1178">S597+S600</f>
        <v>0</v>
      </c>
      <c r="T596" s="94">
        <f t="shared" si="1178"/>
        <v>18140</v>
      </c>
      <c r="U596" s="94">
        <f t="shared" ref="U596:V596" si="1179">U597+U600</f>
        <v>0</v>
      </c>
      <c r="V596" s="94">
        <f t="shared" si="1179"/>
        <v>18140</v>
      </c>
      <c r="AC596" t="b">
        <f t="shared" si="1053"/>
        <v>1</v>
      </c>
    </row>
    <row r="597" spans="1:29" ht="33.75" x14ac:dyDescent="0.3">
      <c r="A597" s="76" t="s">
        <v>509</v>
      </c>
      <c r="B597" s="29" t="s">
        <v>82</v>
      </c>
      <c r="C597" s="27" t="s">
        <v>31</v>
      </c>
      <c r="D597" s="42" t="s">
        <v>384</v>
      </c>
      <c r="E597" s="24"/>
      <c r="F597" s="94">
        <f t="shared" ref="F597:U598" si="1180">F598</f>
        <v>3306</v>
      </c>
      <c r="G597" s="94">
        <f t="shared" si="1180"/>
        <v>0</v>
      </c>
      <c r="H597" s="94">
        <f t="shared" si="1180"/>
        <v>3306</v>
      </c>
      <c r="I597" s="94">
        <f t="shared" si="1180"/>
        <v>0</v>
      </c>
      <c r="J597" s="94">
        <f t="shared" si="1180"/>
        <v>3306</v>
      </c>
      <c r="K597" s="94">
        <f t="shared" si="1180"/>
        <v>0</v>
      </c>
      <c r="L597" s="94">
        <f t="shared" si="1180"/>
        <v>3306</v>
      </c>
      <c r="M597" s="95">
        <f t="shared" si="1180"/>
        <v>0</v>
      </c>
      <c r="N597" s="96">
        <f t="shared" si="1180"/>
        <v>3306</v>
      </c>
      <c r="O597" s="96">
        <f t="shared" si="1180"/>
        <v>3640</v>
      </c>
      <c r="P597" s="96">
        <f t="shared" si="1180"/>
        <v>6946</v>
      </c>
      <c r="Q597" s="96">
        <f t="shared" si="1180"/>
        <v>0</v>
      </c>
      <c r="R597" s="96">
        <f t="shared" si="1180"/>
        <v>6946</v>
      </c>
      <c r="S597" s="96">
        <f t="shared" si="1180"/>
        <v>0</v>
      </c>
      <c r="T597" s="96">
        <f t="shared" si="1180"/>
        <v>6946</v>
      </c>
      <c r="U597" s="96">
        <f t="shared" si="1180"/>
        <v>0</v>
      </c>
      <c r="V597" s="96">
        <f t="shared" ref="U597:V598" si="1181">V598</f>
        <v>6946</v>
      </c>
      <c r="AC597" t="b">
        <f t="shared" si="1053"/>
        <v>1</v>
      </c>
    </row>
    <row r="598" spans="1:29" ht="16.5" x14ac:dyDescent="0.25">
      <c r="A598" s="16" t="s">
        <v>375</v>
      </c>
      <c r="B598" s="19" t="s">
        <v>82</v>
      </c>
      <c r="C598" s="17" t="s">
        <v>31</v>
      </c>
      <c r="D598" s="37" t="s">
        <v>384</v>
      </c>
      <c r="E598" s="17" t="s">
        <v>376</v>
      </c>
      <c r="F598" s="95">
        <f t="shared" si="1180"/>
        <v>3306</v>
      </c>
      <c r="G598" s="95">
        <f t="shared" si="1180"/>
        <v>0</v>
      </c>
      <c r="H598" s="95">
        <f t="shared" si="1180"/>
        <v>3306</v>
      </c>
      <c r="I598" s="95">
        <f t="shared" si="1180"/>
        <v>0</v>
      </c>
      <c r="J598" s="95">
        <f t="shared" si="1180"/>
        <v>3306</v>
      </c>
      <c r="K598" s="95">
        <f t="shared" si="1180"/>
        <v>0</v>
      </c>
      <c r="L598" s="95">
        <f t="shared" si="1180"/>
        <v>3306</v>
      </c>
      <c r="M598" s="95">
        <f t="shared" si="1180"/>
        <v>0</v>
      </c>
      <c r="N598" s="95">
        <f t="shared" si="1180"/>
        <v>3306</v>
      </c>
      <c r="O598" s="95">
        <f t="shared" si="1180"/>
        <v>3640</v>
      </c>
      <c r="P598" s="95">
        <f t="shared" si="1180"/>
        <v>6946</v>
      </c>
      <c r="Q598" s="95">
        <f t="shared" si="1180"/>
        <v>0</v>
      </c>
      <c r="R598" s="130">
        <f t="shared" si="1180"/>
        <v>6946</v>
      </c>
      <c r="S598" s="95">
        <f t="shared" si="1180"/>
        <v>0</v>
      </c>
      <c r="T598" s="95">
        <f t="shared" si="1180"/>
        <v>6946</v>
      </c>
      <c r="U598" s="95">
        <f t="shared" si="1181"/>
        <v>0</v>
      </c>
      <c r="V598" s="95">
        <f t="shared" si="1181"/>
        <v>6946</v>
      </c>
      <c r="W598" s="128" t="e">
        <f>SUMIFS([1]Лист1!$Q$15:$Q$685,[1]Лист1!$C$15:$C$685,B598,[1]Лист1!$D$15:$D$685,C598,[1]Лист1!$E$15:$E$685,D598,[1]Лист1!$F$15:$F$685,E598)</f>
        <v>#VALUE!</v>
      </c>
      <c r="X598" s="128" t="e">
        <f>SUMIFS([1]Лист1!$R$15:$R$685,[1]Лист1!$C$15:$C$685,B598,[1]Лист1!$D$15:$D$685,C598,[1]Лист1!$E$15:$E$685,D598,[1]Лист1!$F$15:$F$685,E598)</f>
        <v>#VALUE!</v>
      </c>
      <c r="Y598" s="128" t="e">
        <f>SUMIFS([1]Лист1!$S$15:$S$685,[1]Лист1!$C$15:$C$685,B598,[1]Лист1!$D$15:$D$685,C598,[1]Лист1!$E$15:$E$685,D598,[1]Лист1!$F$15:$F$685,E598)</f>
        <v>#VALUE!</v>
      </c>
      <c r="Z598" s="133" t="e">
        <f t="shared" ref="Z598:Z599" si="1182">W598-P598</f>
        <v>#VALUE!</v>
      </c>
      <c r="AA598" s="133" t="e">
        <f t="shared" ref="AA598:AA599" si="1183">X598-Q598</f>
        <v>#VALUE!</v>
      </c>
      <c r="AB598" s="133" t="e">
        <f t="shared" ref="AB598:AB599" si="1184">Y598-R598</f>
        <v>#VALUE!</v>
      </c>
      <c r="AC598" t="b">
        <f t="shared" si="1053"/>
        <v>1</v>
      </c>
    </row>
    <row r="599" spans="1:29" ht="33" x14ac:dyDescent="0.25">
      <c r="A599" s="25" t="s">
        <v>377</v>
      </c>
      <c r="B599" s="19" t="s">
        <v>82</v>
      </c>
      <c r="C599" s="17" t="s">
        <v>31</v>
      </c>
      <c r="D599" s="37" t="s">
        <v>384</v>
      </c>
      <c r="E599" s="17" t="s">
        <v>378</v>
      </c>
      <c r="F599" s="95">
        <v>3306</v>
      </c>
      <c r="G599" s="95">
        <v>0</v>
      </c>
      <c r="H599" s="95">
        <f>F599+G599</f>
        <v>3306</v>
      </c>
      <c r="I599" s="95">
        <v>0</v>
      </c>
      <c r="J599" s="95">
        <f>H599+I599</f>
        <v>3306</v>
      </c>
      <c r="K599" s="95">
        <v>0</v>
      </c>
      <c r="L599" s="95">
        <f>J599+K599</f>
        <v>3306</v>
      </c>
      <c r="M599" s="95">
        <v>0</v>
      </c>
      <c r="N599" s="95">
        <f>L599+M599</f>
        <v>3306</v>
      </c>
      <c r="O599" s="95">
        <v>3640</v>
      </c>
      <c r="P599" s="95">
        <f>N599+O599</f>
        <v>6946</v>
      </c>
      <c r="Q599" s="95">
        <v>0</v>
      </c>
      <c r="R599" s="130">
        <f>P599+Q599</f>
        <v>6946</v>
      </c>
      <c r="S599" s="95">
        <v>0</v>
      </c>
      <c r="T599" s="95">
        <f>R599+S599</f>
        <v>6946</v>
      </c>
      <c r="U599" s="95">
        <v>0</v>
      </c>
      <c r="V599" s="95">
        <f>T599+U599</f>
        <v>6946</v>
      </c>
      <c r="W599" s="128" t="e">
        <f>SUMIFS([1]Лист1!$Q$15:$Q$685,[1]Лист1!$C$15:$C$685,B599,[1]Лист1!$D$15:$D$685,C599,[1]Лист1!$E$15:$E$685,D599,[1]Лист1!$F$15:$F$685,E599)</f>
        <v>#VALUE!</v>
      </c>
      <c r="X599" s="128" t="e">
        <f>SUMIFS([1]Лист1!$R$15:$R$685,[1]Лист1!$C$15:$C$685,B599,[1]Лист1!$D$15:$D$685,C599,[1]Лист1!$E$15:$E$685,D599,[1]Лист1!$F$15:$F$685,E599)</f>
        <v>#VALUE!</v>
      </c>
      <c r="Y599" s="128" t="e">
        <f>SUMIFS([1]Лист1!$S$15:$S$685,[1]Лист1!$C$15:$C$685,B599,[1]Лист1!$D$15:$D$685,C599,[1]Лист1!$E$15:$E$685,D599,[1]Лист1!$F$15:$F$685,E599)</f>
        <v>#VALUE!</v>
      </c>
      <c r="Z599" s="133" t="e">
        <f t="shared" si="1182"/>
        <v>#VALUE!</v>
      </c>
      <c r="AA599" s="133" t="e">
        <f t="shared" si="1183"/>
        <v>#VALUE!</v>
      </c>
      <c r="AB599" s="133" t="e">
        <f t="shared" si="1184"/>
        <v>#VALUE!</v>
      </c>
      <c r="AC599" t="b">
        <f t="shared" si="1053"/>
        <v>1</v>
      </c>
    </row>
    <row r="600" spans="1:29" ht="33" x14ac:dyDescent="0.25">
      <c r="A600" s="30" t="s">
        <v>385</v>
      </c>
      <c r="B600" s="27" t="s">
        <v>82</v>
      </c>
      <c r="C600" s="29" t="s">
        <v>31</v>
      </c>
      <c r="D600" s="77" t="s">
        <v>386</v>
      </c>
      <c r="E600" s="29" t="s">
        <v>58</v>
      </c>
      <c r="F600" s="96">
        <f t="shared" ref="F600:U601" si="1185">F601</f>
        <v>11194</v>
      </c>
      <c r="G600" s="96">
        <f t="shared" si="1185"/>
        <v>0</v>
      </c>
      <c r="H600" s="96">
        <f t="shared" si="1185"/>
        <v>11194</v>
      </c>
      <c r="I600" s="96">
        <f t="shared" si="1185"/>
        <v>0</v>
      </c>
      <c r="J600" s="96">
        <f t="shared" si="1185"/>
        <v>11194</v>
      </c>
      <c r="K600" s="96">
        <f t="shared" si="1185"/>
        <v>0</v>
      </c>
      <c r="L600" s="96">
        <f t="shared" si="1185"/>
        <v>11194</v>
      </c>
      <c r="M600" s="95">
        <f t="shared" si="1185"/>
        <v>0</v>
      </c>
      <c r="N600" s="96">
        <f t="shared" si="1185"/>
        <v>11194</v>
      </c>
      <c r="O600" s="96">
        <f t="shared" si="1185"/>
        <v>0</v>
      </c>
      <c r="P600" s="96">
        <f t="shared" si="1185"/>
        <v>11194</v>
      </c>
      <c r="Q600" s="96">
        <f t="shared" si="1185"/>
        <v>0</v>
      </c>
      <c r="R600" s="96">
        <f t="shared" si="1185"/>
        <v>11194</v>
      </c>
      <c r="S600" s="96">
        <f t="shared" si="1185"/>
        <v>0</v>
      </c>
      <c r="T600" s="96">
        <f t="shared" si="1185"/>
        <v>11194</v>
      </c>
      <c r="U600" s="96">
        <f t="shared" si="1185"/>
        <v>0</v>
      </c>
      <c r="V600" s="96">
        <f t="shared" ref="U600:V601" si="1186">V601</f>
        <v>11194</v>
      </c>
      <c r="AC600" t="b">
        <f t="shared" si="1053"/>
        <v>1</v>
      </c>
    </row>
    <row r="601" spans="1:29" ht="16.5" x14ac:dyDescent="0.25">
      <c r="A601" s="16" t="s">
        <v>375</v>
      </c>
      <c r="B601" s="17" t="s">
        <v>82</v>
      </c>
      <c r="C601" s="17" t="s">
        <v>31</v>
      </c>
      <c r="D601" s="7" t="s">
        <v>386</v>
      </c>
      <c r="E601" s="19" t="s">
        <v>376</v>
      </c>
      <c r="F601" s="95">
        <f t="shared" si="1185"/>
        <v>11194</v>
      </c>
      <c r="G601" s="95">
        <f t="shared" si="1185"/>
        <v>0</v>
      </c>
      <c r="H601" s="95">
        <f t="shared" si="1185"/>
        <v>11194</v>
      </c>
      <c r="I601" s="95">
        <f t="shared" si="1185"/>
        <v>0</v>
      </c>
      <c r="J601" s="95">
        <f t="shared" si="1185"/>
        <v>11194</v>
      </c>
      <c r="K601" s="95">
        <f t="shared" si="1185"/>
        <v>0</v>
      </c>
      <c r="L601" s="95">
        <f t="shared" si="1185"/>
        <v>11194</v>
      </c>
      <c r="M601" s="95">
        <f t="shared" si="1185"/>
        <v>0</v>
      </c>
      <c r="N601" s="95">
        <f t="shared" si="1185"/>
        <v>11194</v>
      </c>
      <c r="O601" s="95">
        <f t="shared" si="1185"/>
        <v>0</v>
      </c>
      <c r="P601" s="95">
        <f t="shared" si="1185"/>
        <v>11194</v>
      </c>
      <c r="Q601" s="95">
        <f t="shared" si="1185"/>
        <v>0</v>
      </c>
      <c r="R601" s="130">
        <f t="shared" si="1185"/>
        <v>11194</v>
      </c>
      <c r="S601" s="95">
        <f t="shared" si="1185"/>
        <v>0</v>
      </c>
      <c r="T601" s="95">
        <f t="shared" si="1185"/>
        <v>11194</v>
      </c>
      <c r="U601" s="95">
        <f t="shared" si="1186"/>
        <v>0</v>
      </c>
      <c r="V601" s="95">
        <f t="shared" si="1186"/>
        <v>11194</v>
      </c>
      <c r="W601" s="128" t="e">
        <f>SUMIFS([1]Лист1!$Q$15:$Q$685,[1]Лист1!$C$15:$C$685,B601,[1]Лист1!$D$15:$D$685,C601,[1]Лист1!$E$15:$E$685,D601,[1]Лист1!$F$15:$F$685,E601)</f>
        <v>#VALUE!</v>
      </c>
      <c r="X601" s="128" t="e">
        <f>SUMIFS([1]Лист1!$R$15:$R$685,[1]Лист1!$C$15:$C$685,B601,[1]Лист1!$D$15:$D$685,C601,[1]Лист1!$E$15:$E$685,D601,[1]Лист1!$F$15:$F$685,E601)</f>
        <v>#VALUE!</v>
      </c>
      <c r="Y601" s="128" t="e">
        <f>SUMIFS([1]Лист1!$S$15:$S$685,[1]Лист1!$C$15:$C$685,B601,[1]Лист1!$D$15:$D$685,C601,[1]Лист1!$E$15:$E$685,D601,[1]Лист1!$F$15:$F$685,E601)</f>
        <v>#VALUE!</v>
      </c>
      <c r="Z601" s="133" t="e">
        <f t="shared" ref="Z601:Z602" si="1187">W601-P601</f>
        <v>#VALUE!</v>
      </c>
      <c r="AA601" s="133" t="e">
        <f t="shared" ref="AA601:AA602" si="1188">X601-Q601</f>
        <v>#VALUE!</v>
      </c>
      <c r="AB601" s="133" t="e">
        <f t="shared" ref="AB601:AB602" si="1189">Y601-R601</f>
        <v>#VALUE!</v>
      </c>
      <c r="AC601" t="b">
        <f t="shared" si="1053"/>
        <v>1</v>
      </c>
    </row>
    <row r="602" spans="1:29" ht="33" x14ac:dyDescent="0.25">
      <c r="A602" s="25" t="s">
        <v>377</v>
      </c>
      <c r="B602" s="17" t="s">
        <v>82</v>
      </c>
      <c r="C602" s="17" t="s">
        <v>31</v>
      </c>
      <c r="D602" s="7" t="s">
        <v>386</v>
      </c>
      <c r="E602" s="19" t="s">
        <v>378</v>
      </c>
      <c r="F602" s="95">
        <v>11194</v>
      </c>
      <c r="G602" s="95">
        <v>0</v>
      </c>
      <c r="H602" s="95">
        <f>F602+G602</f>
        <v>11194</v>
      </c>
      <c r="I602" s="95">
        <v>0</v>
      </c>
      <c r="J602" s="95">
        <f>H602+I602</f>
        <v>11194</v>
      </c>
      <c r="K602" s="95">
        <v>0</v>
      </c>
      <c r="L602" s="95">
        <f>J602+K602</f>
        <v>11194</v>
      </c>
      <c r="M602" s="95">
        <v>0</v>
      </c>
      <c r="N602" s="95">
        <f>L602+M602</f>
        <v>11194</v>
      </c>
      <c r="O602" s="95">
        <v>0</v>
      </c>
      <c r="P602" s="95">
        <f>N602+O602</f>
        <v>11194</v>
      </c>
      <c r="Q602" s="95">
        <v>0</v>
      </c>
      <c r="R602" s="130">
        <f>P602+Q602</f>
        <v>11194</v>
      </c>
      <c r="S602" s="95">
        <v>0</v>
      </c>
      <c r="T602" s="95">
        <f>R602+S602</f>
        <v>11194</v>
      </c>
      <c r="U602" s="95">
        <v>0</v>
      </c>
      <c r="V602" s="95">
        <f>T602+U602</f>
        <v>11194</v>
      </c>
      <c r="W602" s="128" t="e">
        <f>SUMIFS([1]Лист1!$Q$15:$Q$685,[1]Лист1!$C$15:$C$685,B602,[1]Лист1!$D$15:$D$685,C602,[1]Лист1!$E$15:$E$685,D602,[1]Лист1!$F$15:$F$685,E602)</f>
        <v>#VALUE!</v>
      </c>
      <c r="X602" s="128" t="e">
        <f>SUMIFS([1]Лист1!$R$15:$R$685,[1]Лист1!$C$15:$C$685,B602,[1]Лист1!$D$15:$D$685,C602,[1]Лист1!$E$15:$E$685,D602,[1]Лист1!$F$15:$F$685,E602)</f>
        <v>#VALUE!</v>
      </c>
      <c r="Y602" s="128" t="e">
        <f>SUMIFS([1]Лист1!$S$15:$S$685,[1]Лист1!$C$15:$C$685,B602,[1]Лист1!$D$15:$D$685,C602,[1]Лист1!$E$15:$E$685,D602,[1]Лист1!$F$15:$F$685,E602)</f>
        <v>#VALUE!</v>
      </c>
      <c r="Z602" s="133" t="e">
        <f t="shared" si="1187"/>
        <v>#VALUE!</v>
      </c>
      <c r="AA602" s="133" t="e">
        <f t="shared" si="1188"/>
        <v>#VALUE!</v>
      </c>
      <c r="AB602" s="133" t="e">
        <f t="shared" si="1189"/>
        <v>#VALUE!</v>
      </c>
      <c r="AC602" t="b">
        <f t="shared" si="1053"/>
        <v>1</v>
      </c>
    </row>
    <row r="603" spans="1:29" ht="16.5" x14ac:dyDescent="0.25">
      <c r="A603" s="21" t="s">
        <v>387</v>
      </c>
      <c r="B603" s="9" t="s">
        <v>35</v>
      </c>
      <c r="C603" s="9" t="s">
        <v>4</v>
      </c>
      <c r="D603" s="10" t="s">
        <v>58</v>
      </c>
      <c r="E603" s="78" t="s">
        <v>58</v>
      </c>
      <c r="F603" s="93">
        <f>F604+F627</f>
        <v>116335</v>
      </c>
      <c r="G603" s="93">
        <f t="shared" ref="G603:H603" si="1190">G604+G627</f>
        <v>22713.199999999997</v>
      </c>
      <c r="H603" s="93">
        <f t="shared" si="1190"/>
        <v>139048.20000000001</v>
      </c>
      <c r="I603" s="93">
        <f t="shared" ref="I603:J603" si="1191">I604+I627</f>
        <v>0</v>
      </c>
      <c r="J603" s="93">
        <f t="shared" si="1191"/>
        <v>139048.20000000001</v>
      </c>
      <c r="K603" s="93">
        <f t="shared" ref="K603:L603" si="1192">K604+K627</f>
        <v>0</v>
      </c>
      <c r="L603" s="93">
        <f t="shared" si="1192"/>
        <v>139048.20000000001</v>
      </c>
      <c r="M603" s="95">
        <f t="shared" ref="M603:N603" si="1193">M604+M627</f>
        <v>0</v>
      </c>
      <c r="N603" s="93">
        <f t="shared" si="1193"/>
        <v>139048.20000000001</v>
      </c>
      <c r="O603" s="93">
        <f t="shared" ref="O603:P603" si="1194">O604+O627</f>
        <v>-6504</v>
      </c>
      <c r="P603" s="93">
        <f t="shared" si="1194"/>
        <v>132544.20000000001</v>
      </c>
      <c r="Q603" s="93">
        <f t="shared" ref="Q603:R603" si="1195">Q604+Q627</f>
        <v>0</v>
      </c>
      <c r="R603" s="93">
        <f t="shared" si="1195"/>
        <v>132544.20000000001</v>
      </c>
      <c r="S603" s="152">
        <f t="shared" ref="S603:T603" si="1196">S604+S627</f>
        <v>238.13599000000022</v>
      </c>
      <c r="T603" s="152">
        <f t="shared" si="1196"/>
        <v>132782.33598999999</v>
      </c>
      <c r="U603" s="152">
        <f t="shared" ref="U603:V603" si="1197">U604+U627</f>
        <v>0</v>
      </c>
      <c r="V603" s="152">
        <f t="shared" si="1197"/>
        <v>132782.33598999999</v>
      </c>
      <c r="AC603" t="b">
        <f t="shared" si="1053"/>
        <v>1</v>
      </c>
    </row>
    <row r="604" spans="1:29" ht="16.5" x14ac:dyDescent="0.25">
      <c r="A604" s="21" t="s">
        <v>429</v>
      </c>
      <c r="B604" s="9" t="s">
        <v>35</v>
      </c>
      <c r="C604" s="9" t="s">
        <v>3</v>
      </c>
      <c r="D604" s="10" t="s">
        <v>58</v>
      </c>
      <c r="E604" s="23" t="s">
        <v>58</v>
      </c>
      <c r="F604" s="93">
        <f>F605</f>
        <v>98335</v>
      </c>
      <c r="G604" s="93">
        <f t="shared" ref="G604:V604" si="1198">G605</f>
        <v>22356.1</v>
      </c>
      <c r="H604" s="93">
        <f t="shared" si="1198"/>
        <v>120691.1</v>
      </c>
      <c r="I604" s="93">
        <f t="shared" si="1198"/>
        <v>0</v>
      </c>
      <c r="J604" s="93">
        <f t="shared" si="1198"/>
        <v>120691.1</v>
      </c>
      <c r="K604" s="93">
        <f t="shared" si="1198"/>
        <v>0</v>
      </c>
      <c r="L604" s="93">
        <f t="shared" si="1198"/>
        <v>120691.1</v>
      </c>
      <c r="M604" s="95">
        <f t="shared" si="1198"/>
        <v>0</v>
      </c>
      <c r="N604" s="93">
        <f t="shared" si="1198"/>
        <v>120691.1</v>
      </c>
      <c r="O604" s="93">
        <f t="shared" si="1198"/>
        <v>-6504</v>
      </c>
      <c r="P604" s="93">
        <f t="shared" si="1198"/>
        <v>114187.1</v>
      </c>
      <c r="Q604" s="93">
        <f t="shared" si="1198"/>
        <v>0</v>
      </c>
      <c r="R604" s="93">
        <f t="shared" si="1198"/>
        <v>114187.1</v>
      </c>
      <c r="S604" s="152">
        <f t="shared" si="1198"/>
        <v>238.13599000000022</v>
      </c>
      <c r="T604" s="152">
        <f t="shared" si="1198"/>
        <v>114425.23599</v>
      </c>
      <c r="U604" s="152">
        <f t="shared" si="1198"/>
        <v>0</v>
      </c>
      <c r="V604" s="152">
        <f t="shared" si="1198"/>
        <v>114425.23599</v>
      </c>
      <c r="AC604" t="b">
        <f t="shared" si="1053"/>
        <v>1</v>
      </c>
    </row>
    <row r="605" spans="1:29" ht="49.5" x14ac:dyDescent="0.25">
      <c r="A605" s="44" t="s">
        <v>441</v>
      </c>
      <c r="B605" s="45" t="s">
        <v>35</v>
      </c>
      <c r="C605" s="45" t="s">
        <v>3</v>
      </c>
      <c r="D605" s="52" t="s">
        <v>291</v>
      </c>
      <c r="E605" s="47"/>
      <c r="F605" s="97">
        <f>F606+F616+F624</f>
        <v>98335</v>
      </c>
      <c r="G605" s="97">
        <f t="shared" ref="G605:H605" si="1199">G606+G616+G624</f>
        <v>22356.1</v>
      </c>
      <c r="H605" s="97">
        <f t="shared" si="1199"/>
        <v>120691.1</v>
      </c>
      <c r="I605" s="97">
        <f t="shared" ref="I605:J605" si="1200">I606+I616+I624</f>
        <v>0</v>
      </c>
      <c r="J605" s="97">
        <f t="shared" si="1200"/>
        <v>120691.1</v>
      </c>
      <c r="K605" s="97">
        <f t="shared" ref="K605:L605" si="1201">K606+K616+K624</f>
        <v>0</v>
      </c>
      <c r="L605" s="97">
        <f t="shared" si="1201"/>
        <v>120691.1</v>
      </c>
      <c r="M605" s="95">
        <f t="shared" ref="M605:N605" si="1202">M606+M616+M624</f>
        <v>0</v>
      </c>
      <c r="N605" s="97">
        <f t="shared" si="1202"/>
        <v>120691.1</v>
      </c>
      <c r="O605" s="97">
        <f t="shared" ref="O605:P605" si="1203">O606+O616+O624</f>
        <v>-6504</v>
      </c>
      <c r="P605" s="97">
        <f t="shared" si="1203"/>
        <v>114187.1</v>
      </c>
      <c r="Q605" s="97">
        <f t="shared" ref="Q605:R605" si="1204">Q606+Q616+Q624</f>
        <v>0</v>
      </c>
      <c r="R605" s="97">
        <f t="shared" si="1204"/>
        <v>114187.1</v>
      </c>
      <c r="S605" s="157">
        <f t="shared" ref="S605:T605" si="1205">S606+S616+S624</f>
        <v>238.13599000000022</v>
      </c>
      <c r="T605" s="157">
        <f t="shared" si="1205"/>
        <v>114425.23599</v>
      </c>
      <c r="U605" s="157">
        <f t="shared" ref="U605:V605" si="1206">U606+U616+U624</f>
        <v>0</v>
      </c>
      <c r="V605" s="157">
        <f t="shared" si="1206"/>
        <v>114425.23599</v>
      </c>
      <c r="AC605" t="b">
        <f t="shared" si="1053"/>
        <v>1</v>
      </c>
    </row>
    <row r="606" spans="1:29" ht="17.25" x14ac:dyDescent="0.3">
      <c r="A606" s="41" t="s">
        <v>292</v>
      </c>
      <c r="B606" s="13" t="s">
        <v>35</v>
      </c>
      <c r="C606" s="13" t="s">
        <v>3</v>
      </c>
      <c r="D606" s="34" t="s">
        <v>293</v>
      </c>
      <c r="E606" s="24"/>
      <c r="F606" s="94">
        <f>F607+F610+F613</f>
        <v>78421</v>
      </c>
      <c r="G606" s="94">
        <f t="shared" ref="G606:H606" si="1207">G607+G610+G613</f>
        <v>4440</v>
      </c>
      <c r="H606" s="94">
        <f t="shared" si="1207"/>
        <v>82861</v>
      </c>
      <c r="I606" s="94">
        <f t="shared" ref="I606:J606" si="1208">I607+I610+I613</f>
        <v>0</v>
      </c>
      <c r="J606" s="94">
        <f t="shared" si="1208"/>
        <v>82861</v>
      </c>
      <c r="K606" s="94">
        <f t="shared" ref="K606:L606" si="1209">K607+K610+K613</f>
        <v>0</v>
      </c>
      <c r="L606" s="94">
        <f t="shared" si="1209"/>
        <v>82861</v>
      </c>
      <c r="M606" s="95">
        <f t="shared" ref="M606:N606" si="1210">M607+M610+M613</f>
        <v>0</v>
      </c>
      <c r="N606" s="94">
        <f t="shared" si="1210"/>
        <v>82861</v>
      </c>
      <c r="O606" s="94">
        <f t="shared" ref="O606:P606" si="1211">O607+O610+O613</f>
        <v>0</v>
      </c>
      <c r="P606" s="94">
        <f t="shared" si="1211"/>
        <v>82861</v>
      </c>
      <c r="Q606" s="94">
        <f t="shared" ref="Q606:R606" si="1212">Q607+Q610+Q613</f>
        <v>0</v>
      </c>
      <c r="R606" s="94">
        <f t="shared" si="1212"/>
        <v>82861</v>
      </c>
      <c r="S606" s="94">
        <f t="shared" ref="S606:T606" si="1213">S607+S610+S613</f>
        <v>489</v>
      </c>
      <c r="T606" s="94">
        <f t="shared" si="1213"/>
        <v>83350</v>
      </c>
      <c r="U606" s="94">
        <f t="shared" ref="U606:V606" si="1214">U607+U610+U613</f>
        <v>0</v>
      </c>
      <c r="V606" s="94">
        <f t="shared" si="1214"/>
        <v>83350</v>
      </c>
      <c r="AC606" t="b">
        <f t="shared" ref="AC606:AC771" si="1215">R606=P606+Q606</f>
        <v>1</v>
      </c>
    </row>
    <row r="607" spans="1:29" ht="16.5" x14ac:dyDescent="0.25">
      <c r="A607" s="30" t="s">
        <v>388</v>
      </c>
      <c r="B607" s="27" t="s">
        <v>35</v>
      </c>
      <c r="C607" s="27" t="s">
        <v>3</v>
      </c>
      <c r="D607" s="42" t="s">
        <v>389</v>
      </c>
      <c r="E607" s="29"/>
      <c r="F607" s="96">
        <f t="shared" ref="F607:U608" si="1216">F608</f>
        <v>46682</v>
      </c>
      <c r="G607" s="96">
        <f t="shared" si="1216"/>
        <v>0</v>
      </c>
      <c r="H607" s="96">
        <f t="shared" si="1216"/>
        <v>46682</v>
      </c>
      <c r="I607" s="96">
        <f t="shared" si="1216"/>
        <v>0</v>
      </c>
      <c r="J607" s="96">
        <f t="shared" si="1216"/>
        <v>46682</v>
      </c>
      <c r="K607" s="96">
        <f t="shared" si="1216"/>
        <v>0</v>
      </c>
      <c r="L607" s="96">
        <f t="shared" si="1216"/>
        <v>46682</v>
      </c>
      <c r="M607" s="95">
        <f t="shared" si="1216"/>
        <v>0</v>
      </c>
      <c r="N607" s="96">
        <f t="shared" si="1216"/>
        <v>46682</v>
      </c>
      <c r="O607" s="96">
        <f t="shared" si="1216"/>
        <v>0</v>
      </c>
      <c r="P607" s="96">
        <f t="shared" si="1216"/>
        <v>46682</v>
      </c>
      <c r="Q607" s="96">
        <f t="shared" si="1216"/>
        <v>0</v>
      </c>
      <c r="R607" s="96">
        <f t="shared" si="1216"/>
        <v>46682</v>
      </c>
      <c r="S607" s="96">
        <f t="shared" si="1216"/>
        <v>0</v>
      </c>
      <c r="T607" s="96">
        <f t="shared" si="1216"/>
        <v>46682</v>
      </c>
      <c r="U607" s="96">
        <f t="shared" si="1216"/>
        <v>0</v>
      </c>
      <c r="V607" s="96">
        <f t="shared" ref="U607:V608" si="1217">V608</f>
        <v>46682</v>
      </c>
      <c r="AC607" t="b">
        <f t="shared" si="1215"/>
        <v>1</v>
      </c>
    </row>
    <row r="608" spans="1:29" ht="33" x14ac:dyDescent="0.25">
      <c r="A608" s="20" t="s">
        <v>100</v>
      </c>
      <c r="B608" s="17" t="s">
        <v>35</v>
      </c>
      <c r="C608" s="17" t="s">
        <v>3</v>
      </c>
      <c r="D608" s="37" t="s">
        <v>389</v>
      </c>
      <c r="E608" s="17" t="s">
        <v>101</v>
      </c>
      <c r="F608" s="95">
        <f t="shared" si="1216"/>
        <v>46682</v>
      </c>
      <c r="G608" s="95">
        <f t="shared" si="1216"/>
        <v>0</v>
      </c>
      <c r="H608" s="95">
        <f t="shared" si="1216"/>
        <v>46682</v>
      </c>
      <c r="I608" s="95">
        <f t="shared" si="1216"/>
        <v>0</v>
      </c>
      <c r="J608" s="95">
        <f t="shared" si="1216"/>
        <v>46682</v>
      </c>
      <c r="K608" s="95">
        <f t="shared" si="1216"/>
        <v>0</v>
      </c>
      <c r="L608" s="95">
        <f t="shared" si="1216"/>
        <v>46682</v>
      </c>
      <c r="M608" s="95">
        <f t="shared" si="1216"/>
        <v>0</v>
      </c>
      <c r="N608" s="95">
        <f t="shared" si="1216"/>
        <v>46682</v>
      </c>
      <c r="O608" s="95">
        <f t="shared" si="1216"/>
        <v>0</v>
      </c>
      <c r="P608" s="95">
        <f t="shared" si="1216"/>
        <v>46682</v>
      </c>
      <c r="Q608" s="95">
        <f t="shared" si="1216"/>
        <v>0</v>
      </c>
      <c r="R608" s="130">
        <f t="shared" si="1216"/>
        <v>46682</v>
      </c>
      <c r="S608" s="95">
        <f t="shared" si="1216"/>
        <v>0</v>
      </c>
      <c r="T608" s="95">
        <f t="shared" si="1216"/>
        <v>46682</v>
      </c>
      <c r="U608" s="95">
        <f t="shared" si="1217"/>
        <v>0</v>
      </c>
      <c r="V608" s="95">
        <f t="shared" si="1217"/>
        <v>46682</v>
      </c>
      <c r="W608" s="128" t="e">
        <f>SUMIFS([1]Лист1!$Q$15:$Q$685,[1]Лист1!$C$15:$C$685,B608,[1]Лист1!$D$15:$D$685,C608,[1]Лист1!$E$15:$E$685,D608,[1]Лист1!$F$15:$F$685,E608)</f>
        <v>#VALUE!</v>
      </c>
      <c r="X608" s="128" t="e">
        <f>SUMIFS([1]Лист1!$R$15:$R$685,[1]Лист1!$C$15:$C$685,B608,[1]Лист1!$D$15:$D$685,C608,[1]Лист1!$E$15:$E$685,D608,[1]Лист1!$F$15:$F$685,E608)</f>
        <v>#VALUE!</v>
      </c>
      <c r="Y608" s="128" t="e">
        <f>SUMIFS([1]Лист1!$S$15:$S$685,[1]Лист1!$C$15:$C$685,B608,[1]Лист1!$D$15:$D$685,C608,[1]Лист1!$E$15:$E$685,D608,[1]Лист1!$F$15:$F$685,E608)</f>
        <v>#VALUE!</v>
      </c>
      <c r="Z608" s="133" t="e">
        <f t="shared" ref="Z608:Z609" si="1218">W608-P608</f>
        <v>#VALUE!</v>
      </c>
      <c r="AA608" s="133" t="e">
        <f t="shared" ref="AA608:AA609" si="1219">X608-Q608</f>
        <v>#VALUE!</v>
      </c>
      <c r="AB608" s="133" t="e">
        <f t="shared" ref="AB608:AB609" si="1220">Y608-R608</f>
        <v>#VALUE!</v>
      </c>
      <c r="AC608" t="b">
        <f t="shared" si="1215"/>
        <v>1</v>
      </c>
    </row>
    <row r="609" spans="1:29" ht="16.5" x14ac:dyDescent="0.25">
      <c r="A609" s="25" t="s">
        <v>228</v>
      </c>
      <c r="B609" s="17" t="s">
        <v>35</v>
      </c>
      <c r="C609" s="17" t="s">
        <v>3</v>
      </c>
      <c r="D609" s="37" t="s">
        <v>389</v>
      </c>
      <c r="E609" s="17" t="s">
        <v>229</v>
      </c>
      <c r="F609" s="95">
        <v>46682</v>
      </c>
      <c r="G609" s="95">
        <v>0</v>
      </c>
      <c r="H609" s="95">
        <f>F609+G609</f>
        <v>46682</v>
      </c>
      <c r="I609" s="95">
        <v>0</v>
      </c>
      <c r="J609" s="95">
        <f>H609+I609</f>
        <v>46682</v>
      </c>
      <c r="K609" s="95">
        <v>0</v>
      </c>
      <c r="L609" s="95">
        <f>J609+K609</f>
        <v>46682</v>
      </c>
      <c r="M609" s="95">
        <v>0</v>
      </c>
      <c r="N609" s="95">
        <f>L609+M609</f>
        <v>46682</v>
      </c>
      <c r="O609" s="95">
        <v>0</v>
      </c>
      <c r="P609" s="95">
        <f>N609+O609</f>
        <v>46682</v>
      </c>
      <c r="Q609" s="95">
        <v>0</v>
      </c>
      <c r="R609" s="130">
        <f>P609+Q609</f>
        <v>46682</v>
      </c>
      <c r="S609" s="95">
        <v>0</v>
      </c>
      <c r="T609" s="95">
        <f>R609+S609</f>
        <v>46682</v>
      </c>
      <c r="U609" s="95">
        <v>0</v>
      </c>
      <c r="V609" s="95">
        <f>T609+U609</f>
        <v>46682</v>
      </c>
      <c r="W609" s="128" t="e">
        <f>SUMIFS([1]Лист1!$Q$15:$Q$685,[1]Лист1!$C$15:$C$685,B609,[1]Лист1!$D$15:$D$685,C609,[1]Лист1!$E$15:$E$685,D609,[1]Лист1!$F$15:$F$685,E609)</f>
        <v>#VALUE!</v>
      </c>
      <c r="X609" s="128" t="e">
        <f>SUMIFS([1]Лист1!$R$15:$R$685,[1]Лист1!$C$15:$C$685,B609,[1]Лист1!$D$15:$D$685,C609,[1]Лист1!$E$15:$E$685,D609,[1]Лист1!$F$15:$F$685,E609)</f>
        <v>#VALUE!</v>
      </c>
      <c r="Y609" s="128" t="e">
        <f>SUMIFS([1]Лист1!$S$15:$S$685,[1]Лист1!$C$15:$C$685,B609,[1]Лист1!$D$15:$D$685,C609,[1]Лист1!$E$15:$E$685,D609,[1]Лист1!$F$15:$F$685,E609)</f>
        <v>#VALUE!</v>
      </c>
      <c r="Z609" s="133" t="e">
        <f t="shared" si="1218"/>
        <v>#VALUE!</v>
      </c>
      <c r="AA609" s="133" t="e">
        <f t="shared" si="1219"/>
        <v>#VALUE!</v>
      </c>
      <c r="AB609" s="133" t="e">
        <f t="shared" si="1220"/>
        <v>#VALUE!</v>
      </c>
      <c r="AC609" t="b">
        <f t="shared" si="1215"/>
        <v>1</v>
      </c>
    </row>
    <row r="610" spans="1:29" ht="16.5" x14ac:dyDescent="0.25">
      <c r="A610" s="30" t="s">
        <v>390</v>
      </c>
      <c r="B610" s="27" t="s">
        <v>35</v>
      </c>
      <c r="C610" s="27" t="s">
        <v>3</v>
      </c>
      <c r="D610" s="42" t="s">
        <v>391</v>
      </c>
      <c r="E610" s="29"/>
      <c r="F610" s="96">
        <f t="shared" ref="F610:U611" si="1221">F611</f>
        <v>10208</v>
      </c>
      <c r="G610" s="96">
        <f t="shared" si="1221"/>
        <v>0</v>
      </c>
      <c r="H610" s="96">
        <f t="shared" si="1221"/>
        <v>10208</v>
      </c>
      <c r="I610" s="96">
        <f t="shared" si="1221"/>
        <v>0</v>
      </c>
      <c r="J610" s="96">
        <f t="shared" si="1221"/>
        <v>10208</v>
      </c>
      <c r="K610" s="96">
        <f t="shared" si="1221"/>
        <v>0</v>
      </c>
      <c r="L610" s="96">
        <f t="shared" si="1221"/>
        <v>10208</v>
      </c>
      <c r="M610" s="95">
        <f t="shared" si="1221"/>
        <v>0</v>
      </c>
      <c r="N610" s="96">
        <f t="shared" si="1221"/>
        <v>10208</v>
      </c>
      <c r="O610" s="96">
        <f t="shared" si="1221"/>
        <v>0</v>
      </c>
      <c r="P610" s="96">
        <f t="shared" si="1221"/>
        <v>10208</v>
      </c>
      <c r="Q610" s="96">
        <f t="shared" si="1221"/>
        <v>0</v>
      </c>
      <c r="R610" s="96">
        <f t="shared" si="1221"/>
        <v>10208</v>
      </c>
      <c r="S610" s="96">
        <f t="shared" si="1221"/>
        <v>489</v>
      </c>
      <c r="T610" s="96">
        <f t="shared" si="1221"/>
        <v>10697</v>
      </c>
      <c r="U610" s="96">
        <f t="shared" si="1221"/>
        <v>0</v>
      </c>
      <c r="V610" s="96">
        <f t="shared" ref="U610:V611" si="1222">V611</f>
        <v>10697</v>
      </c>
      <c r="AC610" t="b">
        <f t="shared" si="1215"/>
        <v>1</v>
      </c>
    </row>
    <row r="611" spans="1:29" ht="33" x14ac:dyDescent="0.25">
      <c r="A611" s="20" t="s">
        <v>100</v>
      </c>
      <c r="B611" s="17" t="s">
        <v>35</v>
      </c>
      <c r="C611" s="17" t="s">
        <v>3</v>
      </c>
      <c r="D611" s="37" t="s">
        <v>391</v>
      </c>
      <c r="E611" s="17" t="s">
        <v>101</v>
      </c>
      <c r="F611" s="95">
        <f t="shared" si="1221"/>
        <v>10208</v>
      </c>
      <c r="G611" s="95">
        <f t="shared" si="1221"/>
        <v>0</v>
      </c>
      <c r="H611" s="95">
        <f t="shared" si="1221"/>
        <v>10208</v>
      </c>
      <c r="I611" s="95">
        <f t="shared" si="1221"/>
        <v>0</v>
      </c>
      <c r="J611" s="95">
        <f t="shared" si="1221"/>
        <v>10208</v>
      </c>
      <c r="K611" s="95">
        <f t="shared" si="1221"/>
        <v>0</v>
      </c>
      <c r="L611" s="95">
        <f t="shared" si="1221"/>
        <v>10208</v>
      </c>
      <c r="M611" s="95">
        <f t="shared" si="1221"/>
        <v>0</v>
      </c>
      <c r="N611" s="95">
        <f t="shared" si="1221"/>
        <v>10208</v>
      </c>
      <c r="O611" s="95">
        <f t="shared" si="1221"/>
        <v>0</v>
      </c>
      <c r="P611" s="95">
        <f t="shared" si="1221"/>
        <v>10208</v>
      </c>
      <c r="Q611" s="95">
        <f t="shared" si="1221"/>
        <v>0</v>
      </c>
      <c r="R611" s="130">
        <f t="shared" si="1221"/>
        <v>10208</v>
      </c>
      <c r="S611" s="95">
        <f t="shared" si="1221"/>
        <v>489</v>
      </c>
      <c r="T611" s="95">
        <f t="shared" si="1221"/>
        <v>10697</v>
      </c>
      <c r="U611" s="95">
        <f t="shared" si="1222"/>
        <v>0</v>
      </c>
      <c r="V611" s="95">
        <f t="shared" si="1222"/>
        <v>10697</v>
      </c>
      <c r="W611" s="128" t="e">
        <f>SUMIFS([1]Лист1!$Q$15:$Q$685,[1]Лист1!$C$15:$C$685,B611,[1]Лист1!$D$15:$D$685,C611,[1]Лист1!$E$15:$E$685,D611,[1]Лист1!$F$15:$F$685,E611)</f>
        <v>#VALUE!</v>
      </c>
      <c r="X611" s="128" t="e">
        <f>SUMIFS([1]Лист1!$R$15:$R$685,[1]Лист1!$C$15:$C$685,B611,[1]Лист1!$D$15:$D$685,C611,[1]Лист1!$E$15:$E$685,D611,[1]Лист1!$F$15:$F$685,E611)</f>
        <v>#VALUE!</v>
      </c>
      <c r="Y611" s="128" t="e">
        <f>SUMIFS([1]Лист1!$S$15:$S$685,[1]Лист1!$C$15:$C$685,B611,[1]Лист1!$D$15:$D$685,C611,[1]Лист1!$E$15:$E$685,D611,[1]Лист1!$F$15:$F$685,E611)</f>
        <v>#VALUE!</v>
      </c>
      <c r="Z611" s="133" t="e">
        <f t="shared" ref="Z611:Z612" si="1223">W611-P611</f>
        <v>#VALUE!</v>
      </c>
      <c r="AA611" s="133" t="e">
        <f t="shared" ref="AA611:AA612" si="1224">X611-Q611</f>
        <v>#VALUE!</v>
      </c>
      <c r="AB611" s="133" t="e">
        <f t="shared" ref="AB611:AB612" si="1225">Y611-R611</f>
        <v>#VALUE!</v>
      </c>
      <c r="AC611" t="b">
        <f t="shared" si="1215"/>
        <v>1</v>
      </c>
    </row>
    <row r="612" spans="1:29" ht="16.5" x14ac:dyDescent="0.25">
      <c r="A612" s="25" t="s">
        <v>228</v>
      </c>
      <c r="B612" s="17" t="s">
        <v>35</v>
      </c>
      <c r="C612" s="17" t="s">
        <v>3</v>
      </c>
      <c r="D612" s="37" t="s">
        <v>391</v>
      </c>
      <c r="E612" s="17" t="s">
        <v>229</v>
      </c>
      <c r="F612" s="95">
        <v>10208</v>
      </c>
      <c r="G612" s="95">
        <v>0</v>
      </c>
      <c r="H612" s="95">
        <f>F612+G612</f>
        <v>10208</v>
      </c>
      <c r="I612" s="95">
        <v>0</v>
      </c>
      <c r="J612" s="95">
        <f>H612+I612</f>
        <v>10208</v>
      </c>
      <c r="K612" s="95">
        <v>0</v>
      </c>
      <c r="L612" s="95">
        <f>J612+K612</f>
        <v>10208</v>
      </c>
      <c r="M612" s="95">
        <v>0</v>
      </c>
      <c r="N612" s="95">
        <f>L612+M612</f>
        <v>10208</v>
      </c>
      <c r="O612" s="95">
        <v>0</v>
      </c>
      <c r="P612" s="95">
        <f>N612+O612</f>
        <v>10208</v>
      </c>
      <c r="Q612" s="95">
        <v>0</v>
      </c>
      <c r="R612" s="130">
        <f>P612+Q612</f>
        <v>10208</v>
      </c>
      <c r="S612" s="95">
        <v>489</v>
      </c>
      <c r="T612" s="95">
        <f>R612+S612</f>
        <v>10697</v>
      </c>
      <c r="U612" s="95">
        <v>0</v>
      </c>
      <c r="V612" s="95">
        <f>T612+U612</f>
        <v>10697</v>
      </c>
      <c r="W612" s="128" t="e">
        <f>SUMIFS([1]Лист1!$Q$15:$Q$685,[1]Лист1!$C$15:$C$685,B612,[1]Лист1!$D$15:$D$685,C612,[1]Лист1!$E$15:$E$685,D612,[1]Лист1!$F$15:$F$685,E612)</f>
        <v>#VALUE!</v>
      </c>
      <c r="X612" s="128" t="e">
        <f>SUMIFS([1]Лист1!$R$15:$R$685,[1]Лист1!$C$15:$C$685,B612,[1]Лист1!$D$15:$D$685,C612,[1]Лист1!$E$15:$E$685,D612,[1]Лист1!$F$15:$F$685,E612)</f>
        <v>#VALUE!</v>
      </c>
      <c r="Y612" s="128" t="e">
        <f>SUMIFS([1]Лист1!$S$15:$S$685,[1]Лист1!$C$15:$C$685,B612,[1]Лист1!$D$15:$D$685,C612,[1]Лист1!$E$15:$E$685,D612,[1]Лист1!$F$15:$F$685,E612)</f>
        <v>#VALUE!</v>
      </c>
      <c r="Z612" s="133" t="e">
        <f t="shared" si="1223"/>
        <v>#VALUE!</v>
      </c>
      <c r="AA612" s="133" t="e">
        <f t="shared" si="1224"/>
        <v>#VALUE!</v>
      </c>
      <c r="AB612" s="133" t="e">
        <f t="shared" si="1225"/>
        <v>#VALUE!</v>
      </c>
      <c r="AC612" t="b">
        <f t="shared" si="1215"/>
        <v>1</v>
      </c>
    </row>
    <row r="613" spans="1:29" ht="33" x14ac:dyDescent="0.25">
      <c r="A613" s="30" t="s">
        <v>392</v>
      </c>
      <c r="B613" s="27" t="s">
        <v>35</v>
      </c>
      <c r="C613" s="27" t="s">
        <v>3</v>
      </c>
      <c r="D613" s="42" t="s">
        <v>393</v>
      </c>
      <c r="E613" s="30"/>
      <c r="F613" s="96">
        <f t="shared" ref="F613:U614" si="1226">F614</f>
        <v>21531</v>
      </c>
      <c r="G613" s="96">
        <f t="shared" si="1226"/>
        <v>4440</v>
      </c>
      <c r="H613" s="96">
        <f t="shared" si="1226"/>
        <v>25971</v>
      </c>
      <c r="I613" s="96">
        <f t="shared" si="1226"/>
        <v>0</v>
      </c>
      <c r="J613" s="96">
        <f t="shared" si="1226"/>
        <v>25971</v>
      </c>
      <c r="K613" s="96">
        <f t="shared" si="1226"/>
        <v>0</v>
      </c>
      <c r="L613" s="96">
        <f t="shared" si="1226"/>
        <v>25971</v>
      </c>
      <c r="M613" s="95">
        <f t="shared" si="1226"/>
        <v>0</v>
      </c>
      <c r="N613" s="96">
        <f t="shared" si="1226"/>
        <v>25971</v>
      </c>
      <c r="O613" s="96">
        <f t="shared" si="1226"/>
        <v>0</v>
      </c>
      <c r="P613" s="96">
        <f t="shared" si="1226"/>
        <v>25971</v>
      </c>
      <c r="Q613" s="96">
        <f t="shared" si="1226"/>
        <v>0</v>
      </c>
      <c r="R613" s="96">
        <f t="shared" si="1226"/>
        <v>25971</v>
      </c>
      <c r="S613" s="96">
        <f t="shared" si="1226"/>
        <v>0</v>
      </c>
      <c r="T613" s="96">
        <f t="shared" si="1226"/>
        <v>25971</v>
      </c>
      <c r="U613" s="96">
        <f t="shared" si="1226"/>
        <v>0</v>
      </c>
      <c r="V613" s="96">
        <f t="shared" ref="U613:V614" si="1227">V614</f>
        <v>25971</v>
      </c>
      <c r="AC613" t="b">
        <f t="shared" si="1215"/>
        <v>1</v>
      </c>
    </row>
    <row r="614" spans="1:29" ht="33" x14ac:dyDescent="0.25">
      <c r="A614" s="20" t="s">
        <v>100</v>
      </c>
      <c r="B614" s="17" t="s">
        <v>35</v>
      </c>
      <c r="C614" s="17" t="s">
        <v>3</v>
      </c>
      <c r="D614" s="37" t="s">
        <v>393</v>
      </c>
      <c r="E614" s="17" t="s">
        <v>101</v>
      </c>
      <c r="F614" s="95">
        <f t="shared" si="1226"/>
        <v>21531</v>
      </c>
      <c r="G614" s="95">
        <f t="shared" si="1226"/>
        <v>4440</v>
      </c>
      <c r="H614" s="95">
        <f t="shared" si="1226"/>
        <v>25971</v>
      </c>
      <c r="I614" s="95">
        <f t="shared" si="1226"/>
        <v>0</v>
      </c>
      <c r="J614" s="95">
        <f t="shared" si="1226"/>
        <v>25971</v>
      </c>
      <c r="K614" s="95">
        <f t="shared" si="1226"/>
        <v>0</v>
      </c>
      <c r="L614" s="95">
        <f t="shared" si="1226"/>
        <v>25971</v>
      </c>
      <c r="M614" s="95">
        <f t="shared" si="1226"/>
        <v>0</v>
      </c>
      <c r="N614" s="95">
        <f t="shared" si="1226"/>
        <v>25971</v>
      </c>
      <c r="O614" s="95">
        <f t="shared" si="1226"/>
        <v>0</v>
      </c>
      <c r="P614" s="95">
        <f t="shared" si="1226"/>
        <v>25971</v>
      </c>
      <c r="Q614" s="95">
        <f t="shared" si="1226"/>
        <v>0</v>
      </c>
      <c r="R614" s="130">
        <f t="shared" si="1226"/>
        <v>25971</v>
      </c>
      <c r="S614" s="95">
        <f t="shared" si="1226"/>
        <v>0</v>
      </c>
      <c r="T614" s="95">
        <f t="shared" si="1226"/>
        <v>25971</v>
      </c>
      <c r="U614" s="95">
        <f t="shared" si="1227"/>
        <v>0</v>
      </c>
      <c r="V614" s="95">
        <f t="shared" si="1227"/>
        <v>25971</v>
      </c>
      <c r="W614" s="128" t="e">
        <f>SUMIFS([1]Лист1!$Q$15:$Q$685,[1]Лист1!$C$15:$C$685,B614,[1]Лист1!$D$15:$D$685,C614,[1]Лист1!$E$15:$E$685,D614,[1]Лист1!$F$15:$F$685,E614)</f>
        <v>#VALUE!</v>
      </c>
      <c r="X614" s="128" t="e">
        <f>SUMIFS([1]Лист1!$R$15:$R$685,[1]Лист1!$C$15:$C$685,B614,[1]Лист1!$D$15:$D$685,C614,[1]Лист1!$E$15:$E$685,D614,[1]Лист1!$F$15:$F$685,E614)</f>
        <v>#VALUE!</v>
      </c>
      <c r="Y614" s="128" t="e">
        <f>SUMIFS([1]Лист1!$S$15:$S$685,[1]Лист1!$C$15:$C$685,B614,[1]Лист1!$D$15:$D$685,C614,[1]Лист1!$E$15:$E$685,D614,[1]Лист1!$F$15:$F$685,E614)</f>
        <v>#VALUE!</v>
      </c>
      <c r="Z614" s="133" t="e">
        <f t="shared" ref="Z614:Z615" si="1228">W614-P614</f>
        <v>#VALUE!</v>
      </c>
      <c r="AA614" s="133" t="e">
        <f t="shared" ref="AA614:AA615" si="1229">X614-Q614</f>
        <v>#VALUE!</v>
      </c>
      <c r="AB614" s="133" t="e">
        <f t="shared" ref="AB614:AB615" si="1230">Y614-R614</f>
        <v>#VALUE!</v>
      </c>
      <c r="AC614" t="b">
        <f t="shared" si="1215"/>
        <v>1</v>
      </c>
    </row>
    <row r="615" spans="1:29" ht="16.5" x14ac:dyDescent="0.25">
      <c r="A615" s="25" t="s">
        <v>228</v>
      </c>
      <c r="B615" s="17" t="s">
        <v>35</v>
      </c>
      <c r="C615" s="17" t="s">
        <v>3</v>
      </c>
      <c r="D615" s="37" t="s">
        <v>393</v>
      </c>
      <c r="E615" s="17" t="s">
        <v>229</v>
      </c>
      <c r="F615" s="95">
        <v>21531</v>
      </c>
      <c r="G615" s="95">
        <v>4440</v>
      </c>
      <c r="H615" s="95">
        <f>F615+G615</f>
        <v>25971</v>
      </c>
      <c r="I615" s="95">
        <v>0</v>
      </c>
      <c r="J615" s="95">
        <f>H615+I615</f>
        <v>25971</v>
      </c>
      <c r="K615" s="95">
        <v>0</v>
      </c>
      <c r="L615" s="95">
        <f>J615+K615</f>
        <v>25971</v>
      </c>
      <c r="M615" s="95">
        <v>0</v>
      </c>
      <c r="N615" s="95">
        <f>L615+M615</f>
        <v>25971</v>
      </c>
      <c r="O615" s="95">
        <v>0</v>
      </c>
      <c r="P615" s="95">
        <f>N615+O615</f>
        <v>25971</v>
      </c>
      <c r="Q615" s="95">
        <v>0</v>
      </c>
      <c r="R615" s="130">
        <f>P615+Q615</f>
        <v>25971</v>
      </c>
      <c r="S615" s="95">
        <v>0</v>
      </c>
      <c r="T615" s="95">
        <f>R615+S615</f>
        <v>25971</v>
      </c>
      <c r="U615" s="95">
        <v>0</v>
      </c>
      <c r="V615" s="95">
        <f>T615+U615</f>
        <v>25971</v>
      </c>
      <c r="W615" s="128" t="e">
        <f>SUMIFS([1]Лист1!$Q$15:$Q$685,[1]Лист1!$C$15:$C$685,B615,[1]Лист1!$D$15:$D$685,C615,[1]Лист1!$E$15:$E$685,D615,[1]Лист1!$F$15:$F$685,E615)</f>
        <v>#VALUE!</v>
      </c>
      <c r="X615" s="128" t="e">
        <f>SUMIFS([1]Лист1!$R$15:$R$685,[1]Лист1!$C$15:$C$685,B615,[1]Лист1!$D$15:$D$685,C615,[1]Лист1!$E$15:$E$685,D615,[1]Лист1!$F$15:$F$685,E615)</f>
        <v>#VALUE!</v>
      </c>
      <c r="Y615" s="128" t="e">
        <f>SUMIFS([1]Лист1!$S$15:$S$685,[1]Лист1!$C$15:$C$685,B615,[1]Лист1!$D$15:$D$685,C615,[1]Лист1!$E$15:$E$685,D615,[1]Лист1!$F$15:$F$685,E615)</f>
        <v>#VALUE!</v>
      </c>
      <c r="Z615" s="133" t="e">
        <f t="shared" si="1228"/>
        <v>#VALUE!</v>
      </c>
      <c r="AA615" s="133" t="e">
        <f t="shared" si="1229"/>
        <v>#VALUE!</v>
      </c>
      <c r="AB615" s="133" t="e">
        <f t="shared" si="1230"/>
        <v>#VALUE!</v>
      </c>
      <c r="AC615" t="b">
        <f t="shared" si="1215"/>
        <v>1</v>
      </c>
    </row>
    <row r="616" spans="1:29" ht="34.5" x14ac:dyDescent="0.3">
      <c r="A616" s="12" t="s">
        <v>112</v>
      </c>
      <c r="B616" s="13" t="s">
        <v>35</v>
      </c>
      <c r="C616" s="13" t="s">
        <v>3</v>
      </c>
      <c r="D616" s="14" t="s">
        <v>296</v>
      </c>
      <c r="E616" s="19"/>
      <c r="F616" s="103">
        <f>F617+F621</f>
        <v>13744</v>
      </c>
      <c r="G616" s="103">
        <f t="shared" ref="G616:H616" si="1231">G617+G621</f>
        <v>17916.099999999999</v>
      </c>
      <c r="H616" s="103">
        <f t="shared" si="1231"/>
        <v>31660.1</v>
      </c>
      <c r="I616" s="103">
        <f t="shared" ref="I616:J616" si="1232">I617+I621</f>
        <v>0</v>
      </c>
      <c r="J616" s="103">
        <f t="shared" si="1232"/>
        <v>31660.1</v>
      </c>
      <c r="K616" s="103">
        <f t="shared" ref="K616:L616" si="1233">K617+K621</f>
        <v>0</v>
      </c>
      <c r="L616" s="103">
        <f t="shared" si="1233"/>
        <v>31660.1</v>
      </c>
      <c r="M616" s="95">
        <f t="shared" ref="M616:N616" si="1234">M617+M621</f>
        <v>0</v>
      </c>
      <c r="N616" s="94">
        <f t="shared" si="1234"/>
        <v>31660.1</v>
      </c>
      <c r="O616" s="94">
        <f t="shared" ref="O616:P616" si="1235">O617+O621</f>
        <v>-6504</v>
      </c>
      <c r="P616" s="94">
        <f t="shared" si="1235"/>
        <v>25156.1</v>
      </c>
      <c r="Q616" s="94">
        <f t="shared" ref="Q616:R616" si="1236">Q617+Q621</f>
        <v>0</v>
      </c>
      <c r="R616" s="94">
        <f t="shared" si="1236"/>
        <v>25156.1</v>
      </c>
      <c r="S616" s="94">
        <f t="shared" ref="S616:T616" si="1237">S617+S621</f>
        <v>2825.4</v>
      </c>
      <c r="T616" s="94">
        <f t="shared" si="1237"/>
        <v>27981.5</v>
      </c>
      <c r="U616" s="94">
        <f t="shared" ref="U616:V616" si="1238">U617+U621</f>
        <v>0</v>
      </c>
      <c r="V616" s="94">
        <f t="shared" si="1238"/>
        <v>27981.5</v>
      </c>
      <c r="AC616" t="b">
        <f t="shared" si="1215"/>
        <v>1</v>
      </c>
    </row>
    <row r="617" spans="1:29" ht="33" x14ac:dyDescent="0.25">
      <c r="A617" s="30" t="s">
        <v>297</v>
      </c>
      <c r="B617" s="27" t="s">
        <v>35</v>
      </c>
      <c r="C617" s="27" t="s">
        <v>3</v>
      </c>
      <c r="D617" s="28" t="s">
        <v>298</v>
      </c>
      <c r="E617" s="29"/>
      <c r="F617" s="99">
        <f>F618</f>
        <v>13744</v>
      </c>
      <c r="G617" s="99">
        <f t="shared" ref="G617:V619" si="1239">G618</f>
        <v>7490</v>
      </c>
      <c r="H617" s="99">
        <f t="shared" si="1239"/>
        <v>21234</v>
      </c>
      <c r="I617" s="99">
        <f t="shared" si="1239"/>
        <v>0</v>
      </c>
      <c r="J617" s="99">
        <f t="shared" si="1239"/>
        <v>21234</v>
      </c>
      <c r="K617" s="99">
        <f t="shared" si="1239"/>
        <v>0</v>
      </c>
      <c r="L617" s="99">
        <f t="shared" si="1239"/>
        <v>21234</v>
      </c>
      <c r="M617" s="95">
        <f t="shared" si="1239"/>
        <v>0</v>
      </c>
      <c r="N617" s="96">
        <f t="shared" si="1239"/>
        <v>21234</v>
      </c>
      <c r="O617" s="96">
        <f t="shared" si="1239"/>
        <v>-6504</v>
      </c>
      <c r="P617" s="96">
        <f t="shared" si="1239"/>
        <v>14730</v>
      </c>
      <c r="Q617" s="96">
        <f t="shared" si="1239"/>
        <v>0</v>
      </c>
      <c r="R617" s="96">
        <f t="shared" si="1239"/>
        <v>14730</v>
      </c>
      <c r="S617" s="96">
        <f t="shared" si="1239"/>
        <v>0</v>
      </c>
      <c r="T617" s="96">
        <f t="shared" si="1239"/>
        <v>14730</v>
      </c>
      <c r="U617" s="96">
        <f t="shared" si="1239"/>
        <v>0</v>
      </c>
      <c r="V617" s="96">
        <f t="shared" si="1239"/>
        <v>14730</v>
      </c>
      <c r="AC617" t="b">
        <f t="shared" si="1215"/>
        <v>1</v>
      </c>
    </row>
    <row r="618" spans="1:29" ht="33" x14ac:dyDescent="0.25">
      <c r="A618" s="25" t="s">
        <v>299</v>
      </c>
      <c r="B618" s="17" t="s">
        <v>35</v>
      </c>
      <c r="C618" s="17" t="s">
        <v>3</v>
      </c>
      <c r="D618" s="18" t="s">
        <v>300</v>
      </c>
      <c r="E618" s="19"/>
      <c r="F618" s="100">
        <f t="shared" ref="F618:U619" si="1240">F619</f>
        <v>13744</v>
      </c>
      <c r="G618" s="100">
        <f t="shared" si="1240"/>
        <v>7490</v>
      </c>
      <c r="H618" s="100">
        <f t="shared" si="1240"/>
        <v>21234</v>
      </c>
      <c r="I618" s="100">
        <f t="shared" si="1240"/>
        <v>0</v>
      </c>
      <c r="J618" s="100">
        <f t="shared" si="1240"/>
        <v>21234</v>
      </c>
      <c r="K618" s="100">
        <f t="shared" si="1240"/>
        <v>0</v>
      </c>
      <c r="L618" s="100">
        <f t="shared" si="1240"/>
        <v>21234</v>
      </c>
      <c r="M618" s="95">
        <f t="shared" si="1240"/>
        <v>0</v>
      </c>
      <c r="N618" s="95">
        <f t="shared" si="1240"/>
        <v>21234</v>
      </c>
      <c r="O618" s="95">
        <f t="shared" si="1240"/>
        <v>-6504</v>
      </c>
      <c r="P618" s="95">
        <f t="shared" si="1240"/>
        <v>14730</v>
      </c>
      <c r="Q618" s="95">
        <f t="shared" si="1240"/>
        <v>0</v>
      </c>
      <c r="R618" s="95">
        <f t="shared" si="1240"/>
        <v>14730</v>
      </c>
      <c r="S618" s="95">
        <f t="shared" si="1240"/>
        <v>0</v>
      </c>
      <c r="T618" s="95">
        <f t="shared" si="1240"/>
        <v>14730</v>
      </c>
      <c r="U618" s="95">
        <f t="shared" si="1240"/>
        <v>0</v>
      </c>
      <c r="V618" s="95">
        <f t="shared" si="1239"/>
        <v>14730</v>
      </c>
      <c r="AC618" t="b">
        <f t="shared" si="1215"/>
        <v>1</v>
      </c>
    </row>
    <row r="619" spans="1:29" ht="33" x14ac:dyDescent="0.25">
      <c r="A619" s="20" t="s">
        <v>100</v>
      </c>
      <c r="B619" s="17" t="s">
        <v>35</v>
      </c>
      <c r="C619" s="17" t="s">
        <v>3</v>
      </c>
      <c r="D619" s="18" t="s">
        <v>300</v>
      </c>
      <c r="E619" s="19" t="s">
        <v>101</v>
      </c>
      <c r="F619" s="85">
        <f t="shared" si="1240"/>
        <v>13744</v>
      </c>
      <c r="G619" s="85">
        <f t="shared" si="1240"/>
        <v>7490</v>
      </c>
      <c r="H619" s="85">
        <f t="shared" si="1240"/>
        <v>21234</v>
      </c>
      <c r="I619" s="85">
        <f t="shared" si="1240"/>
        <v>0</v>
      </c>
      <c r="J619" s="85">
        <f t="shared" si="1240"/>
        <v>21234</v>
      </c>
      <c r="K619" s="85">
        <f t="shared" si="1240"/>
        <v>0</v>
      </c>
      <c r="L619" s="85">
        <f t="shared" si="1240"/>
        <v>21234</v>
      </c>
      <c r="M619" s="95">
        <f t="shared" si="1240"/>
        <v>0</v>
      </c>
      <c r="N619" s="95">
        <f t="shared" si="1240"/>
        <v>21234</v>
      </c>
      <c r="O619" s="95">
        <f t="shared" si="1240"/>
        <v>-6504</v>
      </c>
      <c r="P619" s="95">
        <f t="shared" si="1240"/>
        <v>14730</v>
      </c>
      <c r="Q619" s="95">
        <f t="shared" si="1240"/>
        <v>0</v>
      </c>
      <c r="R619" s="130">
        <f t="shared" si="1240"/>
        <v>14730</v>
      </c>
      <c r="S619" s="95">
        <f t="shared" si="1240"/>
        <v>0</v>
      </c>
      <c r="T619" s="95">
        <f t="shared" si="1240"/>
        <v>14730</v>
      </c>
      <c r="U619" s="95">
        <f t="shared" si="1239"/>
        <v>0</v>
      </c>
      <c r="V619" s="95">
        <f t="shared" si="1239"/>
        <v>14730</v>
      </c>
      <c r="W619" s="128" t="e">
        <f>SUMIFS([1]Лист1!$Q$15:$Q$685,[1]Лист1!$C$15:$C$685,B619,[1]Лист1!$D$15:$D$685,C619,[1]Лист1!$E$15:$E$685,D619,[1]Лист1!$F$15:$F$685,E619)</f>
        <v>#VALUE!</v>
      </c>
      <c r="X619" s="128" t="e">
        <f>SUMIFS([1]Лист1!$R$15:$R$685,[1]Лист1!$C$15:$C$685,B619,[1]Лист1!$D$15:$D$685,C619,[1]Лист1!$E$15:$E$685,D619,[1]Лист1!$F$15:$F$685,E619)</f>
        <v>#VALUE!</v>
      </c>
      <c r="Y619" s="128" t="e">
        <f>SUMIFS([1]Лист1!$S$15:$S$685,[1]Лист1!$C$15:$C$685,B619,[1]Лист1!$D$15:$D$685,C619,[1]Лист1!$E$15:$E$685,D619,[1]Лист1!$F$15:$F$685,E619)</f>
        <v>#VALUE!</v>
      </c>
      <c r="Z619" s="133" t="e">
        <f t="shared" ref="Z619:Z620" si="1241">W619-P619</f>
        <v>#VALUE!</v>
      </c>
      <c r="AA619" s="133" t="e">
        <f t="shared" ref="AA619:AA620" si="1242">X619-Q619</f>
        <v>#VALUE!</v>
      </c>
      <c r="AB619" s="133" t="e">
        <f t="shared" ref="AB619:AB620" si="1243">Y619-R619</f>
        <v>#VALUE!</v>
      </c>
      <c r="AC619" t="b">
        <f t="shared" si="1215"/>
        <v>1</v>
      </c>
    </row>
    <row r="620" spans="1:29" ht="16.5" x14ac:dyDescent="0.25">
      <c r="A620" s="25" t="s">
        <v>228</v>
      </c>
      <c r="B620" s="17" t="s">
        <v>35</v>
      </c>
      <c r="C620" s="17" t="s">
        <v>3</v>
      </c>
      <c r="D620" s="18" t="s">
        <v>300</v>
      </c>
      <c r="E620" s="19" t="s">
        <v>229</v>
      </c>
      <c r="F620" s="95">
        <v>13744</v>
      </c>
      <c r="G620" s="95">
        <v>7490</v>
      </c>
      <c r="H620" s="95">
        <f>F620+G620</f>
        <v>21234</v>
      </c>
      <c r="I620" s="95">
        <v>0</v>
      </c>
      <c r="J620" s="95">
        <f>H620+I620</f>
        <v>21234</v>
      </c>
      <c r="K620" s="95">
        <v>0</v>
      </c>
      <c r="L620" s="95">
        <f>J620+K620</f>
        <v>21234</v>
      </c>
      <c r="M620" s="95">
        <v>0</v>
      </c>
      <c r="N620" s="95">
        <f>L620+M620</f>
        <v>21234</v>
      </c>
      <c r="O620" s="95">
        <v>-6504</v>
      </c>
      <c r="P620" s="95">
        <f>N620+O620</f>
        <v>14730</v>
      </c>
      <c r="Q620" s="95">
        <v>0</v>
      </c>
      <c r="R620" s="130">
        <f>P620+Q620</f>
        <v>14730</v>
      </c>
      <c r="S620" s="95">
        <v>0</v>
      </c>
      <c r="T620" s="95">
        <f>R620+S620</f>
        <v>14730</v>
      </c>
      <c r="U620" s="95">
        <v>0</v>
      </c>
      <c r="V620" s="95">
        <f>T620+U620</f>
        <v>14730</v>
      </c>
      <c r="W620" s="128" t="e">
        <f>SUMIFS([1]Лист1!$Q$15:$Q$685,[1]Лист1!$C$15:$C$685,B620,[1]Лист1!$D$15:$D$685,C620,[1]Лист1!$E$15:$E$685,D620,[1]Лист1!$F$15:$F$685,E620)</f>
        <v>#VALUE!</v>
      </c>
      <c r="X620" s="128" t="e">
        <f>SUMIFS([1]Лист1!$R$15:$R$685,[1]Лист1!$C$15:$C$685,B620,[1]Лист1!$D$15:$D$685,C620,[1]Лист1!$E$15:$E$685,D620,[1]Лист1!$F$15:$F$685,E620)</f>
        <v>#VALUE!</v>
      </c>
      <c r="Y620" s="128" t="e">
        <f>SUMIFS([1]Лист1!$S$15:$S$685,[1]Лист1!$C$15:$C$685,B620,[1]Лист1!$D$15:$D$685,C620,[1]Лист1!$E$15:$E$685,D620,[1]Лист1!$F$15:$F$685,E620)</f>
        <v>#VALUE!</v>
      </c>
      <c r="Z620" s="133" t="e">
        <f t="shared" si="1241"/>
        <v>#VALUE!</v>
      </c>
      <c r="AA620" s="133" t="e">
        <f t="shared" si="1242"/>
        <v>#VALUE!</v>
      </c>
      <c r="AB620" s="133" t="e">
        <f t="shared" si="1243"/>
        <v>#VALUE!</v>
      </c>
      <c r="AC620" t="b">
        <f t="shared" si="1215"/>
        <v>1</v>
      </c>
    </row>
    <row r="621" spans="1:29" ht="33" x14ac:dyDescent="0.25">
      <c r="A621" s="30" t="s">
        <v>493</v>
      </c>
      <c r="B621" s="27" t="s">
        <v>35</v>
      </c>
      <c r="C621" s="27" t="s">
        <v>3</v>
      </c>
      <c r="D621" s="42" t="s">
        <v>494</v>
      </c>
      <c r="E621" s="27"/>
      <c r="F621" s="112">
        <f>F622</f>
        <v>0</v>
      </c>
      <c r="G621" s="112">
        <f t="shared" ref="G621:V622" si="1244">G622</f>
        <v>10426.1</v>
      </c>
      <c r="H621" s="112">
        <f t="shared" si="1244"/>
        <v>10426.1</v>
      </c>
      <c r="I621" s="112">
        <f t="shared" si="1244"/>
        <v>0</v>
      </c>
      <c r="J621" s="112">
        <f t="shared" si="1244"/>
        <v>10426.1</v>
      </c>
      <c r="K621" s="112">
        <f t="shared" si="1244"/>
        <v>0</v>
      </c>
      <c r="L621" s="112">
        <f t="shared" si="1244"/>
        <v>10426.1</v>
      </c>
      <c r="M621" s="95">
        <f t="shared" si="1244"/>
        <v>0</v>
      </c>
      <c r="N621" s="96">
        <f t="shared" si="1244"/>
        <v>10426.1</v>
      </c>
      <c r="O621" s="96">
        <f t="shared" si="1244"/>
        <v>0</v>
      </c>
      <c r="P621" s="96">
        <f t="shared" si="1244"/>
        <v>10426.1</v>
      </c>
      <c r="Q621" s="96">
        <f t="shared" si="1244"/>
        <v>0</v>
      </c>
      <c r="R621" s="96">
        <f t="shared" si="1244"/>
        <v>10426.1</v>
      </c>
      <c r="S621" s="96">
        <f t="shared" si="1244"/>
        <v>2825.4</v>
      </c>
      <c r="T621" s="96">
        <f t="shared" si="1244"/>
        <v>13251.5</v>
      </c>
      <c r="U621" s="96">
        <f t="shared" si="1244"/>
        <v>0</v>
      </c>
      <c r="V621" s="96">
        <f t="shared" si="1244"/>
        <v>13251.5</v>
      </c>
      <c r="AC621" t="b">
        <f t="shared" si="1215"/>
        <v>1</v>
      </c>
    </row>
    <row r="622" spans="1:29" ht="33" x14ac:dyDescent="0.25">
      <c r="A622" s="25" t="s">
        <v>100</v>
      </c>
      <c r="B622" s="17" t="s">
        <v>35</v>
      </c>
      <c r="C622" s="17" t="s">
        <v>3</v>
      </c>
      <c r="D622" s="37" t="s">
        <v>494</v>
      </c>
      <c r="E622" s="17" t="s">
        <v>101</v>
      </c>
      <c r="F622" s="112">
        <f>F623</f>
        <v>0</v>
      </c>
      <c r="G622" s="112">
        <f t="shared" si="1244"/>
        <v>10426.1</v>
      </c>
      <c r="H622" s="112">
        <f t="shared" si="1244"/>
        <v>10426.1</v>
      </c>
      <c r="I622" s="112">
        <f t="shared" si="1244"/>
        <v>0</v>
      </c>
      <c r="J622" s="112">
        <f t="shared" si="1244"/>
        <v>10426.1</v>
      </c>
      <c r="K622" s="112">
        <f t="shared" si="1244"/>
        <v>0</v>
      </c>
      <c r="L622" s="112">
        <f t="shared" si="1244"/>
        <v>10426.1</v>
      </c>
      <c r="M622" s="95">
        <f t="shared" si="1244"/>
        <v>0</v>
      </c>
      <c r="N622" s="95">
        <f t="shared" si="1244"/>
        <v>10426.1</v>
      </c>
      <c r="O622" s="95">
        <f t="shared" si="1244"/>
        <v>0</v>
      </c>
      <c r="P622" s="95">
        <f t="shared" si="1244"/>
        <v>10426.1</v>
      </c>
      <c r="Q622" s="95">
        <f t="shared" si="1244"/>
        <v>0</v>
      </c>
      <c r="R622" s="130">
        <f t="shared" si="1244"/>
        <v>10426.1</v>
      </c>
      <c r="S622" s="95">
        <f t="shared" si="1244"/>
        <v>2825.4</v>
      </c>
      <c r="T622" s="95">
        <f t="shared" si="1244"/>
        <v>13251.5</v>
      </c>
      <c r="U622" s="95">
        <f t="shared" si="1244"/>
        <v>0</v>
      </c>
      <c r="V622" s="95">
        <f t="shared" si="1244"/>
        <v>13251.5</v>
      </c>
      <c r="W622" s="128" t="e">
        <f>SUMIFS([1]Лист1!$Q$15:$Q$685,[1]Лист1!$C$15:$C$685,B622,[1]Лист1!$D$15:$D$685,C622,[1]Лист1!$E$15:$E$685,D622,[1]Лист1!$F$15:$F$685,E622)</f>
        <v>#VALUE!</v>
      </c>
      <c r="X622" s="128" t="e">
        <f>SUMIFS([1]Лист1!$R$15:$R$685,[1]Лист1!$C$15:$C$685,B622,[1]Лист1!$D$15:$D$685,C622,[1]Лист1!$E$15:$E$685,D622,[1]Лист1!$F$15:$F$685,E622)</f>
        <v>#VALUE!</v>
      </c>
      <c r="Y622" s="128" t="e">
        <f>SUMIFS([1]Лист1!$S$15:$S$685,[1]Лист1!$C$15:$C$685,B622,[1]Лист1!$D$15:$D$685,C622,[1]Лист1!$E$15:$E$685,D622,[1]Лист1!$F$15:$F$685,E622)</f>
        <v>#VALUE!</v>
      </c>
      <c r="Z622" s="133" t="e">
        <f t="shared" ref="Z622:Z623" si="1245">W622-P622</f>
        <v>#VALUE!</v>
      </c>
      <c r="AA622" s="133" t="e">
        <f t="shared" ref="AA622:AA623" si="1246">X622-Q622</f>
        <v>#VALUE!</v>
      </c>
      <c r="AB622" s="133" t="e">
        <f t="shared" ref="AB622:AB623" si="1247">Y622-R622</f>
        <v>#VALUE!</v>
      </c>
      <c r="AC622" t="b">
        <f t="shared" si="1215"/>
        <v>1</v>
      </c>
    </row>
    <row r="623" spans="1:29" ht="16.5" x14ac:dyDescent="0.25">
      <c r="A623" s="25" t="s">
        <v>228</v>
      </c>
      <c r="B623" s="17" t="s">
        <v>35</v>
      </c>
      <c r="C623" s="17" t="s">
        <v>3</v>
      </c>
      <c r="D623" s="37" t="s">
        <v>494</v>
      </c>
      <c r="E623" s="17" t="s">
        <v>229</v>
      </c>
      <c r="F623" s="112">
        <v>0</v>
      </c>
      <c r="G623" s="112">
        <v>10426.1</v>
      </c>
      <c r="H623" s="112">
        <f>F623+G623</f>
        <v>10426.1</v>
      </c>
      <c r="I623" s="95">
        <v>0</v>
      </c>
      <c r="J623" s="112">
        <f>H623+I623</f>
        <v>10426.1</v>
      </c>
      <c r="K623" s="95">
        <v>0</v>
      </c>
      <c r="L623" s="112">
        <f>J623+K623</f>
        <v>10426.1</v>
      </c>
      <c r="M623" s="95">
        <v>0</v>
      </c>
      <c r="N623" s="95">
        <f>L623+M623</f>
        <v>10426.1</v>
      </c>
      <c r="O623" s="95">
        <v>0</v>
      </c>
      <c r="P623" s="95">
        <f>N623+O623</f>
        <v>10426.1</v>
      </c>
      <c r="Q623" s="95">
        <v>0</v>
      </c>
      <c r="R623" s="130">
        <f>P623+Q623</f>
        <v>10426.1</v>
      </c>
      <c r="S623" s="95">
        <v>2825.4</v>
      </c>
      <c r="T623" s="95">
        <f>R623+S623</f>
        <v>13251.5</v>
      </c>
      <c r="U623" s="95">
        <v>0</v>
      </c>
      <c r="V623" s="95">
        <f>T623+U623</f>
        <v>13251.5</v>
      </c>
      <c r="W623" s="128" t="e">
        <f>SUMIFS([1]Лист1!$Q$15:$Q$685,[1]Лист1!$C$15:$C$685,B623,[1]Лист1!$D$15:$D$685,C623,[1]Лист1!$E$15:$E$685,D623,[1]Лист1!$F$15:$F$685,E623)</f>
        <v>#VALUE!</v>
      </c>
      <c r="X623" s="128" t="e">
        <f>SUMIFS([1]Лист1!$R$15:$R$685,[1]Лист1!$C$15:$C$685,B623,[1]Лист1!$D$15:$D$685,C623,[1]Лист1!$E$15:$E$685,D623,[1]Лист1!$F$15:$F$685,E623)</f>
        <v>#VALUE!</v>
      </c>
      <c r="Y623" s="128" t="e">
        <f>SUMIFS([1]Лист1!$S$15:$S$685,[1]Лист1!$C$15:$C$685,B623,[1]Лист1!$D$15:$D$685,C623,[1]Лист1!$E$15:$E$685,D623,[1]Лист1!$F$15:$F$685,E623)</f>
        <v>#VALUE!</v>
      </c>
      <c r="Z623" s="133" t="e">
        <f t="shared" si="1245"/>
        <v>#VALUE!</v>
      </c>
      <c r="AA623" s="133" t="e">
        <f t="shared" si="1246"/>
        <v>#VALUE!</v>
      </c>
      <c r="AB623" s="133" t="e">
        <f t="shared" si="1247"/>
        <v>#VALUE!</v>
      </c>
      <c r="AC623" t="b">
        <f t="shared" si="1215"/>
        <v>1</v>
      </c>
    </row>
    <row r="624" spans="1:29" ht="34.5" x14ac:dyDescent="0.3">
      <c r="A624" s="41" t="s">
        <v>394</v>
      </c>
      <c r="B624" s="13" t="s">
        <v>35</v>
      </c>
      <c r="C624" s="13" t="s">
        <v>3</v>
      </c>
      <c r="D624" s="14" t="s">
        <v>395</v>
      </c>
      <c r="E624" s="19"/>
      <c r="F624" s="103">
        <f t="shared" ref="F624:U625" si="1248">F625</f>
        <v>6170</v>
      </c>
      <c r="G624" s="103">
        <f t="shared" si="1248"/>
        <v>0</v>
      </c>
      <c r="H624" s="103">
        <f t="shared" si="1248"/>
        <v>6170</v>
      </c>
      <c r="I624" s="103">
        <f t="shared" si="1248"/>
        <v>0</v>
      </c>
      <c r="J624" s="103">
        <f t="shared" si="1248"/>
        <v>6170</v>
      </c>
      <c r="K624" s="103">
        <f t="shared" si="1248"/>
        <v>0</v>
      </c>
      <c r="L624" s="103">
        <f t="shared" si="1248"/>
        <v>6170</v>
      </c>
      <c r="M624" s="95">
        <f t="shared" si="1248"/>
        <v>0</v>
      </c>
      <c r="N624" s="94">
        <f t="shared" si="1248"/>
        <v>6170</v>
      </c>
      <c r="O624" s="94">
        <f t="shared" si="1248"/>
        <v>0</v>
      </c>
      <c r="P624" s="94">
        <f t="shared" si="1248"/>
        <v>6170</v>
      </c>
      <c r="Q624" s="94">
        <f t="shared" si="1248"/>
        <v>0</v>
      </c>
      <c r="R624" s="94">
        <f t="shared" si="1248"/>
        <v>6170</v>
      </c>
      <c r="S624" s="153">
        <f t="shared" si="1248"/>
        <v>-3076.2640099999999</v>
      </c>
      <c r="T624" s="153">
        <f t="shared" si="1248"/>
        <v>3093.7359900000001</v>
      </c>
      <c r="U624" s="153">
        <f t="shared" si="1248"/>
        <v>0</v>
      </c>
      <c r="V624" s="153">
        <f t="shared" ref="U624:V625" si="1249">V625</f>
        <v>3093.7359900000001</v>
      </c>
      <c r="AC624" t="b">
        <f t="shared" si="1215"/>
        <v>1</v>
      </c>
    </row>
    <row r="625" spans="1:29" ht="33" x14ac:dyDescent="0.25">
      <c r="A625" s="20" t="s">
        <v>100</v>
      </c>
      <c r="B625" s="17" t="s">
        <v>35</v>
      </c>
      <c r="C625" s="17" t="s">
        <v>3</v>
      </c>
      <c r="D625" s="18" t="s">
        <v>395</v>
      </c>
      <c r="E625" s="19" t="s">
        <v>101</v>
      </c>
      <c r="F625" s="85">
        <f t="shared" si="1248"/>
        <v>6170</v>
      </c>
      <c r="G625" s="85">
        <f t="shared" si="1248"/>
        <v>0</v>
      </c>
      <c r="H625" s="85">
        <f t="shared" si="1248"/>
        <v>6170</v>
      </c>
      <c r="I625" s="85">
        <f t="shared" si="1248"/>
        <v>0</v>
      </c>
      <c r="J625" s="85">
        <f t="shared" si="1248"/>
        <v>6170</v>
      </c>
      <c r="K625" s="85">
        <f t="shared" si="1248"/>
        <v>0</v>
      </c>
      <c r="L625" s="85">
        <f t="shared" si="1248"/>
        <v>6170</v>
      </c>
      <c r="M625" s="95">
        <f t="shared" si="1248"/>
        <v>0</v>
      </c>
      <c r="N625" s="95">
        <f t="shared" si="1248"/>
        <v>6170</v>
      </c>
      <c r="O625" s="95">
        <f t="shared" si="1248"/>
        <v>0</v>
      </c>
      <c r="P625" s="95">
        <f t="shared" si="1248"/>
        <v>6170</v>
      </c>
      <c r="Q625" s="95">
        <f t="shared" si="1248"/>
        <v>0</v>
      </c>
      <c r="R625" s="130">
        <f t="shared" si="1248"/>
        <v>6170</v>
      </c>
      <c r="S625" s="154">
        <f t="shared" si="1248"/>
        <v>-3076.2640099999999</v>
      </c>
      <c r="T625" s="154">
        <f t="shared" si="1248"/>
        <v>3093.7359900000001</v>
      </c>
      <c r="U625" s="154">
        <f t="shared" si="1249"/>
        <v>0</v>
      </c>
      <c r="V625" s="154">
        <f t="shared" si="1249"/>
        <v>3093.7359900000001</v>
      </c>
      <c r="W625" s="128" t="e">
        <f>SUMIFS([1]Лист1!$Q$15:$Q$685,[1]Лист1!$C$15:$C$685,B625,[1]Лист1!$D$15:$D$685,C625,[1]Лист1!$E$15:$E$685,D625,[1]Лист1!$F$15:$F$685,E625)</f>
        <v>#VALUE!</v>
      </c>
      <c r="X625" s="128" t="e">
        <f>SUMIFS([1]Лист1!$R$15:$R$685,[1]Лист1!$C$15:$C$685,B625,[1]Лист1!$D$15:$D$685,C625,[1]Лист1!$E$15:$E$685,D625,[1]Лист1!$F$15:$F$685,E625)</f>
        <v>#VALUE!</v>
      </c>
      <c r="Y625" s="128" t="e">
        <f>SUMIFS([1]Лист1!$S$15:$S$685,[1]Лист1!$C$15:$C$685,B625,[1]Лист1!$D$15:$D$685,C625,[1]Лист1!$E$15:$E$685,D625,[1]Лист1!$F$15:$F$685,E625)</f>
        <v>#VALUE!</v>
      </c>
      <c r="Z625" s="133" t="e">
        <f t="shared" ref="Z625:Z626" si="1250">W625-P625</f>
        <v>#VALUE!</v>
      </c>
      <c r="AA625" s="133" t="e">
        <f t="shared" ref="AA625:AA626" si="1251">X625-Q625</f>
        <v>#VALUE!</v>
      </c>
      <c r="AB625" s="133" t="e">
        <f t="shared" ref="AB625:AB626" si="1252">Y625-R625</f>
        <v>#VALUE!</v>
      </c>
      <c r="AC625" t="b">
        <f t="shared" si="1215"/>
        <v>1</v>
      </c>
    </row>
    <row r="626" spans="1:29" ht="16.5" x14ac:dyDescent="0.25">
      <c r="A626" s="25" t="s">
        <v>228</v>
      </c>
      <c r="B626" s="17" t="s">
        <v>35</v>
      </c>
      <c r="C626" s="17" t="s">
        <v>3</v>
      </c>
      <c r="D626" s="18" t="s">
        <v>395</v>
      </c>
      <c r="E626" s="19" t="s">
        <v>229</v>
      </c>
      <c r="F626" s="95">
        <v>6170</v>
      </c>
      <c r="G626" s="95">
        <v>0</v>
      </c>
      <c r="H626" s="95">
        <f>F626+G626</f>
        <v>6170</v>
      </c>
      <c r="I626" s="95">
        <v>0</v>
      </c>
      <c r="J626" s="95">
        <f>H626+I626</f>
        <v>6170</v>
      </c>
      <c r="K626" s="95">
        <v>0</v>
      </c>
      <c r="L626" s="95">
        <f>J626+K626</f>
        <v>6170</v>
      </c>
      <c r="M626" s="95">
        <v>0</v>
      </c>
      <c r="N626" s="95">
        <f>L626+M626</f>
        <v>6170</v>
      </c>
      <c r="O626" s="95">
        <v>0</v>
      </c>
      <c r="P626" s="95">
        <f>N626+O626</f>
        <v>6170</v>
      </c>
      <c r="Q626" s="95">
        <v>0</v>
      </c>
      <c r="R626" s="130">
        <f>P626+Q626</f>
        <v>6170</v>
      </c>
      <c r="S626" s="154">
        <v>-3076.2640099999999</v>
      </c>
      <c r="T626" s="154">
        <f>R626+S626</f>
        <v>3093.7359900000001</v>
      </c>
      <c r="U626" s="154">
        <v>0</v>
      </c>
      <c r="V626" s="154">
        <f>T626+U626</f>
        <v>3093.7359900000001</v>
      </c>
      <c r="W626" s="128" t="e">
        <f>SUMIFS([1]Лист1!$Q$15:$Q$685,[1]Лист1!$C$15:$C$685,B626,[1]Лист1!$D$15:$D$685,C626,[1]Лист1!$E$15:$E$685,D626,[1]Лист1!$F$15:$F$685,E626)</f>
        <v>#VALUE!</v>
      </c>
      <c r="X626" s="128" t="e">
        <f>SUMIFS([1]Лист1!$R$15:$R$685,[1]Лист1!$C$15:$C$685,B626,[1]Лист1!$D$15:$D$685,C626,[1]Лист1!$E$15:$E$685,D626,[1]Лист1!$F$15:$F$685,E626)</f>
        <v>#VALUE!</v>
      </c>
      <c r="Y626" s="128" t="e">
        <f>SUMIFS([1]Лист1!$S$15:$S$685,[1]Лист1!$C$15:$C$685,B626,[1]Лист1!$D$15:$D$685,C626,[1]Лист1!$E$15:$E$685,D626,[1]Лист1!$F$15:$F$685,E626)</f>
        <v>#VALUE!</v>
      </c>
      <c r="Z626" s="133" t="e">
        <f t="shared" si="1250"/>
        <v>#VALUE!</v>
      </c>
      <c r="AA626" s="133" t="e">
        <f t="shared" si="1251"/>
        <v>#VALUE!</v>
      </c>
      <c r="AB626" s="133" t="e">
        <f t="shared" si="1252"/>
        <v>#VALUE!</v>
      </c>
      <c r="AC626" t="b">
        <f t="shared" si="1215"/>
        <v>1</v>
      </c>
    </row>
    <row r="627" spans="1:29" ht="16.5" x14ac:dyDescent="0.25">
      <c r="A627" s="21" t="s">
        <v>479</v>
      </c>
      <c r="B627" s="9">
        <v>11</v>
      </c>
      <c r="C627" s="9" t="s">
        <v>16</v>
      </c>
      <c r="D627" s="18"/>
      <c r="E627" s="19"/>
      <c r="F627" s="109">
        <f t="shared" ref="F627:U631" si="1253">F628</f>
        <v>18000</v>
      </c>
      <c r="G627" s="109">
        <f t="shared" si="1253"/>
        <v>357.1</v>
      </c>
      <c r="H627" s="109">
        <f t="shared" si="1253"/>
        <v>18357.099999999999</v>
      </c>
      <c r="I627" s="109">
        <f t="shared" si="1253"/>
        <v>0</v>
      </c>
      <c r="J627" s="109">
        <f t="shared" si="1253"/>
        <v>18357.099999999999</v>
      </c>
      <c r="K627" s="109">
        <f t="shared" si="1253"/>
        <v>0</v>
      </c>
      <c r="L627" s="109">
        <f t="shared" si="1253"/>
        <v>18357.099999999999</v>
      </c>
      <c r="M627" s="95">
        <f t="shared" si="1253"/>
        <v>0</v>
      </c>
      <c r="N627" s="93">
        <f t="shared" si="1253"/>
        <v>18357.099999999999</v>
      </c>
      <c r="O627" s="93">
        <f t="shared" si="1253"/>
        <v>0</v>
      </c>
      <c r="P627" s="93">
        <f t="shared" si="1253"/>
        <v>18357.099999999999</v>
      </c>
      <c r="Q627" s="93">
        <f t="shared" si="1253"/>
        <v>0</v>
      </c>
      <c r="R627" s="93">
        <f t="shared" si="1253"/>
        <v>18357.099999999999</v>
      </c>
      <c r="S627" s="93">
        <f t="shared" si="1253"/>
        <v>0</v>
      </c>
      <c r="T627" s="93">
        <f t="shared" si="1253"/>
        <v>18357.099999999999</v>
      </c>
      <c r="U627" s="93">
        <f t="shared" si="1253"/>
        <v>0</v>
      </c>
      <c r="V627" s="93">
        <f t="shared" ref="U627:V631" si="1254">V628</f>
        <v>18357.099999999999</v>
      </c>
      <c r="AC627" t="b">
        <f t="shared" si="1215"/>
        <v>1</v>
      </c>
    </row>
    <row r="628" spans="1:29" ht="66" x14ac:dyDescent="0.25">
      <c r="A628" s="51" t="s">
        <v>480</v>
      </c>
      <c r="B628" s="45" t="s">
        <v>35</v>
      </c>
      <c r="C628" s="45" t="s">
        <v>16</v>
      </c>
      <c r="D628" s="46" t="s">
        <v>485</v>
      </c>
      <c r="E628" s="47"/>
      <c r="F628" s="101">
        <f t="shared" si="1253"/>
        <v>18000</v>
      </c>
      <c r="G628" s="101">
        <f t="shared" si="1253"/>
        <v>357.1</v>
      </c>
      <c r="H628" s="101">
        <f t="shared" si="1253"/>
        <v>18357.099999999999</v>
      </c>
      <c r="I628" s="101">
        <f t="shared" si="1253"/>
        <v>0</v>
      </c>
      <c r="J628" s="101">
        <f t="shared" si="1253"/>
        <v>18357.099999999999</v>
      </c>
      <c r="K628" s="101">
        <f t="shared" si="1253"/>
        <v>0</v>
      </c>
      <c r="L628" s="101">
        <f t="shared" si="1253"/>
        <v>18357.099999999999</v>
      </c>
      <c r="M628" s="95">
        <f t="shared" si="1253"/>
        <v>0</v>
      </c>
      <c r="N628" s="97">
        <f t="shared" si="1253"/>
        <v>18357.099999999999</v>
      </c>
      <c r="O628" s="97">
        <f t="shared" si="1253"/>
        <v>0</v>
      </c>
      <c r="P628" s="97">
        <f t="shared" si="1253"/>
        <v>18357.099999999999</v>
      </c>
      <c r="Q628" s="97">
        <f t="shared" si="1253"/>
        <v>0</v>
      </c>
      <c r="R628" s="97">
        <f t="shared" si="1253"/>
        <v>18357.099999999999</v>
      </c>
      <c r="S628" s="97">
        <f t="shared" si="1253"/>
        <v>0</v>
      </c>
      <c r="T628" s="97">
        <f t="shared" si="1253"/>
        <v>18357.099999999999</v>
      </c>
      <c r="U628" s="97">
        <f t="shared" si="1254"/>
        <v>0</v>
      </c>
      <c r="V628" s="97">
        <f t="shared" si="1254"/>
        <v>18357.099999999999</v>
      </c>
      <c r="AC628" t="b">
        <f t="shared" si="1215"/>
        <v>1</v>
      </c>
    </row>
    <row r="629" spans="1:29" ht="51.75" x14ac:dyDescent="0.3">
      <c r="A629" s="41" t="s">
        <v>481</v>
      </c>
      <c r="B629" s="13" t="s">
        <v>35</v>
      </c>
      <c r="C629" s="13" t="s">
        <v>16</v>
      </c>
      <c r="D629" s="14" t="s">
        <v>486</v>
      </c>
      <c r="E629" s="19"/>
      <c r="F629" s="87">
        <f t="shared" si="1253"/>
        <v>18000</v>
      </c>
      <c r="G629" s="87">
        <f t="shared" si="1253"/>
        <v>357.1</v>
      </c>
      <c r="H629" s="87">
        <f t="shared" si="1253"/>
        <v>18357.099999999999</v>
      </c>
      <c r="I629" s="87">
        <f t="shared" si="1253"/>
        <v>0</v>
      </c>
      <c r="J629" s="87">
        <f t="shared" si="1253"/>
        <v>18357.099999999999</v>
      </c>
      <c r="K629" s="87">
        <f t="shared" si="1253"/>
        <v>0</v>
      </c>
      <c r="L629" s="87">
        <f t="shared" si="1253"/>
        <v>18357.099999999999</v>
      </c>
      <c r="M629" s="95">
        <f t="shared" si="1253"/>
        <v>0</v>
      </c>
      <c r="N629" s="94">
        <f t="shared" si="1253"/>
        <v>18357.099999999999</v>
      </c>
      <c r="O629" s="94">
        <f t="shared" si="1253"/>
        <v>0</v>
      </c>
      <c r="P629" s="94">
        <f t="shared" si="1253"/>
        <v>18357.099999999999</v>
      </c>
      <c r="Q629" s="94">
        <f t="shared" si="1253"/>
        <v>0</v>
      </c>
      <c r="R629" s="94">
        <f t="shared" si="1253"/>
        <v>18357.099999999999</v>
      </c>
      <c r="S629" s="94">
        <f t="shared" si="1253"/>
        <v>0</v>
      </c>
      <c r="T629" s="94">
        <f t="shared" si="1253"/>
        <v>18357.099999999999</v>
      </c>
      <c r="U629" s="94">
        <f t="shared" si="1254"/>
        <v>0</v>
      </c>
      <c r="V629" s="94">
        <f t="shared" si="1254"/>
        <v>18357.099999999999</v>
      </c>
      <c r="AC629" t="b">
        <f t="shared" si="1215"/>
        <v>1</v>
      </c>
    </row>
    <row r="630" spans="1:29" ht="49.5" x14ac:dyDescent="0.25">
      <c r="A630" s="25" t="s">
        <v>482</v>
      </c>
      <c r="B630" s="17" t="s">
        <v>35</v>
      </c>
      <c r="C630" s="17" t="s">
        <v>16</v>
      </c>
      <c r="D630" s="18" t="s">
        <v>487</v>
      </c>
      <c r="E630" s="19"/>
      <c r="F630" s="85">
        <f t="shared" si="1253"/>
        <v>18000</v>
      </c>
      <c r="G630" s="85">
        <f t="shared" si="1253"/>
        <v>357.1</v>
      </c>
      <c r="H630" s="85">
        <f t="shared" si="1253"/>
        <v>18357.099999999999</v>
      </c>
      <c r="I630" s="85">
        <f t="shared" si="1253"/>
        <v>0</v>
      </c>
      <c r="J630" s="85">
        <f t="shared" si="1253"/>
        <v>18357.099999999999</v>
      </c>
      <c r="K630" s="85">
        <f t="shared" si="1253"/>
        <v>0</v>
      </c>
      <c r="L630" s="85">
        <f t="shared" si="1253"/>
        <v>18357.099999999999</v>
      </c>
      <c r="M630" s="95">
        <f t="shared" si="1253"/>
        <v>0</v>
      </c>
      <c r="N630" s="95">
        <f t="shared" si="1253"/>
        <v>18357.099999999999</v>
      </c>
      <c r="O630" s="95">
        <f t="shared" si="1253"/>
        <v>0</v>
      </c>
      <c r="P630" s="95">
        <f t="shared" si="1253"/>
        <v>18357.099999999999</v>
      </c>
      <c r="Q630" s="95">
        <f t="shared" si="1253"/>
        <v>0</v>
      </c>
      <c r="R630" s="95">
        <f t="shared" si="1253"/>
        <v>18357.099999999999</v>
      </c>
      <c r="S630" s="95">
        <f t="shared" si="1253"/>
        <v>0</v>
      </c>
      <c r="T630" s="95">
        <f t="shared" si="1253"/>
        <v>18357.099999999999</v>
      </c>
      <c r="U630" s="95">
        <f t="shared" si="1254"/>
        <v>0</v>
      </c>
      <c r="V630" s="95">
        <f t="shared" si="1254"/>
        <v>18357.099999999999</v>
      </c>
      <c r="AC630" t="b">
        <f t="shared" si="1215"/>
        <v>1</v>
      </c>
    </row>
    <row r="631" spans="1:29" ht="33" x14ac:dyDescent="0.25">
      <c r="A631" s="25" t="s">
        <v>483</v>
      </c>
      <c r="B631" s="17" t="s">
        <v>35</v>
      </c>
      <c r="C631" s="17" t="s">
        <v>16</v>
      </c>
      <c r="D631" s="18" t="s">
        <v>487</v>
      </c>
      <c r="E631" s="19" t="s">
        <v>488</v>
      </c>
      <c r="F631" s="85">
        <f t="shared" si="1253"/>
        <v>18000</v>
      </c>
      <c r="G631" s="85">
        <f t="shared" si="1253"/>
        <v>357.1</v>
      </c>
      <c r="H631" s="85">
        <f t="shared" si="1253"/>
        <v>18357.099999999999</v>
      </c>
      <c r="I631" s="85">
        <f t="shared" si="1253"/>
        <v>0</v>
      </c>
      <c r="J631" s="85">
        <f t="shared" si="1253"/>
        <v>18357.099999999999</v>
      </c>
      <c r="K631" s="85">
        <f t="shared" si="1253"/>
        <v>0</v>
      </c>
      <c r="L631" s="85">
        <f t="shared" si="1253"/>
        <v>18357.099999999999</v>
      </c>
      <c r="M631" s="95">
        <f t="shared" si="1253"/>
        <v>0</v>
      </c>
      <c r="N631" s="95">
        <f t="shared" si="1253"/>
        <v>18357.099999999999</v>
      </c>
      <c r="O631" s="95">
        <f t="shared" si="1253"/>
        <v>0</v>
      </c>
      <c r="P631" s="95">
        <f t="shared" si="1253"/>
        <v>18357.099999999999</v>
      </c>
      <c r="Q631" s="95">
        <f t="shared" si="1253"/>
        <v>0</v>
      </c>
      <c r="R631" s="130">
        <f t="shared" si="1253"/>
        <v>18357.099999999999</v>
      </c>
      <c r="S631" s="95">
        <f t="shared" si="1253"/>
        <v>0</v>
      </c>
      <c r="T631" s="95">
        <f t="shared" si="1253"/>
        <v>18357.099999999999</v>
      </c>
      <c r="U631" s="95">
        <f t="shared" si="1254"/>
        <v>0</v>
      </c>
      <c r="V631" s="95">
        <f t="shared" si="1254"/>
        <v>18357.099999999999</v>
      </c>
      <c r="W631" s="128" t="e">
        <f>SUMIFS([1]Лист1!$Q$15:$Q$685,[1]Лист1!$C$15:$C$685,B631,[1]Лист1!$D$15:$D$685,C631,[1]Лист1!$E$15:$E$685,D631,[1]Лист1!$F$15:$F$685,E631)</f>
        <v>#VALUE!</v>
      </c>
      <c r="X631" s="128" t="e">
        <f>SUMIFS([1]Лист1!$R$15:$R$685,[1]Лист1!$C$15:$C$685,B631,[1]Лист1!$D$15:$D$685,C631,[1]Лист1!$E$15:$E$685,D631,[1]Лист1!$F$15:$F$685,E631)</f>
        <v>#VALUE!</v>
      </c>
      <c r="Y631" s="128" t="e">
        <f>SUMIFS([1]Лист1!$S$15:$S$685,[1]Лист1!$C$15:$C$685,B631,[1]Лист1!$D$15:$D$685,C631,[1]Лист1!$E$15:$E$685,D631,[1]Лист1!$F$15:$F$685,E631)</f>
        <v>#VALUE!</v>
      </c>
      <c r="Z631" s="133" t="e">
        <f t="shared" ref="Z631:Z632" si="1255">W631-P631</f>
        <v>#VALUE!</v>
      </c>
      <c r="AA631" s="133" t="e">
        <f t="shared" ref="AA631:AA632" si="1256">X631-Q631</f>
        <v>#VALUE!</v>
      </c>
      <c r="AB631" s="133" t="e">
        <f t="shared" ref="AB631:AB632" si="1257">Y631-R631</f>
        <v>#VALUE!</v>
      </c>
      <c r="AC631" t="b">
        <f t="shared" si="1215"/>
        <v>1</v>
      </c>
    </row>
    <row r="632" spans="1:29" ht="16.5" x14ac:dyDescent="0.25">
      <c r="A632" s="25" t="s">
        <v>484</v>
      </c>
      <c r="B632" s="17" t="s">
        <v>35</v>
      </c>
      <c r="C632" s="17" t="s">
        <v>16</v>
      </c>
      <c r="D632" s="18" t="s">
        <v>487</v>
      </c>
      <c r="E632" s="19" t="s">
        <v>489</v>
      </c>
      <c r="F632" s="85">
        <v>18000</v>
      </c>
      <c r="G632" s="85">
        <v>357.1</v>
      </c>
      <c r="H632" s="95">
        <f>F632+G632</f>
        <v>18357.099999999999</v>
      </c>
      <c r="I632" s="95">
        <v>0</v>
      </c>
      <c r="J632" s="95">
        <f>H632+I632</f>
        <v>18357.099999999999</v>
      </c>
      <c r="K632" s="95">
        <v>0</v>
      </c>
      <c r="L632" s="95">
        <f>J632+K632</f>
        <v>18357.099999999999</v>
      </c>
      <c r="M632" s="95">
        <v>0</v>
      </c>
      <c r="N632" s="95">
        <f>L632+M632</f>
        <v>18357.099999999999</v>
      </c>
      <c r="O632" s="95">
        <v>0</v>
      </c>
      <c r="P632" s="95">
        <f>N632+O632</f>
        <v>18357.099999999999</v>
      </c>
      <c r="Q632" s="95">
        <v>0</v>
      </c>
      <c r="R632" s="130">
        <f>P632+Q632</f>
        <v>18357.099999999999</v>
      </c>
      <c r="S632" s="95">
        <v>0</v>
      </c>
      <c r="T632" s="95">
        <f>R632+S632</f>
        <v>18357.099999999999</v>
      </c>
      <c r="U632" s="95">
        <v>0</v>
      </c>
      <c r="V632" s="95">
        <f>T632+U632</f>
        <v>18357.099999999999</v>
      </c>
      <c r="W632" s="128" t="e">
        <f>SUMIFS([1]Лист1!$Q$15:$Q$685,[1]Лист1!$C$15:$C$685,B632,[1]Лист1!$D$15:$D$685,C632,[1]Лист1!$E$15:$E$685,D632,[1]Лист1!$F$15:$F$685,E632)</f>
        <v>#VALUE!</v>
      </c>
      <c r="X632" s="128" t="e">
        <f>SUMIFS([1]Лист1!$R$15:$R$685,[1]Лист1!$C$15:$C$685,B632,[1]Лист1!$D$15:$D$685,C632,[1]Лист1!$E$15:$E$685,D632,[1]Лист1!$F$15:$F$685,E632)</f>
        <v>#VALUE!</v>
      </c>
      <c r="Y632" s="128" t="e">
        <f>SUMIFS([1]Лист1!$S$15:$S$685,[1]Лист1!$C$15:$C$685,B632,[1]Лист1!$D$15:$D$685,C632,[1]Лист1!$E$15:$E$685,D632,[1]Лист1!$F$15:$F$685,E632)</f>
        <v>#VALUE!</v>
      </c>
      <c r="Z632" s="133" t="e">
        <f t="shared" si="1255"/>
        <v>#VALUE!</v>
      </c>
      <c r="AA632" s="133" t="e">
        <f t="shared" si="1256"/>
        <v>#VALUE!</v>
      </c>
      <c r="AB632" s="133" t="e">
        <f t="shared" si="1257"/>
        <v>#VALUE!</v>
      </c>
      <c r="AC632" t="b">
        <f t="shared" si="1215"/>
        <v>1</v>
      </c>
    </row>
    <row r="633" spans="1:29" ht="17.25" x14ac:dyDescent="0.3">
      <c r="A633" s="21" t="s">
        <v>396</v>
      </c>
      <c r="B633" s="9" t="s">
        <v>132</v>
      </c>
      <c r="C633" s="9" t="s">
        <v>4</v>
      </c>
      <c r="D633" s="34" t="s">
        <v>58</v>
      </c>
      <c r="E633" s="48" t="s">
        <v>58</v>
      </c>
      <c r="F633" s="93">
        <f t="shared" ref="F633:U638" si="1258">F634</f>
        <v>20389</v>
      </c>
      <c r="G633" s="93">
        <f t="shared" si="1258"/>
        <v>2140.8000000000002</v>
      </c>
      <c r="H633" s="93">
        <f t="shared" si="1258"/>
        <v>22529.8</v>
      </c>
      <c r="I633" s="93">
        <f t="shared" si="1258"/>
        <v>0</v>
      </c>
      <c r="J633" s="93">
        <f t="shared" si="1258"/>
        <v>22529.8</v>
      </c>
      <c r="K633" s="93">
        <f t="shared" si="1258"/>
        <v>0</v>
      </c>
      <c r="L633" s="93">
        <f t="shared" si="1258"/>
        <v>22529.8</v>
      </c>
      <c r="M633" s="95">
        <f t="shared" si="1258"/>
        <v>0</v>
      </c>
      <c r="N633" s="93">
        <f t="shared" si="1258"/>
        <v>22529.8</v>
      </c>
      <c r="O633" s="93">
        <f t="shared" si="1258"/>
        <v>0</v>
      </c>
      <c r="P633" s="93">
        <f t="shared" si="1258"/>
        <v>22529.8</v>
      </c>
      <c r="Q633" s="93">
        <f t="shared" si="1258"/>
        <v>0</v>
      </c>
      <c r="R633" s="93">
        <f t="shared" si="1258"/>
        <v>22529.8</v>
      </c>
      <c r="S633" s="93">
        <f t="shared" si="1258"/>
        <v>124</v>
      </c>
      <c r="T633" s="93">
        <f t="shared" si="1258"/>
        <v>22653.8</v>
      </c>
      <c r="U633" s="93">
        <f t="shared" si="1258"/>
        <v>0</v>
      </c>
      <c r="V633" s="93">
        <f t="shared" ref="U633:V638" si="1259">V634</f>
        <v>22653.8</v>
      </c>
      <c r="AC633" t="b">
        <f t="shared" si="1215"/>
        <v>1</v>
      </c>
    </row>
    <row r="634" spans="1:29" ht="17.25" x14ac:dyDescent="0.3">
      <c r="A634" s="21" t="s">
        <v>397</v>
      </c>
      <c r="B634" s="9" t="s">
        <v>132</v>
      </c>
      <c r="C634" s="9" t="s">
        <v>6</v>
      </c>
      <c r="D634" s="34" t="s">
        <v>58</v>
      </c>
      <c r="E634" s="48" t="s">
        <v>58</v>
      </c>
      <c r="F634" s="93">
        <f t="shared" si="1258"/>
        <v>20389</v>
      </c>
      <c r="G634" s="93">
        <f t="shared" si="1258"/>
        <v>2140.8000000000002</v>
      </c>
      <c r="H634" s="93">
        <f t="shared" si="1258"/>
        <v>22529.8</v>
      </c>
      <c r="I634" s="93">
        <f t="shared" si="1258"/>
        <v>0</v>
      </c>
      <c r="J634" s="93">
        <f t="shared" si="1258"/>
        <v>22529.8</v>
      </c>
      <c r="K634" s="93">
        <f t="shared" si="1258"/>
        <v>0</v>
      </c>
      <c r="L634" s="93">
        <f t="shared" si="1258"/>
        <v>22529.8</v>
      </c>
      <c r="M634" s="95">
        <f t="shared" si="1258"/>
        <v>0</v>
      </c>
      <c r="N634" s="93">
        <f t="shared" si="1258"/>
        <v>22529.8</v>
      </c>
      <c r="O634" s="93">
        <f t="shared" si="1258"/>
        <v>0</v>
      </c>
      <c r="P634" s="93">
        <f t="shared" si="1258"/>
        <v>22529.8</v>
      </c>
      <c r="Q634" s="93">
        <f t="shared" si="1258"/>
        <v>0</v>
      </c>
      <c r="R634" s="93">
        <f t="shared" si="1258"/>
        <v>22529.8</v>
      </c>
      <c r="S634" s="93">
        <f t="shared" si="1258"/>
        <v>124</v>
      </c>
      <c r="T634" s="93">
        <f t="shared" si="1258"/>
        <v>22653.8</v>
      </c>
      <c r="U634" s="93">
        <f t="shared" si="1259"/>
        <v>0</v>
      </c>
      <c r="V634" s="93">
        <f t="shared" si="1259"/>
        <v>22653.8</v>
      </c>
      <c r="AC634" t="b">
        <f t="shared" si="1215"/>
        <v>1</v>
      </c>
    </row>
    <row r="635" spans="1:29" ht="16.5" x14ac:dyDescent="0.25">
      <c r="A635" s="21" t="s">
        <v>61</v>
      </c>
      <c r="B635" s="9" t="s">
        <v>132</v>
      </c>
      <c r="C635" s="9" t="s">
        <v>6</v>
      </c>
      <c r="D635" s="10" t="s">
        <v>62</v>
      </c>
      <c r="E635" s="48"/>
      <c r="F635" s="93">
        <f t="shared" si="1258"/>
        <v>20389</v>
      </c>
      <c r="G635" s="93">
        <f t="shared" si="1258"/>
        <v>2140.8000000000002</v>
      </c>
      <c r="H635" s="93">
        <f t="shared" si="1258"/>
        <v>22529.8</v>
      </c>
      <c r="I635" s="93">
        <f t="shared" si="1258"/>
        <v>0</v>
      </c>
      <c r="J635" s="93">
        <f t="shared" si="1258"/>
        <v>22529.8</v>
      </c>
      <c r="K635" s="93">
        <f t="shared" si="1258"/>
        <v>0</v>
      </c>
      <c r="L635" s="93">
        <f t="shared" si="1258"/>
        <v>22529.8</v>
      </c>
      <c r="M635" s="95">
        <f t="shared" si="1258"/>
        <v>0</v>
      </c>
      <c r="N635" s="93">
        <f t="shared" si="1258"/>
        <v>22529.8</v>
      </c>
      <c r="O635" s="93">
        <f t="shared" si="1258"/>
        <v>0</v>
      </c>
      <c r="P635" s="93">
        <f t="shared" si="1258"/>
        <v>22529.8</v>
      </c>
      <c r="Q635" s="93">
        <f t="shared" si="1258"/>
        <v>0</v>
      </c>
      <c r="R635" s="93">
        <f t="shared" si="1258"/>
        <v>22529.8</v>
      </c>
      <c r="S635" s="93">
        <f t="shared" si="1258"/>
        <v>124</v>
      </c>
      <c r="T635" s="93">
        <f t="shared" si="1258"/>
        <v>22653.8</v>
      </c>
      <c r="U635" s="93">
        <f t="shared" si="1259"/>
        <v>0</v>
      </c>
      <c r="V635" s="93">
        <f t="shared" si="1259"/>
        <v>22653.8</v>
      </c>
      <c r="AC635" t="b">
        <f t="shared" si="1215"/>
        <v>1</v>
      </c>
    </row>
    <row r="636" spans="1:29" ht="34.5" x14ac:dyDescent="0.3">
      <c r="A636" s="12" t="s">
        <v>398</v>
      </c>
      <c r="B636" s="13" t="s">
        <v>132</v>
      </c>
      <c r="C636" s="13" t="s">
        <v>6</v>
      </c>
      <c r="D636" s="34" t="s">
        <v>399</v>
      </c>
      <c r="E636" s="49" t="s">
        <v>58</v>
      </c>
      <c r="F636" s="94">
        <f>F637+F640</f>
        <v>20389</v>
      </c>
      <c r="G636" s="94">
        <f t="shared" ref="G636:H636" si="1260">G637+G640</f>
        <v>2140.8000000000002</v>
      </c>
      <c r="H636" s="94">
        <f t="shared" si="1260"/>
        <v>22529.8</v>
      </c>
      <c r="I636" s="94">
        <f t="shared" ref="I636:J636" si="1261">I637+I640</f>
        <v>0</v>
      </c>
      <c r="J636" s="94">
        <f t="shared" si="1261"/>
        <v>22529.8</v>
      </c>
      <c r="K636" s="94">
        <f t="shared" ref="K636:L636" si="1262">K637+K640</f>
        <v>0</v>
      </c>
      <c r="L636" s="94">
        <f t="shared" si="1262"/>
        <v>22529.8</v>
      </c>
      <c r="M636" s="95">
        <f t="shared" ref="M636:N636" si="1263">M637+M640</f>
        <v>0</v>
      </c>
      <c r="N636" s="94">
        <f t="shared" si="1263"/>
        <v>22529.8</v>
      </c>
      <c r="O636" s="94">
        <f t="shared" ref="O636:P636" si="1264">O637+O640</f>
        <v>0</v>
      </c>
      <c r="P636" s="94">
        <f t="shared" si="1264"/>
        <v>22529.8</v>
      </c>
      <c r="Q636" s="94">
        <f t="shared" ref="Q636:R636" si="1265">Q637+Q640</f>
        <v>0</v>
      </c>
      <c r="R636" s="94">
        <f t="shared" si="1265"/>
        <v>22529.8</v>
      </c>
      <c r="S636" s="94">
        <f t="shared" ref="S636:T636" si="1266">S637+S640</f>
        <v>124</v>
      </c>
      <c r="T636" s="94">
        <f t="shared" si="1266"/>
        <v>22653.8</v>
      </c>
      <c r="U636" s="94">
        <f t="shared" ref="U636:V636" si="1267">U637+U640</f>
        <v>0</v>
      </c>
      <c r="V636" s="94">
        <f t="shared" si="1267"/>
        <v>22653.8</v>
      </c>
      <c r="AC636" t="b">
        <f t="shared" si="1215"/>
        <v>1</v>
      </c>
    </row>
    <row r="637" spans="1:29" ht="33.75" x14ac:dyDescent="0.3">
      <c r="A637" s="30" t="s">
        <v>98</v>
      </c>
      <c r="B637" s="27" t="s">
        <v>132</v>
      </c>
      <c r="C637" s="27" t="s">
        <v>6</v>
      </c>
      <c r="D637" s="42" t="s">
        <v>400</v>
      </c>
      <c r="E637" s="49" t="s">
        <v>58</v>
      </c>
      <c r="F637" s="96">
        <f t="shared" ref="F637:V637" si="1268">F638</f>
        <v>20389</v>
      </c>
      <c r="G637" s="96">
        <f t="shared" si="1268"/>
        <v>0</v>
      </c>
      <c r="H637" s="96">
        <f t="shared" si="1268"/>
        <v>20389</v>
      </c>
      <c r="I637" s="96">
        <f t="shared" si="1268"/>
        <v>0</v>
      </c>
      <c r="J637" s="96">
        <f t="shared" si="1268"/>
        <v>20389</v>
      </c>
      <c r="K637" s="96">
        <f t="shared" si="1268"/>
        <v>0</v>
      </c>
      <c r="L637" s="96">
        <f t="shared" si="1268"/>
        <v>20389</v>
      </c>
      <c r="M637" s="95">
        <f t="shared" si="1268"/>
        <v>0</v>
      </c>
      <c r="N637" s="96">
        <f t="shared" si="1268"/>
        <v>20389</v>
      </c>
      <c r="O637" s="96">
        <f t="shared" si="1268"/>
        <v>0</v>
      </c>
      <c r="P637" s="96">
        <f t="shared" si="1268"/>
        <v>20389</v>
      </c>
      <c r="Q637" s="96">
        <f t="shared" si="1268"/>
        <v>0</v>
      </c>
      <c r="R637" s="96">
        <f t="shared" si="1268"/>
        <v>20389</v>
      </c>
      <c r="S637" s="96">
        <f t="shared" si="1268"/>
        <v>0</v>
      </c>
      <c r="T637" s="96">
        <f t="shared" si="1268"/>
        <v>20389</v>
      </c>
      <c r="U637" s="96">
        <f t="shared" si="1268"/>
        <v>0</v>
      </c>
      <c r="V637" s="96">
        <f t="shared" si="1268"/>
        <v>20389</v>
      </c>
      <c r="AC637" t="b">
        <f t="shared" si="1215"/>
        <v>1</v>
      </c>
    </row>
    <row r="638" spans="1:29" ht="33" x14ac:dyDescent="0.25">
      <c r="A638" s="20" t="s">
        <v>100</v>
      </c>
      <c r="B638" s="17" t="s">
        <v>132</v>
      </c>
      <c r="C638" s="17" t="s">
        <v>6</v>
      </c>
      <c r="D638" s="37" t="s">
        <v>400</v>
      </c>
      <c r="E638" s="17" t="s">
        <v>101</v>
      </c>
      <c r="F638" s="95">
        <f t="shared" si="1258"/>
        <v>20389</v>
      </c>
      <c r="G638" s="95">
        <f t="shared" si="1258"/>
        <v>0</v>
      </c>
      <c r="H638" s="95">
        <f t="shared" si="1258"/>
        <v>20389</v>
      </c>
      <c r="I638" s="95">
        <f t="shared" si="1258"/>
        <v>0</v>
      </c>
      <c r="J638" s="95">
        <f t="shared" si="1258"/>
        <v>20389</v>
      </c>
      <c r="K638" s="95">
        <f t="shared" si="1258"/>
        <v>0</v>
      </c>
      <c r="L638" s="95">
        <f t="shared" si="1258"/>
        <v>20389</v>
      </c>
      <c r="M638" s="95">
        <f t="shared" si="1258"/>
        <v>0</v>
      </c>
      <c r="N638" s="95">
        <f t="shared" si="1258"/>
        <v>20389</v>
      </c>
      <c r="O638" s="95">
        <f t="shared" si="1258"/>
        <v>0</v>
      </c>
      <c r="P638" s="95">
        <f t="shared" si="1258"/>
        <v>20389</v>
      </c>
      <c r="Q638" s="95">
        <f t="shared" si="1258"/>
        <v>0</v>
      </c>
      <c r="R638" s="130">
        <f t="shared" si="1258"/>
        <v>20389</v>
      </c>
      <c r="S638" s="95">
        <f t="shared" si="1258"/>
        <v>0</v>
      </c>
      <c r="T638" s="95">
        <f t="shared" si="1258"/>
        <v>20389</v>
      </c>
      <c r="U638" s="95">
        <f t="shared" si="1259"/>
        <v>0</v>
      </c>
      <c r="V638" s="95">
        <f t="shared" si="1259"/>
        <v>20389</v>
      </c>
      <c r="W638" s="128" t="e">
        <f>SUMIFS([1]Лист1!$Q$15:$Q$685,[1]Лист1!$C$15:$C$685,B638,[1]Лист1!$D$15:$D$685,C638,[1]Лист1!$E$15:$E$685,D638,[1]Лист1!$F$15:$F$685,E638)</f>
        <v>#VALUE!</v>
      </c>
      <c r="X638" s="128" t="e">
        <f>SUMIFS([1]Лист1!$R$15:$R$685,[1]Лист1!$C$15:$C$685,B638,[1]Лист1!$D$15:$D$685,C638,[1]Лист1!$E$15:$E$685,D638,[1]Лист1!$F$15:$F$685,E638)</f>
        <v>#VALUE!</v>
      </c>
      <c r="Y638" s="128" t="e">
        <f>SUMIFS([1]Лист1!$S$15:$S$685,[1]Лист1!$C$15:$C$685,B638,[1]Лист1!$D$15:$D$685,C638,[1]Лист1!$E$15:$E$685,D638,[1]Лист1!$F$15:$F$685,E638)</f>
        <v>#VALUE!</v>
      </c>
      <c r="Z638" s="133" t="e">
        <f t="shared" ref="Z638:Z639" si="1269">W638-P638</f>
        <v>#VALUE!</v>
      </c>
      <c r="AA638" s="133" t="e">
        <f t="shared" ref="AA638:AA639" si="1270">X638-Q638</f>
        <v>#VALUE!</v>
      </c>
      <c r="AB638" s="133" t="e">
        <f t="shared" ref="AB638:AB639" si="1271">Y638-R638</f>
        <v>#VALUE!</v>
      </c>
      <c r="AC638" t="b">
        <f t="shared" si="1215"/>
        <v>1</v>
      </c>
    </row>
    <row r="639" spans="1:29" ht="16.5" x14ac:dyDescent="0.25">
      <c r="A639" s="25" t="s">
        <v>228</v>
      </c>
      <c r="B639" s="17" t="s">
        <v>132</v>
      </c>
      <c r="C639" s="17" t="s">
        <v>6</v>
      </c>
      <c r="D639" s="37" t="s">
        <v>400</v>
      </c>
      <c r="E639" s="17" t="s">
        <v>229</v>
      </c>
      <c r="F639" s="95">
        <v>20389</v>
      </c>
      <c r="G639" s="95">
        <v>0</v>
      </c>
      <c r="H639" s="95">
        <f>F639+G639</f>
        <v>20389</v>
      </c>
      <c r="I639" s="95">
        <v>0</v>
      </c>
      <c r="J639" s="95">
        <f>H639+I639</f>
        <v>20389</v>
      </c>
      <c r="K639" s="95">
        <v>0</v>
      </c>
      <c r="L639" s="95">
        <f>J639+K639</f>
        <v>20389</v>
      </c>
      <c r="M639" s="95">
        <v>0</v>
      </c>
      <c r="N639" s="95">
        <f>L639+M639</f>
        <v>20389</v>
      </c>
      <c r="O639" s="95">
        <v>0</v>
      </c>
      <c r="P639" s="95">
        <f>N639+O639</f>
        <v>20389</v>
      </c>
      <c r="Q639" s="95">
        <v>0</v>
      </c>
      <c r="R639" s="130">
        <f>P639+Q639</f>
        <v>20389</v>
      </c>
      <c r="S639" s="95">
        <v>0</v>
      </c>
      <c r="T639" s="95">
        <f>R639+S639</f>
        <v>20389</v>
      </c>
      <c r="U639" s="95">
        <v>0</v>
      </c>
      <c r="V639" s="95">
        <f>T639+U639</f>
        <v>20389</v>
      </c>
      <c r="W639" s="128" t="e">
        <f>SUMIFS([1]Лист1!$Q$15:$Q$685,[1]Лист1!$C$15:$C$685,B639,[1]Лист1!$D$15:$D$685,C639,[1]Лист1!$E$15:$E$685,D639,[1]Лист1!$F$15:$F$685,E639)</f>
        <v>#VALUE!</v>
      </c>
      <c r="X639" s="128" t="e">
        <f>SUMIFS([1]Лист1!$R$15:$R$685,[1]Лист1!$C$15:$C$685,B639,[1]Лист1!$D$15:$D$685,C639,[1]Лист1!$E$15:$E$685,D639,[1]Лист1!$F$15:$F$685,E639)</f>
        <v>#VALUE!</v>
      </c>
      <c r="Y639" s="128" t="e">
        <f>SUMIFS([1]Лист1!$S$15:$S$685,[1]Лист1!$C$15:$C$685,B639,[1]Лист1!$D$15:$D$685,C639,[1]Лист1!$E$15:$E$685,D639,[1]Лист1!$F$15:$F$685,E639)</f>
        <v>#VALUE!</v>
      </c>
      <c r="Z639" s="133" t="e">
        <f t="shared" si="1269"/>
        <v>#VALUE!</v>
      </c>
      <c r="AA639" s="133" t="e">
        <f t="shared" si="1270"/>
        <v>#VALUE!</v>
      </c>
      <c r="AB639" s="133" t="e">
        <f t="shared" si="1271"/>
        <v>#VALUE!</v>
      </c>
      <c r="AC639" t="b">
        <f t="shared" si="1215"/>
        <v>1</v>
      </c>
    </row>
    <row r="640" spans="1:29" ht="33.75" x14ac:dyDescent="0.3">
      <c r="A640" s="30" t="s">
        <v>112</v>
      </c>
      <c r="B640" s="27" t="s">
        <v>132</v>
      </c>
      <c r="C640" s="27" t="s">
        <v>6</v>
      </c>
      <c r="D640" s="113" t="s">
        <v>495</v>
      </c>
      <c r="E640" s="49" t="s">
        <v>58</v>
      </c>
      <c r="F640" s="111">
        <f>F641</f>
        <v>0</v>
      </c>
      <c r="G640" s="111">
        <f t="shared" ref="G640:V642" si="1272">G641</f>
        <v>2140.8000000000002</v>
      </c>
      <c r="H640" s="111">
        <f t="shared" si="1272"/>
        <v>2140.8000000000002</v>
      </c>
      <c r="I640" s="111">
        <f t="shared" si="1272"/>
        <v>0</v>
      </c>
      <c r="J640" s="111">
        <f t="shared" si="1272"/>
        <v>2140.8000000000002</v>
      </c>
      <c r="K640" s="111">
        <f t="shared" si="1272"/>
        <v>0</v>
      </c>
      <c r="L640" s="111">
        <f t="shared" si="1272"/>
        <v>2140.8000000000002</v>
      </c>
      <c r="M640" s="95">
        <f t="shared" si="1272"/>
        <v>0</v>
      </c>
      <c r="N640" s="96">
        <f t="shared" si="1272"/>
        <v>2140.8000000000002</v>
      </c>
      <c r="O640" s="96">
        <f t="shared" si="1272"/>
        <v>0</v>
      </c>
      <c r="P640" s="96">
        <f t="shared" si="1272"/>
        <v>2140.8000000000002</v>
      </c>
      <c r="Q640" s="96">
        <f t="shared" si="1272"/>
        <v>0</v>
      </c>
      <c r="R640" s="96">
        <f t="shared" si="1272"/>
        <v>2140.8000000000002</v>
      </c>
      <c r="S640" s="96">
        <f t="shared" si="1272"/>
        <v>124</v>
      </c>
      <c r="T640" s="96">
        <f t="shared" si="1272"/>
        <v>2264.8000000000002</v>
      </c>
      <c r="U640" s="96">
        <f t="shared" si="1272"/>
        <v>0</v>
      </c>
      <c r="V640" s="96">
        <f t="shared" si="1272"/>
        <v>2264.8000000000002</v>
      </c>
      <c r="AC640" t="b">
        <f t="shared" si="1215"/>
        <v>1</v>
      </c>
    </row>
    <row r="641" spans="1:29" ht="17.25" x14ac:dyDescent="0.3">
      <c r="A641" s="36" t="s">
        <v>90</v>
      </c>
      <c r="B641" s="17" t="s">
        <v>132</v>
      </c>
      <c r="C641" s="17" t="s">
        <v>6</v>
      </c>
      <c r="D641" s="37" t="s">
        <v>496</v>
      </c>
      <c r="E641" s="114" t="s">
        <v>58</v>
      </c>
      <c r="F641" s="111">
        <f>F642</f>
        <v>0</v>
      </c>
      <c r="G641" s="111">
        <f t="shared" si="1272"/>
        <v>2140.8000000000002</v>
      </c>
      <c r="H641" s="111">
        <f t="shared" si="1272"/>
        <v>2140.8000000000002</v>
      </c>
      <c r="I641" s="111">
        <f t="shared" si="1272"/>
        <v>0</v>
      </c>
      <c r="J641" s="111">
        <f t="shared" si="1272"/>
        <v>2140.8000000000002</v>
      </c>
      <c r="K641" s="111">
        <f t="shared" si="1272"/>
        <v>0</v>
      </c>
      <c r="L641" s="111">
        <f t="shared" si="1272"/>
        <v>2140.8000000000002</v>
      </c>
      <c r="M641" s="95">
        <f t="shared" si="1272"/>
        <v>0</v>
      </c>
      <c r="N641" s="95">
        <f t="shared" si="1272"/>
        <v>2140.8000000000002</v>
      </c>
      <c r="O641" s="95">
        <f t="shared" si="1272"/>
        <v>0</v>
      </c>
      <c r="P641" s="95">
        <f t="shared" si="1272"/>
        <v>2140.8000000000002</v>
      </c>
      <c r="Q641" s="95">
        <f t="shared" si="1272"/>
        <v>0</v>
      </c>
      <c r="R641" s="95">
        <f t="shared" si="1272"/>
        <v>2140.8000000000002</v>
      </c>
      <c r="S641" s="95">
        <f t="shared" si="1272"/>
        <v>124</v>
      </c>
      <c r="T641" s="95">
        <f t="shared" si="1272"/>
        <v>2264.8000000000002</v>
      </c>
      <c r="U641" s="95">
        <f t="shared" si="1272"/>
        <v>0</v>
      </c>
      <c r="V641" s="95">
        <f t="shared" si="1272"/>
        <v>2264.8000000000002</v>
      </c>
      <c r="AC641" t="b">
        <f t="shared" si="1215"/>
        <v>1</v>
      </c>
    </row>
    <row r="642" spans="1:29" ht="33" x14ac:dyDescent="0.25">
      <c r="A642" s="20" t="s">
        <v>100</v>
      </c>
      <c r="B642" s="17" t="s">
        <v>132</v>
      </c>
      <c r="C642" s="17" t="s">
        <v>6</v>
      </c>
      <c r="D642" s="37" t="s">
        <v>496</v>
      </c>
      <c r="E642" s="115" t="s">
        <v>101</v>
      </c>
      <c r="F642" s="112">
        <f>F643</f>
        <v>0</v>
      </c>
      <c r="G642" s="112">
        <f t="shared" si="1272"/>
        <v>2140.8000000000002</v>
      </c>
      <c r="H642" s="112">
        <f t="shared" si="1272"/>
        <v>2140.8000000000002</v>
      </c>
      <c r="I642" s="112">
        <f t="shared" si="1272"/>
        <v>0</v>
      </c>
      <c r="J642" s="112">
        <f t="shared" si="1272"/>
        <v>2140.8000000000002</v>
      </c>
      <c r="K642" s="112">
        <f t="shared" si="1272"/>
        <v>0</v>
      </c>
      <c r="L642" s="112">
        <f t="shared" si="1272"/>
        <v>2140.8000000000002</v>
      </c>
      <c r="M642" s="95">
        <f t="shared" si="1272"/>
        <v>0</v>
      </c>
      <c r="N642" s="95">
        <f t="shared" si="1272"/>
        <v>2140.8000000000002</v>
      </c>
      <c r="O642" s="95">
        <f t="shared" si="1272"/>
        <v>0</v>
      </c>
      <c r="P642" s="95">
        <f t="shared" si="1272"/>
        <v>2140.8000000000002</v>
      </c>
      <c r="Q642" s="95">
        <f t="shared" si="1272"/>
        <v>0</v>
      </c>
      <c r="R642" s="130">
        <f t="shared" si="1272"/>
        <v>2140.8000000000002</v>
      </c>
      <c r="S642" s="95">
        <f t="shared" si="1272"/>
        <v>124</v>
      </c>
      <c r="T642" s="95">
        <f t="shared" si="1272"/>
        <v>2264.8000000000002</v>
      </c>
      <c r="U642" s="95">
        <f t="shared" si="1272"/>
        <v>0</v>
      </c>
      <c r="V642" s="95">
        <f t="shared" si="1272"/>
        <v>2264.8000000000002</v>
      </c>
      <c r="W642" s="128" t="e">
        <f>SUMIFS([1]Лист1!$Q$15:$Q$685,[1]Лист1!$C$15:$C$685,B642,[1]Лист1!$D$15:$D$685,C642,[1]Лист1!$E$15:$E$685,D642,[1]Лист1!$F$15:$F$685,E642)</f>
        <v>#VALUE!</v>
      </c>
      <c r="X642" s="128" t="e">
        <f>SUMIFS([1]Лист1!$R$15:$R$685,[1]Лист1!$C$15:$C$685,B642,[1]Лист1!$D$15:$D$685,C642,[1]Лист1!$E$15:$E$685,D642,[1]Лист1!$F$15:$F$685,E642)</f>
        <v>#VALUE!</v>
      </c>
      <c r="Y642" s="128" t="e">
        <f>SUMIFS([1]Лист1!$S$15:$S$685,[1]Лист1!$C$15:$C$685,B642,[1]Лист1!$D$15:$D$685,C642,[1]Лист1!$E$15:$E$685,D642,[1]Лист1!$F$15:$F$685,E642)</f>
        <v>#VALUE!</v>
      </c>
      <c r="Z642" s="133" t="e">
        <f t="shared" ref="Z642:Z643" si="1273">W642-P642</f>
        <v>#VALUE!</v>
      </c>
      <c r="AA642" s="133" t="e">
        <f t="shared" ref="AA642:AA643" si="1274">X642-Q642</f>
        <v>#VALUE!</v>
      </c>
      <c r="AB642" s="133" t="e">
        <f t="shared" ref="AB642:AB643" si="1275">Y642-R642</f>
        <v>#VALUE!</v>
      </c>
      <c r="AC642" t="b">
        <f t="shared" si="1215"/>
        <v>1</v>
      </c>
    </row>
    <row r="643" spans="1:29" ht="16.5" x14ac:dyDescent="0.25">
      <c r="A643" s="20" t="s">
        <v>228</v>
      </c>
      <c r="B643" s="17" t="s">
        <v>132</v>
      </c>
      <c r="C643" s="17" t="s">
        <v>6</v>
      </c>
      <c r="D643" s="37" t="s">
        <v>496</v>
      </c>
      <c r="E643" s="115" t="s">
        <v>229</v>
      </c>
      <c r="F643" s="112">
        <v>0</v>
      </c>
      <c r="G643" s="112">
        <v>2140.8000000000002</v>
      </c>
      <c r="H643" s="112">
        <f>F643+G643</f>
        <v>2140.8000000000002</v>
      </c>
      <c r="I643" s="95">
        <v>0</v>
      </c>
      <c r="J643" s="112">
        <f>H643+I643</f>
        <v>2140.8000000000002</v>
      </c>
      <c r="K643" s="95">
        <v>0</v>
      </c>
      <c r="L643" s="112">
        <f>J643+K643</f>
        <v>2140.8000000000002</v>
      </c>
      <c r="M643" s="95">
        <v>0</v>
      </c>
      <c r="N643" s="95">
        <f>L643+M643</f>
        <v>2140.8000000000002</v>
      </c>
      <c r="O643" s="95">
        <v>0</v>
      </c>
      <c r="P643" s="95">
        <f>N643+O643</f>
        <v>2140.8000000000002</v>
      </c>
      <c r="Q643" s="95">
        <v>0</v>
      </c>
      <c r="R643" s="130">
        <f>P643+Q643</f>
        <v>2140.8000000000002</v>
      </c>
      <c r="S643" s="95">
        <v>124</v>
      </c>
      <c r="T643" s="95">
        <f>R643+S643</f>
        <v>2264.8000000000002</v>
      </c>
      <c r="U643" s="95">
        <v>0</v>
      </c>
      <c r="V643" s="95">
        <f>T643+U643</f>
        <v>2264.8000000000002</v>
      </c>
      <c r="W643" s="128" t="e">
        <f>SUMIFS([1]Лист1!$Q$15:$Q$685,[1]Лист1!$C$15:$C$685,B643,[1]Лист1!$D$15:$D$685,C643,[1]Лист1!$E$15:$E$685,D643,[1]Лист1!$F$15:$F$685,E643)</f>
        <v>#VALUE!</v>
      </c>
      <c r="X643" s="128" t="e">
        <f>SUMIFS([1]Лист1!$R$15:$R$685,[1]Лист1!$C$15:$C$685,B643,[1]Лист1!$D$15:$D$685,C643,[1]Лист1!$E$15:$E$685,D643,[1]Лист1!$F$15:$F$685,E643)</f>
        <v>#VALUE!</v>
      </c>
      <c r="Y643" s="128" t="e">
        <f>SUMIFS([1]Лист1!$S$15:$S$685,[1]Лист1!$C$15:$C$685,B643,[1]Лист1!$D$15:$D$685,C643,[1]Лист1!$E$15:$E$685,D643,[1]Лист1!$F$15:$F$685,E643)</f>
        <v>#VALUE!</v>
      </c>
      <c r="Z643" s="133" t="e">
        <f t="shared" si="1273"/>
        <v>#VALUE!</v>
      </c>
      <c r="AA643" s="133" t="e">
        <f t="shared" si="1274"/>
        <v>#VALUE!</v>
      </c>
      <c r="AB643" s="133" t="e">
        <f t="shared" si="1275"/>
        <v>#VALUE!</v>
      </c>
      <c r="AC643" t="b">
        <f t="shared" si="1215"/>
        <v>1</v>
      </c>
    </row>
    <row r="644" spans="1:29" ht="33" x14ac:dyDescent="0.25">
      <c r="A644" s="8" t="s">
        <v>512</v>
      </c>
      <c r="B644" s="9" t="s">
        <v>87</v>
      </c>
      <c r="C644" s="9" t="s">
        <v>4</v>
      </c>
      <c r="D644" s="22" t="s">
        <v>58</v>
      </c>
      <c r="E644" s="19" t="s">
        <v>58</v>
      </c>
      <c r="F644" s="125">
        <f t="shared" ref="F644:Q644" si="1276">F645+F700+F705</f>
        <v>351905.6</v>
      </c>
      <c r="G644" s="125">
        <f t="shared" si="1276"/>
        <v>0</v>
      </c>
      <c r="H644" s="125">
        <f t="shared" si="1276"/>
        <v>351905.6</v>
      </c>
      <c r="I644" s="125">
        <f t="shared" si="1276"/>
        <v>0</v>
      </c>
      <c r="J644" s="125">
        <f t="shared" si="1276"/>
        <v>351905.6</v>
      </c>
      <c r="K644" s="136">
        <f t="shared" si="1276"/>
        <v>-27633</v>
      </c>
      <c r="L644" s="125">
        <f t="shared" si="1276"/>
        <v>324272.59999999998</v>
      </c>
      <c r="M644" s="136">
        <f t="shared" si="1276"/>
        <v>0</v>
      </c>
      <c r="N644" s="125">
        <f t="shared" si="1276"/>
        <v>324272.59999999998</v>
      </c>
      <c r="O644" s="136">
        <f t="shared" si="1276"/>
        <v>0</v>
      </c>
      <c r="P644" s="125">
        <f t="shared" si="1276"/>
        <v>324272.59999999998</v>
      </c>
      <c r="Q644" s="136">
        <f t="shared" si="1276"/>
        <v>0</v>
      </c>
      <c r="R644" s="137">
        <f>R645</f>
        <v>0</v>
      </c>
      <c r="S644" s="158">
        <f t="shared" ref="S644:V644" si="1277">S645</f>
        <v>564553.77965000016</v>
      </c>
      <c r="T644" s="158">
        <f t="shared" si="1277"/>
        <v>564553.77965000016</v>
      </c>
      <c r="U644" s="158">
        <f t="shared" si="1277"/>
        <v>-1941.4287400000001</v>
      </c>
      <c r="V644" s="158">
        <f t="shared" si="1277"/>
        <v>562612.35091000004</v>
      </c>
      <c r="W644" s="128"/>
      <c r="X644" s="128"/>
      <c r="Y644" s="128"/>
      <c r="Z644" s="133"/>
      <c r="AA644" s="133"/>
      <c r="AB644" s="133"/>
    </row>
    <row r="645" spans="1:29" ht="16.5" x14ac:dyDescent="0.25">
      <c r="A645" s="8" t="s">
        <v>513</v>
      </c>
      <c r="B645" s="9" t="s">
        <v>87</v>
      </c>
      <c r="C645" s="9" t="s">
        <v>16</v>
      </c>
      <c r="D645" s="22" t="s">
        <v>58</v>
      </c>
      <c r="E645" s="19" t="s">
        <v>58</v>
      </c>
      <c r="F645" s="125">
        <f t="shared" ref="F645:R645" si="1278">F646+F676+F666</f>
        <v>349551.6</v>
      </c>
      <c r="G645" s="125">
        <f t="shared" si="1278"/>
        <v>0</v>
      </c>
      <c r="H645" s="125">
        <f t="shared" si="1278"/>
        <v>349551.6</v>
      </c>
      <c r="I645" s="125">
        <f t="shared" si="1278"/>
        <v>0</v>
      </c>
      <c r="J645" s="125">
        <f t="shared" si="1278"/>
        <v>349551.6</v>
      </c>
      <c r="K645" s="136">
        <f t="shared" si="1278"/>
        <v>-27633</v>
      </c>
      <c r="L645" s="125">
        <f t="shared" si="1278"/>
        <v>321918.59999999998</v>
      </c>
      <c r="M645" s="136">
        <f t="shared" si="1278"/>
        <v>0</v>
      </c>
      <c r="N645" s="125">
        <f t="shared" si="1278"/>
        <v>321918.59999999998</v>
      </c>
      <c r="O645" s="136">
        <f t="shared" si="1278"/>
        <v>0</v>
      </c>
      <c r="P645" s="125">
        <f t="shared" si="1278"/>
        <v>321918.59999999998</v>
      </c>
      <c r="Q645" s="136">
        <f t="shared" si="1278"/>
        <v>0</v>
      </c>
      <c r="R645" s="137">
        <f t="shared" si="1278"/>
        <v>0</v>
      </c>
      <c r="S645" s="138">
        <f>S646+S726+S750+S763+S767</f>
        <v>564553.77965000016</v>
      </c>
      <c r="T645" s="138">
        <f>T646+T726+T750+T763+T767</f>
        <v>564553.77965000016</v>
      </c>
      <c r="U645" s="138">
        <f>U646+U726+U750+U763+U767</f>
        <v>-1941.4287400000001</v>
      </c>
      <c r="V645" s="138">
        <f>V646+V726+V750+V763+V767</f>
        <v>562612.35091000004</v>
      </c>
      <c r="W645" s="128"/>
      <c r="X645" s="128"/>
      <c r="Y645" s="128"/>
      <c r="Z645" s="133"/>
      <c r="AA645" s="133"/>
      <c r="AB645" s="133"/>
    </row>
    <row r="646" spans="1:29" ht="33" x14ac:dyDescent="0.25">
      <c r="A646" s="44" t="s">
        <v>419</v>
      </c>
      <c r="B646" s="45" t="s">
        <v>87</v>
      </c>
      <c r="C646" s="45" t="s">
        <v>16</v>
      </c>
      <c r="D646" s="46" t="s">
        <v>223</v>
      </c>
      <c r="E646" s="47" t="s">
        <v>58</v>
      </c>
      <c r="F646" s="139">
        <f t="shared" ref="F646:T646" si="1279">F647+F679+F684+F698+F712</f>
        <v>283658.59999999998</v>
      </c>
      <c r="G646" s="139">
        <f t="shared" si="1279"/>
        <v>0</v>
      </c>
      <c r="H646" s="139">
        <f t="shared" si="1279"/>
        <v>283658.59999999998</v>
      </c>
      <c r="I646" s="139">
        <f t="shared" si="1279"/>
        <v>0</v>
      </c>
      <c r="J646" s="139">
        <f t="shared" si="1279"/>
        <v>283658.59999999998</v>
      </c>
      <c r="K646" s="134">
        <f t="shared" si="1279"/>
        <v>-1000</v>
      </c>
      <c r="L646" s="139">
        <f t="shared" si="1279"/>
        <v>282658.59999999998</v>
      </c>
      <c r="M646" s="134">
        <f t="shared" si="1279"/>
        <v>0</v>
      </c>
      <c r="N646" s="139">
        <f t="shared" si="1279"/>
        <v>282658.59999999998</v>
      </c>
      <c r="O646" s="134">
        <f t="shared" si="1279"/>
        <v>0</v>
      </c>
      <c r="P646" s="139">
        <f t="shared" si="1279"/>
        <v>282658.59999999998</v>
      </c>
      <c r="Q646" s="134">
        <f t="shared" si="1279"/>
        <v>0</v>
      </c>
      <c r="R646" s="140">
        <f t="shared" si="1279"/>
        <v>0</v>
      </c>
      <c r="S646" s="141">
        <f t="shared" si="1279"/>
        <v>387423.52091000008</v>
      </c>
      <c r="T646" s="159">
        <f t="shared" si="1279"/>
        <v>387423.52091000008</v>
      </c>
      <c r="U646" s="141">
        <f t="shared" ref="U646:V646" si="1280">U647+U679+U684+U698+U712</f>
        <v>-35.538020000000003</v>
      </c>
      <c r="V646" s="159">
        <f t="shared" si="1280"/>
        <v>387387.98289000004</v>
      </c>
      <c r="W646" s="128"/>
      <c r="X646" s="128"/>
      <c r="Y646" s="128"/>
      <c r="Z646" s="133"/>
      <c r="AA646" s="133"/>
      <c r="AB646" s="133"/>
    </row>
    <row r="647" spans="1:29" ht="69" x14ac:dyDescent="0.3">
      <c r="A647" s="12" t="s">
        <v>514</v>
      </c>
      <c r="B647" s="13" t="s">
        <v>87</v>
      </c>
      <c r="C647" s="13" t="s">
        <v>16</v>
      </c>
      <c r="D647" s="14" t="s">
        <v>224</v>
      </c>
      <c r="E647" s="19" t="s">
        <v>58</v>
      </c>
      <c r="F647" s="142">
        <f t="shared" ref="F647:R647" si="1281">F648+F656+F660+F668</f>
        <v>269634.59999999998</v>
      </c>
      <c r="G647" s="142">
        <f t="shared" si="1281"/>
        <v>0</v>
      </c>
      <c r="H647" s="142">
        <f t="shared" si="1281"/>
        <v>269634.59999999998</v>
      </c>
      <c r="I647" s="142">
        <f t="shared" si="1281"/>
        <v>0</v>
      </c>
      <c r="J647" s="142">
        <f t="shared" si="1281"/>
        <v>269634.59999999998</v>
      </c>
      <c r="K647" s="135">
        <f t="shared" si="1281"/>
        <v>-1000</v>
      </c>
      <c r="L647" s="142">
        <f t="shared" si="1281"/>
        <v>268634.59999999998</v>
      </c>
      <c r="M647" s="135">
        <f t="shared" si="1281"/>
        <v>0</v>
      </c>
      <c r="N647" s="142">
        <f t="shared" si="1281"/>
        <v>268634.59999999998</v>
      </c>
      <c r="O647" s="135">
        <f t="shared" si="1281"/>
        <v>0</v>
      </c>
      <c r="P647" s="142">
        <f t="shared" si="1281"/>
        <v>268634.59999999998</v>
      </c>
      <c r="Q647" s="135">
        <f t="shared" si="1281"/>
        <v>0</v>
      </c>
      <c r="R647" s="143">
        <f t="shared" si="1281"/>
        <v>0</v>
      </c>
      <c r="S647" s="144">
        <f>S648+S656+S660+S668+S652+S664</f>
        <v>338406.13810000004</v>
      </c>
      <c r="T647" s="144">
        <f>T648+T656+T660+T668+T652+T664</f>
        <v>338406.13810000004</v>
      </c>
      <c r="U647" s="144">
        <f>U648+U656+U660+U668+U652+U664</f>
        <v>0</v>
      </c>
      <c r="V647" s="144">
        <f>V648+V656+V660+V668+V652+V664</f>
        <v>338406.13810000004</v>
      </c>
      <c r="W647" s="128"/>
      <c r="X647" s="128"/>
      <c r="Y647" s="128"/>
      <c r="Z647" s="133"/>
      <c r="AA647" s="133"/>
      <c r="AB647" s="133"/>
    </row>
    <row r="648" spans="1:29" ht="33" x14ac:dyDescent="0.25">
      <c r="A648" s="26" t="s">
        <v>225</v>
      </c>
      <c r="B648" s="27" t="s">
        <v>87</v>
      </c>
      <c r="C648" s="27" t="s">
        <v>16</v>
      </c>
      <c r="D648" s="28" t="s">
        <v>226</v>
      </c>
      <c r="E648" s="19" t="s">
        <v>58</v>
      </c>
      <c r="F648" s="145">
        <f t="shared" ref="F648:U650" si="1282">F649</f>
        <v>251055.6</v>
      </c>
      <c r="G648" s="145">
        <f t="shared" si="1282"/>
        <v>0</v>
      </c>
      <c r="H648" s="145">
        <f t="shared" si="1282"/>
        <v>251055.6</v>
      </c>
      <c r="I648" s="145">
        <f t="shared" si="1282"/>
        <v>0</v>
      </c>
      <c r="J648" s="145">
        <f t="shared" si="1282"/>
        <v>251055.6</v>
      </c>
      <c r="K648" s="111">
        <f t="shared" si="1282"/>
        <v>0</v>
      </c>
      <c r="L648" s="145">
        <f t="shared" si="1282"/>
        <v>251055.6</v>
      </c>
      <c r="M648" s="111">
        <f t="shared" si="1282"/>
        <v>0</v>
      </c>
      <c r="N648" s="145">
        <f t="shared" si="1282"/>
        <v>251055.6</v>
      </c>
      <c r="O648" s="111">
        <f t="shared" si="1282"/>
        <v>0</v>
      </c>
      <c r="P648" s="145">
        <f t="shared" si="1282"/>
        <v>251055.6</v>
      </c>
      <c r="Q648" s="111">
        <f t="shared" si="1282"/>
        <v>0</v>
      </c>
      <c r="R648" s="146">
        <f t="shared" si="1282"/>
        <v>0</v>
      </c>
      <c r="S648" s="111">
        <f t="shared" si="1282"/>
        <v>173238.5</v>
      </c>
      <c r="T648" s="145">
        <f t="shared" si="1282"/>
        <v>173238.5</v>
      </c>
      <c r="U648" s="111">
        <f t="shared" si="1282"/>
        <v>0</v>
      </c>
      <c r="V648" s="145">
        <f t="shared" ref="U648:V650" si="1283">V649</f>
        <v>173238.5</v>
      </c>
      <c r="W648" s="128"/>
      <c r="X648" s="128"/>
      <c r="Y648" s="128"/>
      <c r="Z648" s="133"/>
      <c r="AA648" s="133"/>
      <c r="AB648" s="133"/>
    </row>
    <row r="649" spans="1:29" ht="16.5" x14ac:dyDescent="0.25">
      <c r="A649" s="20" t="s">
        <v>98</v>
      </c>
      <c r="B649" s="17" t="s">
        <v>87</v>
      </c>
      <c r="C649" s="17" t="s">
        <v>16</v>
      </c>
      <c r="D649" s="18" t="s">
        <v>227</v>
      </c>
      <c r="E649" s="19" t="s">
        <v>58</v>
      </c>
      <c r="F649" s="126">
        <f t="shared" si="1282"/>
        <v>251055.6</v>
      </c>
      <c r="G649" s="126">
        <f t="shared" si="1282"/>
        <v>0</v>
      </c>
      <c r="H649" s="126">
        <f t="shared" si="1282"/>
        <v>251055.6</v>
      </c>
      <c r="I649" s="126">
        <f t="shared" si="1282"/>
        <v>0</v>
      </c>
      <c r="J649" s="126">
        <f t="shared" si="1282"/>
        <v>251055.6</v>
      </c>
      <c r="K649" s="112">
        <f t="shared" si="1282"/>
        <v>0</v>
      </c>
      <c r="L649" s="126">
        <f t="shared" si="1282"/>
        <v>251055.6</v>
      </c>
      <c r="M649" s="112">
        <f t="shared" si="1282"/>
        <v>0</v>
      </c>
      <c r="N649" s="126">
        <f t="shared" si="1282"/>
        <v>251055.6</v>
      </c>
      <c r="O649" s="112">
        <f t="shared" si="1282"/>
        <v>0</v>
      </c>
      <c r="P649" s="126">
        <f t="shared" si="1282"/>
        <v>251055.6</v>
      </c>
      <c r="Q649" s="112">
        <f t="shared" si="1282"/>
        <v>0</v>
      </c>
      <c r="R649" s="131">
        <f t="shared" si="1282"/>
        <v>0</v>
      </c>
      <c r="S649" s="112">
        <f t="shared" si="1282"/>
        <v>173238.5</v>
      </c>
      <c r="T649" s="126">
        <f t="shared" si="1282"/>
        <v>173238.5</v>
      </c>
      <c r="U649" s="112">
        <f t="shared" si="1283"/>
        <v>0</v>
      </c>
      <c r="V649" s="126">
        <f t="shared" si="1283"/>
        <v>173238.5</v>
      </c>
      <c r="W649" s="128"/>
      <c r="X649" s="128"/>
      <c r="Y649" s="128"/>
      <c r="Z649" s="133"/>
      <c r="AA649" s="133"/>
      <c r="AB649" s="133"/>
    </row>
    <row r="650" spans="1:29" ht="16.5" x14ac:dyDescent="0.25">
      <c r="A650" s="20" t="s">
        <v>521</v>
      </c>
      <c r="B650" s="17" t="s">
        <v>87</v>
      </c>
      <c r="C650" s="17" t="s">
        <v>16</v>
      </c>
      <c r="D650" s="18" t="s">
        <v>227</v>
      </c>
      <c r="E650" s="17" t="s">
        <v>519</v>
      </c>
      <c r="F650" s="126">
        <f t="shared" si="1282"/>
        <v>251055.6</v>
      </c>
      <c r="G650" s="126">
        <f t="shared" si="1282"/>
        <v>0</v>
      </c>
      <c r="H650" s="126">
        <f t="shared" si="1282"/>
        <v>251055.6</v>
      </c>
      <c r="I650" s="126">
        <f t="shared" si="1282"/>
        <v>0</v>
      </c>
      <c r="J650" s="126">
        <f t="shared" si="1282"/>
        <v>251055.6</v>
      </c>
      <c r="K650" s="112">
        <f t="shared" si="1282"/>
        <v>0</v>
      </c>
      <c r="L650" s="126">
        <f t="shared" si="1282"/>
        <v>251055.6</v>
      </c>
      <c r="M650" s="112">
        <f t="shared" si="1282"/>
        <v>0</v>
      </c>
      <c r="N650" s="126">
        <f t="shared" si="1282"/>
        <v>251055.6</v>
      </c>
      <c r="O650" s="112">
        <f t="shared" si="1282"/>
        <v>0</v>
      </c>
      <c r="P650" s="126">
        <f t="shared" si="1282"/>
        <v>251055.6</v>
      </c>
      <c r="Q650" s="112">
        <f t="shared" si="1282"/>
        <v>0</v>
      </c>
      <c r="R650" s="131">
        <f t="shared" si="1282"/>
        <v>0</v>
      </c>
      <c r="S650" s="112">
        <f t="shared" si="1282"/>
        <v>173238.5</v>
      </c>
      <c r="T650" s="126">
        <f t="shared" si="1282"/>
        <v>173238.5</v>
      </c>
      <c r="U650" s="112">
        <f t="shared" si="1283"/>
        <v>0</v>
      </c>
      <c r="V650" s="126">
        <f t="shared" si="1283"/>
        <v>173238.5</v>
      </c>
      <c r="W650" s="128"/>
      <c r="X650" s="128"/>
      <c r="Y650" s="128"/>
      <c r="Z650" s="133"/>
      <c r="AA650" s="133"/>
      <c r="AB650" s="133"/>
    </row>
    <row r="651" spans="1:29" ht="16.5" x14ac:dyDescent="0.25">
      <c r="A651" s="20" t="s">
        <v>522</v>
      </c>
      <c r="B651" s="17" t="s">
        <v>87</v>
      </c>
      <c r="C651" s="17" t="s">
        <v>16</v>
      </c>
      <c r="D651" s="18" t="s">
        <v>227</v>
      </c>
      <c r="E651" s="17" t="s">
        <v>520</v>
      </c>
      <c r="F651" s="112">
        <v>251055.6</v>
      </c>
      <c r="G651" s="126">
        <v>0</v>
      </c>
      <c r="H651" s="112">
        <f>F651+G651</f>
        <v>251055.6</v>
      </c>
      <c r="I651" s="112">
        <v>0</v>
      </c>
      <c r="J651" s="112">
        <f>H651+I651</f>
        <v>251055.6</v>
      </c>
      <c r="K651" s="112">
        <v>0</v>
      </c>
      <c r="L651" s="112">
        <f>J651+K651</f>
        <v>251055.6</v>
      </c>
      <c r="M651" s="112">
        <v>0</v>
      </c>
      <c r="N651" s="112">
        <f>L651+M651</f>
        <v>251055.6</v>
      </c>
      <c r="O651" s="112">
        <v>0</v>
      </c>
      <c r="P651" s="112">
        <f>N651+O651</f>
        <v>251055.6</v>
      </c>
      <c r="Q651" s="112">
        <v>0</v>
      </c>
      <c r="R651" s="147">
        <v>0</v>
      </c>
      <c r="S651" s="112">
        <v>173238.5</v>
      </c>
      <c r="T651" s="112">
        <f>R651+S651</f>
        <v>173238.5</v>
      </c>
      <c r="U651" s="112">
        <v>0</v>
      </c>
      <c r="V651" s="112">
        <f>T651+U651</f>
        <v>173238.5</v>
      </c>
      <c r="W651" s="128"/>
      <c r="X651" s="128"/>
      <c r="Y651" s="128"/>
      <c r="Z651" s="133"/>
      <c r="AA651" s="133"/>
      <c r="AB651" s="133"/>
    </row>
    <row r="652" spans="1:29" ht="16.5" x14ac:dyDescent="0.25">
      <c r="A652" s="26" t="s">
        <v>260</v>
      </c>
      <c r="B652" s="27" t="s">
        <v>87</v>
      </c>
      <c r="C652" s="27" t="s">
        <v>16</v>
      </c>
      <c r="D652" s="28" t="s">
        <v>261</v>
      </c>
      <c r="E652" s="19" t="s">
        <v>58</v>
      </c>
      <c r="F652" s="145">
        <f t="shared" ref="F652:U654" si="1284">F653</f>
        <v>286700</v>
      </c>
      <c r="G652" s="145">
        <f t="shared" si="1284"/>
        <v>15000</v>
      </c>
      <c r="H652" s="145">
        <f t="shared" si="1284"/>
        <v>301700</v>
      </c>
      <c r="I652" s="145">
        <f t="shared" si="1284"/>
        <v>0</v>
      </c>
      <c r="J652" s="145">
        <f t="shared" si="1284"/>
        <v>301700</v>
      </c>
      <c r="K652" s="111">
        <f t="shared" si="1284"/>
        <v>-105838.3</v>
      </c>
      <c r="L652" s="145">
        <f t="shared" si="1284"/>
        <v>195861.7</v>
      </c>
      <c r="M652" s="111">
        <f t="shared" si="1284"/>
        <v>0</v>
      </c>
      <c r="N652" s="145">
        <f t="shared" si="1284"/>
        <v>195861.7</v>
      </c>
      <c r="O652" s="111">
        <f t="shared" si="1284"/>
        <v>0</v>
      </c>
      <c r="P652" s="145">
        <f t="shared" si="1284"/>
        <v>195861.7</v>
      </c>
      <c r="Q652" s="111">
        <f t="shared" si="1284"/>
        <v>0</v>
      </c>
      <c r="R652" s="146">
        <f t="shared" si="1284"/>
        <v>0</v>
      </c>
      <c r="S652" s="111">
        <f t="shared" si="1284"/>
        <v>137226.20000000001</v>
      </c>
      <c r="T652" s="145">
        <f t="shared" si="1284"/>
        <v>137226.20000000001</v>
      </c>
      <c r="U652" s="111">
        <f t="shared" si="1284"/>
        <v>0</v>
      </c>
      <c r="V652" s="145">
        <f t="shared" ref="U652:V654" si="1285">V653</f>
        <v>137226.20000000001</v>
      </c>
      <c r="W652" s="128"/>
      <c r="X652" s="128"/>
      <c r="Y652" s="128"/>
      <c r="Z652" s="133"/>
      <c r="AA652" s="133"/>
      <c r="AB652" s="133"/>
    </row>
    <row r="653" spans="1:29" ht="16.5" x14ac:dyDescent="0.25">
      <c r="A653" s="20" t="s">
        <v>98</v>
      </c>
      <c r="B653" s="17" t="s">
        <v>87</v>
      </c>
      <c r="C653" s="17" t="s">
        <v>16</v>
      </c>
      <c r="D653" s="18" t="s">
        <v>262</v>
      </c>
      <c r="E653" s="19" t="s">
        <v>58</v>
      </c>
      <c r="F653" s="126">
        <f t="shared" si="1284"/>
        <v>286700</v>
      </c>
      <c r="G653" s="126">
        <f t="shared" si="1284"/>
        <v>15000</v>
      </c>
      <c r="H653" s="126">
        <f t="shared" si="1284"/>
        <v>301700</v>
      </c>
      <c r="I653" s="126">
        <f t="shared" si="1284"/>
        <v>0</v>
      </c>
      <c r="J653" s="126">
        <f t="shared" si="1284"/>
        <v>301700</v>
      </c>
      <c r="K653" s="112">
        <f t="shared" si="1284"/>
        <v>-105838.3</v>
      </c>
      <c r="L653" s="126">
        <f t="shared" si="1284"/>
        <v>195861.7</v>
      </c>
      <c r="M653" s="112">
        <f t="shared" si="1284"/>
        <v>0</v>
      </c>
      <c r="N653" s="126">
        <f t="shared" si="1284"/>
        <v>195861.7</v>
      </c>
      <c r="O653" s="112">
        <f t="shared" si="1284"/>
        <v>0</v>
      </c>
      <c r="P653" s="126">
        <f t="shared" si="1284"/>
        <v>195861.7</v>
      </c>
      <c r="Q653" s="112">
        <f t="shared" si="1284"/>
        <v>0</v>
      </c>
      <c r="R653" s="131">
        <f t="shared" si="1284"/>
        <v>0</v>
      </c>
      <c r="S653" s="112">
        <f t="shared" si="1284"/>
        <v>137226.20000000001</v>
      </c>
      <c r="T653" s="126">
        <f t="shared" si="1284"/>
        <v>137226.20000000001</v>
      </c>
      <c r="U653" s="112">
        <f t="shared" si="1285"/>
        <v>0</v>
      </c>
      <c r="V653" s="126">
        <f t="shared" si="1285"/>
        <v>137226.20000000001</v>
      </c>
      <c r="W653" s="128"/>
      <c r="X653" s="128"/>
      <c r="Y653" s="128"/>
      <c r="Z653" s="133"/>
      <c r="AA653" s="133"/>
      <c r="AB653" s="133"/>
    </row>
    <row r="654" spans="1:29" ht="16.5" x14ac:dyDescent="0.25">
      <c r="A654" s="20" t="s">
        <v>521</v>
      </c>
      <c r="B654" s="17" t="s">
        <v>87</v>
      </c>
      <c r="C654" s="17" t="s">
        <v>16</v>
      </c>
      <c r="D654" s="18" t="s">
        <v>262</v>
      </c>
      <c r="E654" s="17" t="s">
        <v>519</v>
      </c>
      <c r="F654" s="126">
        <f t="shared" si="1284"/>
        <v>286700</v>
      </c>
      <c r="G654" s="126">
        <f t="shared" si="1284"/>
        <v>15000</v>
      </c>
      <c r="H654" s="126">
        <f t="shared" si="1284"/>
        <v>301700</v>
      </c>
      <c r="I654" s="126">
        <f t="shared" si="1284"/>
        <v>0</v>
      </c>
      <c r="J654" s="126">
        <f t="shared" si="1284"/>
        <v>301700</v>
      </c>
      <c r="K654" s="112">
        <f t="shared" si="1284"/>
        <v>-105838.3</v>
      </c>
      <c r="L654" s="126">
        <f t="shared" si="1284"/>
        <v>195861.7</v>
      </c>
      <c r="M654" s="112">
        <f t="shared" si="1284"/>
        <v>0</v>
      </c>
      <c r="N654" s="126">
        <f t="shared" si="1284"/>
        <v>195861.7</v>
      </c>
      <c r="O654" s="112">
        <f t="shared" si="1284"/>
        <v>0</v>
      </c>
      <c r="P654" s="126">
        <f t="shared" si="1284"/>
        <v>195861.7</v>
      </c>
      <c r="Q654" s="112">
        <f t="shared" si="1284"/>
        <v>0</v>
      </c>
      <c r="R654" s="131">
        <f t="shared" si="1284"/>
        <v>0</v>
      </c>
      <c r="S654" s="112">
        <f t="shared" si="1284"/>
        <v>137226.20000000001</v>
      </c>
      <c r="T654" s="126">
        <f t="shared" si="1284"/>
        <v>137226.20000000001</v>
      </c>
      <c r="U654" s="112">
        <f t="shared" si="1285"/>
        <v>0</v>
      </c>
      <c r="V654" s="126">
        <f t="shared" si="1285"/>
        <v>137226.20000000001</v>
      </c>
      <c r="W654" s="128"/>
      <c r="X654" s="128"/>
      <c r="Y654" s="128"/>
      <c r="Z654" s="133"/>
      <c r="AA654" s="133"/>
      <c r="AB654" s="133"/>
    </row>
    <row r="655" spans="1:29" ht="16.5" x14ac:dyDescent="0.25">
      <c r="A655" s="20" t="s">
        <v>522</v>
      </c>
      <c r="B655" s="17" t="s">
        <v>87</v>
      </c>
      <c r="C655" s="17" t="s">
        <v>16</v>
      </c>
      <c r="D655" s="18" t="s">
        <v>262</v>
      </c>
      <c r="E655" s="17" t="s">
        <v>520</v>
      </c>
      <c r="F655" s="112">
        <v>286700</v>
      </c>
      <c r="G655" s="122">
        <v>15000</v>
      </c>
      <c r="H655" s="112">
        <f>F655+G655</f>
        <v>301700</v>
      </c>
      <c r="I655" s="112">
        <v>0</v>
      </c>
      <c r="J655" s="112">
        <f>H655+I655</f>
        <v>301700</v>
      </c>
      <c r="K655" s="122">
        <v>-105838.3</v>
      </c>
      <c r="L655" s="112">
        <f>J655+K655</f>
        <v>195861.7</v>
      </c>
      <c r="M655" s="112">
        <v>0</v>
      </c>
      <c r="N655" s="112">
        <f>L655+M655</f>
        <v>195861.7</v>
      </c>
      <c r="O655" s="112">
        <v>0</v>
      </c>
      <c r="P655" s="112">
        <f>N655+O655</f>
        <v>195861.7</v>
      </c>
      <c r="Q655" s="112">
        <v>0</v>
      </c>
      <c r="R655" s="147">
        <v>0</v>
      </c>
      <c r="S655" s="112">
        <v>137226.20000000001</v>
      </c>
      <c r="T655" s="112">
        <f>R655+S655</f>
        <v>137226.20000000001</v>
      </c>
      <c r="U655" s="112">
        <v>0</v>
      </c>
      <c r="V655" s="112">
        <f>T655+U655</f>
        <v>137226.20000000001</v>
      </c>
      <c r="W655" s="128"/>
      <c r="X655" s="128"/>
      <c r="Y655" s="128"/>
      <c r="Z655" s="133"/>
      <c r="AA655" s="133"/>
      <c r="AB655" s="133"/>
    </row>
    <row r="656" spans="1:29" ht="33" x14ac:dyDescent="0.25">
      <c r="A656" s="26" t="s">
        <v>471</v>
      </c>
      <c r="B656" s="27" t="s">
        <v>87</v>
      </c>
      <c r="C656" s="27" t="s">
        <v>16</v>
      </c>
      <c r="D656" s="28" t="s">
        <v>231</v>
      </c>
      <c r="E656" s="19" t="s">
        <v>58</v>
      </c>
      <c r="F656" s="111">
        <f>F657</f>
        <v>71</v>
      </c>
      <c r="G656" s="111">
        <f t="shared" ref="G656:V658" si="1286">G657</f>
        <v>0</v>
      </c>
      <c r="H656" s="111">
        <f t="shared" si="1286"/>
        <v>71</v>
      </c>
      <c r="I656" s="111">
        <f t="shared" si="1286"/>
        <v>0</v>
      </c>
      <c r="J656" s="111">
        <f t="shared" si="1286"/>
        <v>71</v>
      </c>
      <c r="K656" s="111">
        <f t="shared" si="1286"/>
        <v>0</v>
      </c>
      <c r="L656" s="111">
        <f t="shared" si="1286"/>
        <v>71</v>
      </c>
      <c r="M656" s="111">
        <f t="shared" si="1286"/>
        <v>0</v>
      </c>
      <c r="N656" s="111">
        <f t="shared" si="1286"/>
        <v>71</v>
      </c>
      <c r="O656" s="111">
        <f t="shared" si="1286"/>
        <v>0</v>
      </c>
      <c r="P656" s="111">
        <f t="shared" si="1286"/>
        <v>71</v>
      </c>
      <c r="Q656" s="111">
        <f t="shared" si="1286"/>
        <v>0</v>
      </c>
      <c r="R656" s="148">
        <f t="shared" si="1286"/>
        <v>0</v>
      </c>
      <c r="S656" s="149">
        <f t="shared" si="1286"/>
        <v>328.98591999999996</v>
      </c>
      <c r="T656" s="149">
        <f t="shared" si="1286"/>
        <v>328.98591999999996</v>
      </c>
      <c r="U656" s="149">
        <f t="shared" si="1286"/>
        <v>0</v>
      </c>
      <c r="V656" s="149">
        <f t="shared" si="1286"/>
        <v>328.98591999999996</v>
      </c>
      <c r="W656" s="128"/>
      <c r="X656" s="128"/>
      <c r="Y656" s="128"/>
      <c r="Z656" s="133"/>
      <c r="AA656" s="133"/>
      <c r="AB656" s="133"/>
    </row>
    <row r="657" spans="1:28" ht="49.5" x14ac:dyDescent="0.25">
      <c r="A657" s="20" t="s">
        <v>433</v>
      </c>
      <c r="B657" s="17" t="s">
        <v>87</v>
      </c>
      <c r="C657" s="17" t="s">
        <v>16</v>
      </c>
      <c r="D657" s="18" t="s">
        <v>434</v>
      </c>
      <c r="E657" s="19" t="s">
        <v>58</v>
      </c>
      <c r="F657" s="112">
        <f t="shared" ref="F657:U658" si="1287">F658</f>
        <v>71</v>
      </c>
      <c r="G657" s="112">
        <f t="shared" si="1287"/>
        <v>0</v>
      </c>
      <c r="H657" s="112">
        <f t="shared" si="1287"/>
        <v>71</v>
      </c>
      <c r="I657" s="112">
        <f t="shared" si="1287"/>
        <v>0</v>
      </c>
      <c r="J657" s="112">
        <f t="shared" si="1287"/>
        <v>71</v>
      </c>
      <c r="K657" s="112">
        <f t="shared" si="1287"/>
        <v>0</v>
      </c>
      <c r="L657" s="112">
        <f t="shared" si="1287"/>
        <v>71</v>
      </c>
      <c r="M657" s="112">
        <f t="shared" si="1287"/>
        <v>0</v>
      </c>
      <c r="N657" s="112">
        <f t="shared" si="1287"/>
        <v>71</v>
      </c>
      <c r="O657" s="112">
        <f t="shared" si="1287"/>
        <v>0</v>
      </c>
      <c r="P657" s="112">
        <f t="shared" si="1287"/>
        <v>71</v>
      </c>
      <c r="Q657" s="112">
        <f t="shared" si="1287"/>
        <v>0</v>
      </c>
      <c r="R657" s="147">
        <f t="shared" si="1287"/>
        <v>0</v>
      </c>
      <c r="S657" s="150">
        <f t="shared" si="1287"/>
        <v>328.98591999999996</v>
      </c>
      <c r="T657" s="150">
        <f t="shared" si="1287"/>
        <v>328.98591999999996</v>
      </c>
      <c r="U657" s="150">
        <f t="shared" si="1287"/>
        <v>0</v>
      </c>
      <c r="V657" s="150">
        <f t="shared" si="1286"/>
        <v>328.98591999999996</v>
      </c>
      <c r="W657" s="128"/>
      <c r="X657" s="128"/>
      <c r="Y657" s="128"/>
      <c r="Z657" s="133"/>
      <c r="AA657" s="133"/>
      <c r="AB657" s="133"/>
    </row>
    <row r="658" spans="1:28" ht="16.5" x14ac:dyDescent="0.25">
      <c r="A658" s="20" t="s">
        <v>521</v>
      </c>
      <c r="B658" s="17" t="s">
        <v>87</v>
      </c>
      <c r="C658" s="17" t="s">
        <v>16</v>
      </c>
      <c r="D658" s="18" t="s">
        <v>434</v>
      </c>
      <c r="E658" s="17" t="s">
        <v>519</v>
      </c>
      <c r="F658" s="112">
        <f t="shared" si="1287"/>
        <v>71</v>
      </c>
      <c r="G658" s="112">
        <f t="shared" si="1287"/>
        <v>0</v>
      </c>
      <c r="H658" s="112">
        <f t="shared" si="1287"/>
        <v>71</v>
      </c>
      <c r="I658" s="112">
        <f t="shared" si="1287"/>
        <v>0</v>
      </c>
      <c r="J658" s="112">
        <f t="shared" si="1287"/>
        <v>71</v>
      </c>
      <c r="K658" s="112">
        <f t="shared" si="1287"/>
        <v>0</v>
      </c>
      <c r="L658" s="112">
        <f t="shared" si="1287"/>
        <v>71</v>
      </c>
      <c r="M658" s="112">
        <f t="shared" si="1287"/>
        <v>0</v>
      </c>
      <c r="N658" s="112">
        <f t="shared" si="1287"/>
        <v>71</v>
      </c>
      <c r="O658" s="112">
        <f t="shared" si="1287"/>
        <v>0</v>
      </c>
      <c r="P658" s="112">
        <f t="shared" si="1287"/>
        <v>71</v>
      </c>
      <c r="Q658" s="112">
        <f t="shared" si="1287"/>
        <v>0</v>
      </c>
      <c r="R658" s="147">
        <f t="shared" si="1287"/>
        <v>0</v>
      </c>
      <c r="S658" s="150">
        <f t="shared" si="1287"/>
        <v>328.98591999999996</v>
      </c>
      <c r="T658" s="150">
        <f t="shared" si="1287"/>
        <v>328.98591999999996</v>
      </c>
      <c r="U658" s="150">
        <f t="shared" si="1286"/>
        <v>0</v>
      </c>
      <c r="V658" s="150">
        <f t="shared" si="1286"/>
        <v>328.98591999999996</v>
      </c>
      <c r="W658" s="128"/>
      <c r="X658" s="128"/>
      <c r="Y658" s="128"/>
      <c r="Z658" s="133"/>
      <c r="AA658" s="133"/>
      <c r="AB658" s="133"/>
    </row>
    <row r="659" spans="1:28" ht="16.5" x14ac:dyDescent="0.25">
      <c r="A659" s="20" t="s">
        <v>522</v>
      </c>
      <c r="B659" s="17" t="s">
        <v>87</v>
      </c>
      <c r="C659" s="17" t="s">
        <v>16</v>
      </c>
      <c r="D659" s="18" t="s">
        <v>434</v>
      </c>
      <c r="E659" s="17" t="s">
        <v>520</v>
      </c>
      <c r="F659" s="112">
        <v>71</v>
      </c>
      <c r="G659" s="126">
        <v>0</v>
      </c>
      <c r="H659" s="112">
        <f>F659+G659</f>
        <v>71</v>
      </c>
      <c r="I659" s="112">
        <v>0</v>
      </c>
      <c r="J659" s="112">
        <f>H659+I659</f>
        <v>71</v>
      </c>
      <c r="K659" s="112">
        <v>0</v>
      </c>
      <c r="L659" s="112">
        <f>J659+K659</f>
        <v>71</v>
      </c>
      <c r="M659" s="112">
        <v>0</v>
      </c>
      <c r="N659" s="112">
        <f>L659+M659</f>
        <v>71</v>
      </c>
      <c r="O659" s="112">
        <v>0</v>
      </c>
      <c r="P659" s="112">
        <f>N659+O659</f>
        <v>71</v>
      </c>
      <c r="Q659" s="112">
        <v>0</v>
      </c>
      <c r="R659" s="147">
        <v>0</v>
      </c>
      <c r="S659" s="150">
        <f>52.3232+276.66272</f>
        <v>328.98591999999996</v>
      </c>
      <c r="T659" s="150">
        <f>R659+S659</f>
        <v>328.98591999999996</v>
      </c>
      <c r="U659" s="150">
        <v>0</v>
      </c>
      <c r="V659" s="150">
        <f>T659+U659</f>
        <v>328.98591999999996</v>
      </c>
      <c r="W659" s="128"/>
      <c r="X659" s="128"/>
      <c r="Y659" s="128"/>
      <c r="Z659" s="133"/>
      <c r="AA659" s="133"/>
      <c r="AB659" s="133"/>
    </row>
    <row r="660" spans="1:28" ht="33" x14ac:dyDescent="0.25">
      <c r="A660" s="26" t="s">
        <v>472</v>
      </c>
      <c r="B660" s="27" t="s">
        <v>87</v>
      </c>
      <c r="C660" s="27" t="s">
        <v>16</v>
      </c>
      <c r="D660" s="42" t="s">
        <v>457</v>
      </c>
      <c r="E660" s="19"/>
      <c r="F660" s="112">
        <f>F661</f>
        <v>508</v>
      </c>
      <c r="G660" s="112">
        <f t="shared" ref="G660:V662" si="1288">G661</f>
        <v>0</v>
      </c>
      <c r="H660" s="112">
        <f t="shared" si="1288"/>
        <v>508</v>
      </c>
      <c r="I660" s="112">
        <f t="shared" si="1288"/>
        <v>0</v>
      </c>
      <c r="J660" s="112">
        <f t="shared" si="1288"/>
        <v>508</v>
      </c>
      <c r="K660" s="112">
        <f t="shared" si="1288"/>
        <v>0</v>
      </c>
      <c r="L660" s="112">
        <f t="shared" si="1288"/>
        <v>508</v>
      </c>
      <c r="M660" s="112">
        <f t="shared" si="1288"/>
        <v>0</v>
      </c>
      <c r="N660" s="111">
        <f t="shared" si="1288"/>
        <v>508</v>
      </c>
      <c r="O660" s="111">
        <f t="shared" si="1288"/>
        <v>0</v>
      </c>
      <c r="P660" s="111">
        <f t="shared" si="1288"/>
        <v>508</v>
      </c>
      <c r="Q660" s="111">
        <f t="shared" si="1288"/>
        <v>0</v>
      </c>
      <c r="R660" s="148">
        <f t="shared" si="1288"/>
        <v>0</v>
      </c>
      <c r="S660" s="149">
        <f t="shared" si="1288"/>
        <v>612.10140000000001</v>
      </c>
      <c r="T660" s="149">
        <f t="shared" si="1288"/>
        <v>612.10140000000001</v>
      </c>
      <c r="U660" s="149">
        <f t="shared" si="1288"/>
        <v>0</v>
      </c>
      <c r="V660" s="149">
        <f t="shared" si="1288"/>
        <v>612.10140000000001</v>
      </c>
      <c r="W660" s="128"/>
      <c r="X660" s="128"/>
      <c r="Y660" s="128"/>
      <c r="Z660" s="133"/>
      <c r="AA660" s="133"/>
      <c r="AB660" s="133"/>
    </row>
    <row r="661" spans="1:28" ht="49.5" x14ac:dyDescent="0.25">
      <c r="A661" s="20" t="s">
        <v>473</v>
      </c>
      <c r="B661" s="17" t="s">
        <v>87</v>
      </c>
      <c r="C661" s="17" t="s">
        <v>16</v>
      </c>
      <c r="D661" s="37" t="s">
        <v>458</v>
      </c>
      <c r="E661" s="19" t="s">
        <v>58</v>
      </c>
      <c r="F661" s="112">
        <f>F662</f>
        <v>508</v>
      </c>
      <c r="G661" s="112">
        <f t="shared" si="1288"/>
        <v>0</v>
      </c>
      <c r="H661" s="112">
        <f t="shared" si="1288"/>
        <v>508</v>
      </c>
      <c r="I661" s="112">
        <f t="shared" si="1288"/>
        <v>0</v>
      </c>
      <c r="J661" s="112">
        <f t="shared" si="1288"/>
        <v>508</v>
      </c>
      <c r="K661" s="112">
        <f t="shared" si="1288"/>
        <v>0</v>
      </c>
      <c r="L661" s="112">
        <f t="shared" si="1288"/>
        <v>508</v>
      </c>
      <c r="M661" s="112">
        <f t="shared" si="1288"/>
        <v>0</v>
      </c>
      <c r="N661" s="112">
        <f t="shared" si="1288"/>
        <v>508</v>
      </c>
      <c r="O661" s="112">
        <f t="shared" si="1288"/>
        <v>0</v>
      </c>
      <c r="P661" s="112">
        <f t="shared" si="1288"/>
        <v>508</v>
      </c>
      <c r="Q661" s="112">
        <f t="shared" si="1288"/>
        <v>0</v>
      </c>
      <c r="R661" s="147">
        <f t="shared" si="1288"/>
        <v>0</v>
      </c>
      <c r="S661" s="150">
        <f t="shared" si="1288"/>
        <v>612.10140000000001</v>
      </c>
      <c r="T661" s="150">
        <f t="shared" si="1288"/>
        <v>612.10140000000001</v>
      </c>
      <c r="U661" s="150">
        <f t="shared" si="1288"/>
        <v>0</v>
      </c>
      <c r="V661" s="150">
        <f t="shared" si="1288"/>
        <v>612.10140000000001</v>
      </c>
      <c r="W661" s="128"/>
      <c r="X661" s="128"/>
      <c r="Y661" s="128"/>
      <c r="Z661" s="133"/>
      <c r="AA661" s="133"/>
      <c r="AB661" s="133"/>
    </row>
    <row r="662" spans="1:28" ht="16.5" x14ac:dyDescent="0.25">
      <c r="A662" s="20" t="s">
        <v>521</v>
      </c>
      <c r="B662" s="17" t="s">
        <v>87</v>
      </c>
      <c r="C662" s="17" t="s">
        <v>16</v>
      </c>
      <c r="D662" s="37" t="s">
        <v>458</v>
      </c>
      <c r="E662" s="17" t="s">
        <v>519</v>
      </c>
      <c r="F662" s="112">
        <f>F663</f>
        <v>508</v>
      </c>
      <c r="G662" s="112">
        <f t="shared" si="1288"/>
        <v>0</v>
      </c>
      <c r="H662" s="112">
        <f t="shared" si="1288"/>
        <v>508</v>
      </c>
      <c r="I662" s="112">
        <f t="shared" si="1288"/>
        <v>0</v>
      </c>
      <c r="J662" s="112">
        <f t="shared" si="1288"/>
        <v>508</v>
      </c>
      <c r="K662" s="112">
        <f t="shared" si="1288"/>
        <v>0</v>
      </c>
      <c r="L662" s="112">
        <f t="shared" si="1288"/>
        <v>508</v>
      </c>
      <c r="M662" s="112">
        <f t="shared" si="1288"/>
        <v>0</v>
      </c>
      <c r="N662" s="112">
        <f t="shared" si="1288"/>
        <v>508</v>
      </c>
      <c r="O662" s="112">
        <f t="shared" si="1288"/>
        <v>0</v>
      </c>
      <c r="P662" s="112">
        <f t="shared" si="1288"/>
        <v>508</v>
      </c>
      <c r="Q662" s="112">
        <f t="shared" si="1288"/>
        <v>0</v>
      </c>
      <c r="R662" s="147">
        <f t="shared" si="1288"/>
        <v>0</v>
      </c>
      <c r="S662" s="150">
        <f t="shared" si="1288"/>
        <v>612.10140000000001</v>
      </c>
      <c r="T662" s="150">
        <f t="shared" si="1288"/>
        <v>612.10140000000001</v>
      </c>
      <c r="U662" s="150">
        <f t="shared" si="1288"/>
        <v>0</v>
      </c>
      <c r="V662" s="150">
        <f t="shared" si="1288"/>
        <v>612.10140000000001</v>
      </c>
      <c r="W662" s="128"/>
      <c r="X662" s="128"/>
      <c r="Y662" s="128"/>
      <c r="Z662" s="133"/>
      <c r="AA662" s="133"/>
      <c r="AB662" s="133"/>
    </row>
    <row r="663" spans="1:28" ht="16.5" x14ac:dyDescent="0.25">
      <c r="A663" s="20" t="s">
        <v>522</v>
      </c>
      <c r="B663" s="17" t="s">
        <v>87</v>
      </c>
      <c r="C663" s="17" t="s">
        <v>16</v>
      </c>
      <c r="D663" s="37" t="s">
        <v>458</v>
      </c>
      <c r="E663" s="17" t="s">
        <v>520</v>
      </c>
      <c r="F663" s="112">
        <v>508</v>
      </c>
      <c r="G663" s="126">
        <v>0</v>
      </c>
      <c r="H663" s="112">
        <f>F663+G663</f>
        <v>508</v>
      </c>
      <c r="I663" s="112">
        <v>0</v>
      </c>
      <c r="J663" s="112">
        <f>H663+I663</f>
        <v>508</v>
      </c>
      <c r="K663" s="112">
        <v>0</v>
      </c>
      <c r="L663" s="112">
        <f>J663+K663</f>
        <v>508</v>
      </c>
      <c r="M663" s="112">
        <v>0</v>
      </c>
      <c r="N663" s="112">
        <f>L663+M663</f>
        <v>508</v>
      </c>
      <c r="O663" s="112">
        <v>0</v>
      </c>
      <c r="P663" s="112">
        <f>N663+O663</f>
        <v>508</v>
      </c>
      <c r="Q663" s="112">
        <v>0</v>
      </c>
      <c r="R663" s="147">
        <v>0</v>
      </c>
      <c r="S663" s="150">
        <f>282.5+329.6014</f>
        <v>612.10140000000001</v>
      </c>
      <c r="T663" s="150">
        <f>R663+S663</f>
        <v>612.10140000000001</v>
      </c>
      <c r="U663" s="150">
        <v>0</v>
      </c>
      <c r="V663" s="150">
        <f>T663+U663</f>
        <v>612.10140000000001</v>
      </c>
      <c r="W663" s="128"/>
      <c r="X663" s="128"/>
      <c r="Y663" s="128"/>
      <c r="Z663" s="133"/>
      <c r="AA663" s="133"/>
      <c r="AB663" s="133"/>
    </row>
    <row r="664" spans="1:28" ht="33" x14ac:dyDescent="0.25">
      <c r="A664" s="26" t="s">
        <v>475</v>
      </c>
      <c r="B664" s="27" t="s">
        <v>87</v>
      </c>
      <c r="C664" s="27" t="s">
        <v>16</v>
      </c>
      <c r="D664" s="42" t="s">
        <v>464</v>
      </c>
      <c r="E664" s="19"/>
      <c r="F664" s="112">
        <f>F665</f>
        <v>893</v>
      </c>
      <c r="G664" s="112">
        <f t="shared" ref="G664:V666" si="1289">G665</f>
        <v>0</v>
      </c>
      <c r="H664" s="112">
        <f t="shared" si="1289"/>
        <v>893</v>
      </c>
      <c r="I664" s="112">
        <f t="shared" si="1289"/>
        <v>0</v>
      </c>
      <c r="J664" s="112">
        <f t="shared" si="1289"/>
        <v>893</v>
      </c>
      <c r="K664" s="112">
        <f t="shared" si="1289"/>
        <v>0</v>
      </c>
      <c r="L664" s="112">
        <f t="shared" si="1289"/>
        <v>893</v>
      </c>
      <c r="M664" s="112">
        <f t="shared" si="1289"/>
        <v>0</v>
      </c>
      <c r="N664" s="111">
        <f t="shared" si="1289"/>
        <v>893</v>
      </c>
      <c r="O664" s="111">
        <f t="shared" si="1289"/>
        <v>0</v>
      </c>
      <c r="P664" s="111">
        <f t="shared" si="1289"/>
        <v>893</v>
      </c>
      <c r="Q664" s="111">
        <f t="shared" si="1289"/>
        <v>0</v>
      </c>
      <c r="R664" s="148">
        <f t="shared" si="1289"/>
        <v>0</v>
      </c>
      <c r="S664" s="149">
        <f t="shared" si="1289"/>
        <v>246.69595000000001</v>
      </c>
      <c r="T664" s="149">
        <f t="shared" si="1289"/>
        <v>246.69595000000001</v>
      </c>
      <c r="U664" s="149">
        <f t="shared" si="1289"/>
        <v>0</v>
      </c>
      <c r="V664" s="149">
        <f t="shared" si="1289"/>
        <v>246.69595000000001</v>
      </c>
      <c r="W664" s="128"/>
      <c r="X664" s="128"/>
      <c r="Y664" s="128"/>
      <c r="Z664" s="133"/>
      <c r="AA664" s="133"/>
      <c r="AB664" s="133"/>
    </row>
    <row r="665" spans="1:28" ht="49.5" x14ac:dyDescent="0.25">
      <c r="A665" s="20" t="s">
        <v>476</v>
      </c>
      <c r="B665" s="17" t="s">
        <v>87</v>
      </c>
      <c r="C665" s="17" t="s">
        <v>16</v>
      </c>
      <c r="D665" s="37" t="s">
        <v>465</v>
      </c>
      <c r="E665" s="19" t="s">
        <v>58</v>
      </c>
      <c r="F665" s="112">
        <f>F666</f>
        <v>893</v>
      </c>
      <c r="G665" s="112">
        <f t="shared" si="1289"/>
        <v>0</v>
      </c>
      <c r="H665" s="112">
        <f t="shared" si="1289"/>
        <v>893</v>
      </c>
      <c r="I665" s="112">
        <f t="shared" si="1289"/>
        <v>0</v>
      </c>
      <c r="J665" s="112">
        <f t="shared" si="1289"/>
        <v>893</v>
      </c>
      <c r="K665" s="112">
        <f t="shared" si="1289"/>
        <v>0</v>
      </c>
      <c r="L665" s="112">
        <f t="shared" si="1289"/>
        <v>893</v>
      </c>
      <c r="M665" s="112">
        <f t="shared" si="1289"/>
        <v>0</v>
      </c>
      <c r="N665" s="112">
        <f t="shared" si="1289"/>
        <v>893</v>
      </c>
      <c r="O665" s="112">
        <f t="shared" si="1289"/>
        <v>0</v>
      </c>
      <c r="P665" s="112">
        <f t="shared" si="1289"/>
        <v>893</v>
      </c>
      <c r="Q665" s="112">
        <f t="shared" si="1289"/>
        <v>0</v>
      </c>
      <c r="R665" s="147">
        <f t="shared" si="1289"/>
        <v>0</v>
      </c>
      <c r="S665" s="150">
        <f t="shared" si="1289"/>
        <v>246.69595000000001</v>
      </c>
      <c r="T665" s="150">
        <f t="shared" si="1289"/>
        <v>246.69595000000001</v>
      </c>
      <c r="U665" s="150">
        <f t="shared" si="1289"/>
        <v>0</v>
      </c>
      <c r="V665" s="150">
        <f t="shared" si="1289"/>
        <v>246.69595000000001</v>
      </c>
      <c r="W665" s="128"/>
      <c r="X665" s="128"/>
      <c r="Y665" s="128"/>
      <c r="Z665" s="133"/>
      <c r="AA665" s="133"/>
      <c r="AB665" s="133"/>
    </row>
    <row r="666" spans="1:28" ht="16.5" x14ac:dyDescent="0.25">
      <c r="A666" s="20" t="s">
        <v>521</v>
      </c>
      <c r="B666" s="17" t="s">
        <v>87</v>
      </c>
      <c r="C666" s="17" t="s">
        <v>16</v>
      </c>
      <c r="D666" s="37" t="s">
        <v>465</v>
      </c>
      <c r="E666" s="17" t="s">
        <v>519</v>
      </c>
      <c r="F666" s="112">
        <f>F667</f>
        <v>893</v>
      </c>
      <c r="G666" s="112">
        <f t="shared" si="1289"/>
        <v>0</v>
      </c>
      <c r="H666" s="112">
        <f t="shared" si="1289"/>
        <v>893</v>
      </c>
      <c r="I666" s="112">
        <f t="shared" si="1289"/>
        <v>0</v>
      </c>
      <c r="J666" s="112">
        <f t="shared" si="1289"/>
        <v>893</v>
      </c>
      <c r="K666" s="112">
        <f t="shared" si="1289"/>
        <v>0</v>
      </c>
      <c r="L666" s="112">
        <f t="shared" si="1289"/>
        <v>893</v>
      </c>
      <c r="M666" s="112">
        <f t="shared" si="1289"/>
        <v>0</v>
      </c>
      <c r="N666" s="112">
        <f t="shared" si="1289"/>
        <v>893</v>
      </c>
      <c r="O666" s="112">
        <f t="shared" si="1289"/>
        <v>0</v>
      </c>
      <c r="P666" s="112">
        <f t="shared" si="1289"/>
        <v>893</v>
      </c>
      <c r="Q666" s="112">
        <f t="shared" si="1289"/>
        <v>0</v>
      </c>
      <c r="R666" s="147">
        <f t="shared" si="1289"/>
        <v>0</v>
      </c>
      <c r="S666" s="150">
        <f t="shared" si="1289"/>
        <v>246.69595000000001</v>
      </c>
      <c r="T666" s="150">
        <f t="shared" si="1289"/>
        <v>246.69595000000001</v>
      </c>
      <c r="U666" s="150">
        <f t="shared" si="1289"/>
        <v>0</v>
      </c>
      <c r="V666" s="150">
        <f t="shared" si="1289"/>
        <v>246.69595000000001</v>
      </c>
      <c r="W666" s="128"/>
      <c r="X666" s="128"/>
      <c r="Y666" s="128"/>
      <c r="Z666" s="133"/>
      <c r="AA666" s="133"/>
      <c r="AB666" s="133"/>
    </row>
    <row r="667" spans="1:28" ht="16.5" x14ac:dyDescent="0.25">
      <c r="A667" s="20" t="s">
        <v>522</v>
      </c>
      <c r="B667" s="17" t="s">
        <v>87</v>
      </c>
      <c r="C667" s="17" t="s">
        <v>16</v>
      </c>
      <c r="D667" s="37" t="s">
        <v>465</v>
      </c>
      <c r="E667" s="17" t="s">
        <v>520</v>
      </c>
      <c r="F667" s="112">
        <v>893</v>
      </c>
      <c r="G667" s="126">
        <v>0</v>
      </c>
      <c r="H667" s="112">
        <f>F667+G667</f>
        <v>893</v>
      </c>
      <c r="I667" s="112">
        <v>0</v>
      </c>
      <c r="J667" s="112">
        <f>H667+I667</f>
        <v>893</v>
      </c>
      <c r="K667" s="112">
        <v>0</v>
      </c>
      <c r="L667" s="112">
        <f>J667+K667</f>
        <v>893</v>
      </c>
      <c r="M667" s="112">
        <v>0</v>
      </c>
      <c r="N667" s="112">
        <f>L667+M667</f>
        <v>893</v>
      </c>
      <c r="O667" s="112">
        <v>0</v>
      </c>
      <c r="P667" s="112">
        <f>N667+O667</f>
        <v>893</v>
      </c>
      <c r="Q667" s="112">
        <v>0</v>
      </c>
      <c r="R667" s="147">
        <v>0</v>
      </c>
      <c r="S667" s="150">
        <v>246.69595000000001</v>
      </c>
      <c r="T667" s="150">
        <f>R667+S667</f>
        <v>246.69595000000001</v>
      </c>
      <c r="U667" s="150">
        <v>0</v>
      </c>
      <c r="V667" s="150">
        <f>T667+U667</f>
        <v>246.69595000000001</v>
      </c>
      <c r="W667" s="128"/>
      <c r="X667" s="128"/>
      <c r="Y667" s="128"/>
      <c r="Z667" s="133"/>
      <c r="AA667" s="133"/>
      <c r="AB667" s="133"/>
    </row>
    <row r="668" spans="1:28" ht="16.5" x14ac:dyDescent="0.25">
      <c r="A668" s="26" t="s">
        <v>230</v>
      </c>
      <c r="B668" s="27" t="s">
        <v>87</v>
      </c>
      <c r="C668" s="27" t="s">
        <v>16</v>
      </c>
      <c r="D668" s="28" t="s">
        <v>468</v>
      </c>
      <c r="E668" s="19" t="s">
        <v>58</v>
      </c>
      <c r="F668" s="111">
        <f>F669</f>
        <v>18000</v>
      </c>
      <c r="G668" s="111">
        <f t="shared" ref="G668:V669" si="1290">G669</f>
        <v>0</v>
      </c>
      <c r="H668" s="111">
        <f t="shared" si="1290"/>
        <v>18000</v>
      </c>
      <c r="I668" s="111">
        <f t="shared" si="1290"/>
        <v>0</v>
      </c>
      <c r="J668" s="111">
        <f t="shared" si="1290"/>
        <v>18000</v>
      </c>
      <c r="K668" s="111">
        <f t="shared" si="1290"/>
        <v>-1000</v>
      </c>
      <c r="L668" s="111">
        <f t="shared" si="1290"/>
        <v>17000</v>
      </c>
      <c r="M668" s="111">
        <f t="shared" si="1290"/>
        <v>0</v>
      </c>
      <c r="N668" s="111">
        <f t="shared" si="1290"/>
        <v>17000</v>
      </c>
      <c r="O668" s="111">
        <f t="shared" si="1290"/>
        <v>0</v>
      </c>
      <c r="P668" s="111">
        <f t="shared" si="1290"/>
        <v>17000</v>
      </c>
      <c r="Q668" s="111">
        <f t="shared" si="1290"/>
        <v>0</v>
      </c>
      <c r="R668" s="148">
        <f t="shared" si="1290"/>
        <v>0</v>
      </c>
      <c r="S668" s="149">
        <f t="shared" si="1290"/>
        <v>26753.654829999999</v>
      </c>
      <c r="T668" s="149">
        <f t="shared" si="1290"/>
        <v>26753.654829999999</v>
      </c>
      <c r="U668" s="149">
        <f t="shared" si="1290"/>
        <v>0</v>
      </c>
      <c r="V668" s="149">
        <f t="shared" si="1290"/>
        <v>26753.654829999999</v>
      </c>
      <c r="W668" s="128"/>
      <c r="X668" s="128"/>
      <c r="Y668" s="128"/>
      <c r="Z668" s="133"/>
      <c r="AA668" s="133"/>
      <c r="AB668" s="133"/>
    </row>
    <row r="669" spans="1:28" ht="16.5" x14ac:dyDescent="0.25">
      <c r="A669" s="20" t="s">
        <v>112</v>
      </c>
      <c r="B669" s="17" t="s">
        <v>87</v>
      </c>
      <c r="C669" s="17" t="s">
        <v>16</v>
      </c>
      <c r="D669" s="18" t="s">
        <v>469</v>
      </c>
      <c r="E669" s="19" t="s">
        <v>58</v>
      </c>
      <c r="F669" s="112">
        <f>F670</f>
        <v>18000</v>
      </c>
      <c r="G669" s="112">
        <f t="shared" si="1290"/>
        <v>0</v>
      </c>
      <c r="H669" s="112">
        <f t="shared" si="1290"/>
        <v>18000</v>
      </c>
      <c r="I669" s="112">
        <f t="shared" si="1290"/>
        <v>0</v>
      </c>
      <c r="J669" s="112">
        <f t="shared" si="1290"/>
        <v>18000</v>
      </c>
      <c r="K669" s="112">
        <f t="shared" si="1290"/>
        <v>-1000</v>
      </c>
      <c r="L669" s="112">
        <f t="shared" si="1290"/>
        <v>17000</v>
      </c>
      <c r="M669" s="112">
        <f t="shared" si="1290"/>
        <v>0</v>
      </c>
      <c r="N669" s="112">
        <f t="shared" si="1290"/>
        <v>17000</v>
      </c>
      <c r="O669" s="112">
        <f t="shared" si="1290"/>
        <v>0</v>
      </c>
      <c r="P669" s="112">
        <f t="shared" si="1290"/>
        <v>17000</v>
      </c>
      <c r="Q669" s="112">
        <f t="shared" si="1290"/>
        <v>0</v>
      </c>
      <c r="R669" s="147">
        <f t="shared" si="1290"/>
        <v>0</v>
      </c>
      <c r="S669" s="150">
        <f>S670+S673+S676</f>
        <v>26753.654829999999</v>
      </c>
      <c r="T669" s="150">
        <f>T670+T673+T676</f>
        <v>26753.654829999999</v>
      </c>
      <c r="U669" s="150">
        <f>U670+U673+U676</f>
        <v>0</v>
      </c>
      <c r="V669" s="150">
        <f>V670+V673+V676</f>
        <v>26753.654829999999</v>
      </c>
      <c r="W669" s="128"/>
      <c r="X669" s="128"/>
      <c r="Y669" s="128"/>
      <c r="Z669" s="133"/>
      <c r="AA669" s="133"/>
      <c r="AB669" s="133"/>
    </row>
    <row r="670" spans="1:28" ht="33" x14ac:dyDescent="0.25">
      <c r="A670" s="20" t="s">
        <v>515</v>
      </c>
      <c r="B670" s="17" t="s">
        <v>87</v>
      </c>
      <c r="C670" s="17" t="s">
        <v>16</v>
      </c>
      <c r="D670" s="18" t="s">
        <v>470</v>
      </c>
      <c r="E670" s="19" t="s">
        <v>58</v>
      </c>
      <c r="F670" s="112">
        <f t="shared" ref="F670:U671" si="1291">F671</f>
        <v>18000</v>
      </c>
      <c r="G670" s="112">
        <f t="shared" si="1291"/>
        <v>0</v>
      </c>
      <c r="H670" s="112">
        <f t="shared" si="1291"/>
        <v>18000</v>
      </c>
      <c r="I670" s="112">
        <f t="shared" si="1291"/>
        <v>0</v>
      </c>
      <c r="J670" s="112">
        <f t="shared" si="1291"/>
        <v>18000</v>
      </c>
      <c r="K670" s="112">
        <f t="shared" si="1291"/>
        <v>-1000</v>
      </c>
      <c r="L670" s="112">
        <f t="shared" si="1291"/>
        <v>17000</v>
      </c>
      <c r="M670" s="112">
        <f t="shared" si="1291"/>
        <v>0</v>
      </c>
      <c r="N670" s="112">
        <f t="shared" si="1291"/>
        <v>17000</v>
      </c>
      <c r="O670" s="112">
        <f t="shared" si="1291"/>
        <v>0</v>
      </c>
      <c r="P670" s="112">
        <f t="shared" si="1291"/>
        <v>17000</v>
      </c>
      <c r="Q670" s="112">
        <f t="shared" si="1291"/>
        <v>0</v>
      </c>
      <c r="R670" s="147">
        <f t="shared" si="1291"/>
        <v>0</v>
      </c>
      <c r="S670" s="150">
        <f t="shared" si="1291"/>
        <v>10149.766159999999</v>
      </c>
      <c r="T670" s="150">
        <f t="shared" si="1291"/>
        <v>10149.766159999999</v>
      </c>
      <c r="U670" s="150">
        <f t="shared" si="1291"/>
        <v>0</v>
      </c>
      <c r="V670" s="150">
        <f t="shared" ref="U670:V671" si="1292">V671</f>
        <v>10149.766159999999</v>
      </c>
      <c r="W670" s="128"/>
      <c r="X670" s="128"/>
      <c r="Y670" s="128"/>
      <c r="Z670" s="133"/>
      <c r="AA670" s="133"/>
      <c r="AB670" s="133"/>
    </row>
    <row r="671" spans="1:28" ht="16.5" x14ac:dyDescent="0.25">
      <c r="A671" s="20" t="s">
        <v>521</v>
      </c>
      <c r="B671" s="17" t="s">
        <v>87</v>
      </c>
      <c r="C671" s="17" t="s">
        <v>16</v>
      </c>
      <c r="D671" s="18" t="s">
        <v>470</v>
      </c>
      <c r="E671" s="17" t="s">
        <v>519</v>
      </c>
      <c r="F671" s="112">
        <f t="shared" si="1291"/>
        <v>18000</v>
      </c>
      <c r="G671" s="112">
        <f t="shared" si="1291"/>
        <v>0</v>
      </c>
      <c r="H671" s="112">
        <f t="shared" si="1291"/>
        <v>18000</v>
      </c>
      <c r="I671" s="112">
        <f t="shared" si="1291"/>
        <v>0</v>
      </c>
      <c r="J671" s="112">
        <f t="shared" si="1291"/>
        <v>18000</v>
      </c>
      <c r="K671" s="112">
        <f t="shared" si="1291"/>
        <v>-1000</v>
      </c>
      <c r="L671" s="112">
        <f t="shared" si="1291"/>
        <v>17000</v>
      </c>
      <c r="M671" s="112">
        <f t="shared" si="1291"/>
        <v>0</v>
      </c>
      <c r="N671" s="112">
        <f t="shared" si="1291"/>
        <v>17000</v>
      </c>
      <c r="O671" s="112">
        <f t="shared" si="1291"/>
        <v>0</v>
      </c>
      <c r="P671" s="112">
        <f t="shared" si="1291"/>
        <v>17000</v>
      </c>
      <c r="Q671" s="112">
        <f t="shared" si="1291"/>
        <v>0</v>
      </c>
      <c r="R671" s="147">
        <f t="shared" si="1291"/>
        <v>0</v>
      </c>
      <c r="S671" s="150">
        <f t="shared" si="1291"/>
        <v>10149.766159999999</v>
      </c>
      <c r="T671" s="150">
        <f t="shared" si="1291"/>
        <v>10149.766159999999</v>
      </c>
      <c r="U671" s="150">
        <f t="shared" si="1292"/>
        <v>0</v>
      </c>
      <c r="V671" s="150">
        <f t="shared" si="1292"/>
        <v>10149.766159999999</v>
      </c>
      <c r="W671" s="128"/>
      <c r="X671" s="128"/>
      <c r="Y671" s="128"/>
      <c r="Z671" s="133"/>
      <c r="AA671" s="133"/>
      <c r="AB671" s="133"/>
    </row>
    <row r="672" spans="1:28" ht="16.5" x14ac:dyDescent="0.25">
      <c r="A672" s="20" t="s">
        <v>522</v>
      </c>
      <c r="B672" s="17" t="s">
        <v>87</v>
      </c>
      <c r="C672" s="17" t="s">
        <v>16</v>
      </c>
      <c r="D672" s="18" t="s">
        <v>470</v>
      </c>
      <c r="E672" s="17" t="s">
        <v>520</v>
      </c>
      <c r="F672" s="112">
        <v>18000</v>
      </c>
      <c r="G672" s="126">
        <v>0</v>
      </c>
      <c r="H672" s="112">
        <f>F672+G672</f>
        <v>18000</v>
      </c>
      <c r="I672" s="112">
        <v>0</v>
      </c>
      <c r="J672" s="112">
        <f>H672+I672</f>
        <v>18000</v>
      </c>
      <c r="K672" s="122">
        <v>-1000</v>
      </c>
      <c r="L672" s="112">
        <f>J672+K672</f>
        <v>17000</v>
      </c>
      <c r="M672" s="112">
        <v>0</v>
      </c>
      <c r="N672" s="112">
        <f>L672+M672</f>
        <v>17000</v>
      </c>
      <c r="O672" s="112">
        <v>0</v>
      </c>
      <c r="P672" s="112">
        <f>N672+O672</f>
        <v>17000</v>
      </c>
      <c r="Q672" s="112">
        <v>0</v>
      </c>
      <c r="R672" s="147">
        <v>0</v>
      </c>
      <c r="S672" s="150">
        <v>10149.766159999999</v>
      </c>
      <c r="T672" s="150">
        <f>R672+S672</f>
        <v>10149.766159999999</v>
      </c>
      <c r="U672" s="150">
        <v>0</v>
      </c>
      <c r="V672" s="150">
        <f>T672+U672</f>
        <v>10149.766159999999</v>
      </c>
      <c r="W672" s="128"/>
      <c r="X672" s="128"/>
      <c r="Y672" s="128"/>
      <c r="Z672" s="133"/>
      <c r="AA672" s="133"/>
      <c r="AB672" s="133"/>
    </row>
    <row r="673" spans="1:28" ht="16.5" x14ac:dyDescent="0.25">
      <c r="A673" s="20" t="s">
        <v>90</v>
      </c>
      <c r="B673" s="17" t="s">
        <v>87</v>
      </c>
      <c r="C673" s="17" t="s">
        <v>16</v>
      </c>
      <c r="D673" s="18" t="s">
        <v>474</v>
      </c>
      <c r="E673" s="19"/>
      <c r="F673" s="112" t="e">
        <f>F674+#REF!</f>
        <v>#REF!</v>
      </c>
      <c r="G673" s="112" t="e">
        <f>G674+#REF!</f>
        <v>#REF!</v>
      </c>
      <c r="H673" s="112" t="e">
        <f>H674+#REF!</f>
        <v>#REF!</v>
      </c>
      <c r="I673" s="112" t="e">
        <f>I674+#REF!</f>
        <v>#REF!</v>
      </c>
      <c r="J673" s="112" t="e">
        <f>J674+#REF!</f>
        <v>#REF!</v>
      </c>
      <c r="K673" s="112" t="e">
        <f>K674+#REF!</f>
        <v>#REF!</v>
      </c>
      <c r="L673" s="112" t="e">
        <f>L674+#REF!</f>
        <v>#REF!</v>
      </c>
      <c r="M673" s="112" t="e">
        <f>M674+#REF!</f>
        <v>#REF!</v>
      </c>
      <c r="N673" s="112" t="e">
        <f>N674+#REF!</f>
        <v>#REF!</v>
      </c>
      <c r="O673" s="112" t="e">
        <f>O674+#REF!</f>
        <v>#REF!</v>
      </c>
      <c r="P673" s="112" t="e">
        <f>P674+#REF!</f>
        <v>#REF!</v>
      </c>
      <c r="Q673" s="112" t="e">
        <f>Q674+#REF!</f>
        <v>#REF!</v>
      </c>
      <c r="R673" s="147">
        <f>R674</f>
        <v>0</v>
      </c>
      <c r="S673" s="150">
        <f>S674</f>
        <v>2641.18867</v>
      </c>
      <c r="T673" s="150">
        <f>T674</f>
        <v>2641.18867</v>
      </c>
      <c r="U673" s="150">
        <f>U674</f>
        <v>0</v>
      </c>
      <c r="V673" s="150">
        <f>V674</f>
        <v>2641.18867</v>
      </c>
      <c r="W673" s="128"/>
      <c r="X673" s="128"/>
      <c r="Y673" s="128"/>
      <c r="Z673" s="133"/>
      <c r="AA673" s="133"/>
      <c r="AB673" s="133"/>
    </row>
    <row r="674" spans="1:28" ht="16.5" x14ac:dyDescent="0.25">
      <c r="A674" s="20" t="s">
        <v>521</v>
      </c>
      <c r="B674" s="17" t="s">
        <v>87</v>
      </c>
      <c r="C674" s="17" t="s">
        <v>16</v>
      </c>
      <c r="D674" s="18" t="s">
        <v>474</v>
      </c>
      <c r="E674" s="17" t="s">
        <v>519</v>
      </c>
      <c r="F674" s="112">
        <f t="shared" ref="F674:V674" si="1293">F675</f>
        <v>1262</v>
      </c>
      <c r="G674" s="112">
        <f t="shared" si="1293"/>
        <v>0</v>
      </c>
      <c r="H674" s="112">
        <f t="shared" si="1293"/>
        <v>1262</v>
      </c>
      <c r="I674" s="112">
        <f t="shared" si="1293"/>
        <v>3000</v>
      </c>
      <c r="J674" s="112">
        <f t="shared" si="1293"/>
        <v>4262</v>
      </c>
      <c r="K674" s="112">
        <f t="shared" si="1293"/>
        <v>0</v>
      </c>
      <c r="L674" s="112">
        <f t="shared" si="1293"/>
        <v>4262</v>
      </c>
      <c r="M674" s="112">
        <f t="shared" si="1293"/>
        <v>0</v>
      </c>
      <c r="N674" s="112">
        <f t="shared" si="1293"/>
        <v>4262</v>
      </c>
      <c r="O674" s="112">
        <f t="shared" si="1293"/>
        <v>0</v>
      </c>
      <c r="P674" s="112">
        <f t="shared" si="1293"/>
        <v>4262</v>
      </c>
      <c r="Q674" s="112">
        <f t="shared" si="1293"/>
        <v>0</v>
      </c>
      <c r="R674" s="147">
        <f t="shared" si="1293"/>
        <v>0</v>
      </c>
      <c r="S674" s="150">
        <f t="shared" si="1293"/>
        <v>2641.18867</v>
      </c>
      <c r="T674" s="150">
        <f t="shared" si="1293"/>
        <v>2641.18867</v>
      </c>
      <c r="U674" s="150">
        <f t="shared" si="1293"/>
        <v>0</v>
      </c>
      <c r="V674" s="150">
        <f t="shared" si="1293"/>
        <v>2641.18867</v>
      </c>
      <c r="W674" s="128"/>
      <c r="X674" s="128"/>
      <c r="Y674" s="128"/>
      <c r="Z674" s="133"/>
      <c r="AA674" s="133"/>
      <c r="AB674" s="133"/>
    </row>
    <row r="675" spans="1:28" ht="16.5" x14ac:dyDescent="0.25">
      <c r="A675" s="20" t="s">
        <v>522</v>
      </c>
      <c r="B675" s="17" t="s">
        <v>87</v>
      </c>
      <c r="C675" s="17" t="s">
        <v>16</v>
      </c>
      <c r="D675" s="18" t="s">
        <v>474</v>
      </c>
      <c r="E675" s="17" t="s">
        <v>520</v>
      </c>
      <c r="F675" s="112">
        <f>1052+210</f>
        <v>1262</v>
      </c>
      <c r="G675" s="126">
        <v>0</v>
      </c>
      <c r="H675" s="112">
        <f>F675+G675</f>
        <v>1262</v>
      </c>
      <c r="I675" s="122">
        <v>3000</v>
      </c>
      <c r="J675" s="112">
        <f>H675+I675</f>
        <v>4262</v>
      </c>
      <c r="K675" s="112">
        <v>0</v>
      </c>
      <c r="L675" s="112">
        <f>J675+K675</f>
        <v>4262</v>
      </c>
      <c r="M675" s="112">
        <v>0</v>
      </c>
      <c r="N675" s="112">
        <f>L675+M675</f>
        <v>4262</v>
      </c>
      <c r="O675" s="112">
        <v>0</v>
      </c>
      <c r="P675" s="112">
        <f>N675+O675</f>
        <v>4262</v>
      </c>
      <c r="Q675" s="112">
        <v>0</v>
      </c>
      <c r="R675" s="147">
        <v>0</v>
      </c>
      <c r="S675" s="150">
        <v>2641.18867</v>
      </c>
      <c r="T675" s="150">
        <f>R675+S675</f>
        <v>2641.18867</v>
      </c>
      <c r="U675" s="150">
        <v>0</v>
      </c>
      <c r="V675" s="150">
        <f>T675+U675</f>
        <v>2641.18867</v>
      </c>
      <c r="W675" s="128"/>
      <c r="X675" s="128"/>
      <c r="Y675" s="128"/>
      <c r="Z675" s="133"/>
      <c r="AA675" s="133"/>
      <c r="AB675" s="133"/>
    </row>
    <row r="676" spans="1:28" ht="16.5" x14ac:dyDescent="0.25">
      <c r="A676" s="20" t="s">
        <v>452</v>
      </c>
      <c r="B676" s="17" t="s">
        <v>87</v>
      </c>
      <c r="C676" s="17" t="s">
        <v>16</v>
      </c>
      <c r="D676" s="37" t="s">
        <v>477</v>
      </c>
      <c r="E676" s="17" t="s">
        <v>58</v>
      </c>
      <c r="F676" s="112">
        <f t="shared" ref="F676:U677" si="1294">F677</f>
        <v>65000</v>
      </c>
      <c r="G676" s="112">
        <f t="shared" si="1294"/>
        <v>0</v>
      </c>
      <c r="H676" s="112">
        <f t="shared" si="1294"/>
        <v>65000</v>
      </c>
      <c r="I676" s="112">
        <f t="shared" si="1294"/>
        <v>0</v>
      </c>
      <c r="J676" s="112">
        <f t="shared" si="1294"/>
        <v>65000</v>
      </c>
      <c r="K676" s="112">
        <f t="shared" si="1294"/>
        <v>-26633</v>
      </c>
      <c r="L676" s="112">
        <f t="shared" si="1294"/>
        <v>38367</v>
      </c>
      <c r="M676" s="112">
        <f t="shared" si="1294"/>
        <v>0</v>
      </c>
      <c r="N676" s="112">
        <f t="shared" si="1294"/>
        <v>38367</v>
      </c>
      <c r="O676" s="112">
        <f t="shared" si="1294"/>
        <v>0</v>
      </c>
      <c r="P676" s="112">
        <f t="shared" si="1294"/>
        <v>38367</v>
      </c>
      <c r="Q676" s="112">
        <f t="shared" si="1294"/>
        <v>0</v>
      </c>
      <c r="R676" s="147">
        <f t="shared" si="1294"/>
        <v>0</v>
      </c>
      <c r="S676" s="112">
        <f t="shared" si="1294"/>
        <v>13962.7</v>
      </c>
      <c r="T676" s="112">
        <f t="shared" si="1294"/>
        <v>13962.7</v>
      </c>
      <c r="U676" s="112">
        <f t="shared" si="1294"/>
        <v>0</v>
      </c>
      <c r="V676" s="112">
        <f t="shared" ref="U676:V677" si="1295">V677</f>
        <v>13962.7</v>
      </c>
      <c r="W676" s="128"/>
      <c r="X676" s="128"/>
      <c r="Y676" s="128"/>
      <c r="Z676" s="133"/>
      <c r="AA676" s="133"/>
      <c r="AB676" s="133"/>
    </row>
    <row r="677" spans="1:28" ht="16.5" x14ac:dyDescent="0.25">
      <c r="A677" s="20" t="s">
        <v>521</v>
      </c>
      <c r="B677" s="17" t="s">
        <v>87</v>
      </c>
      <c r="C677" s="17" t="s">
        <v>16</v>
      </c>
      <c r="D677" s="37" t="s">
        <v>477</v>
      </c>
      <c r="E677" s="17" t="s">
        <v>519</v>
      </c>
      <c r="F677" s="112">
        <f t="shared" si="1294"/>
        <v>65000</v>
      </c>
      <c r="G677" s="112">
        <f t="shared" si="1294"/>
        <v>0</v>
      </c>
      <c r="H677" s="112">
        <f t="shared" si="1294"/>
        <v>65000</v>
      </c>
      <c r="I677" s="112">
        <f t="shared" si="1294"/>
        <v>0</v>
      </c>
      <c r="J677" s="112">
        <f t="shared" si="1294"/>
        <v>65000</v>
      </c>
      <c r="K677" s="112">
        <f t="shared" si="1294"/>
        <v>-26633</v>
      </c>
      <c r="L677" s="112">
        <f t="shared" si="1294"/>
        <v>38367</v>
      </c>
      <c r="M677" s="112">
        <f t="shared" si="1294"/>
        <v>0</v>
      </c>
      <c r="N677" s="112">
        <f t="shared" si="1294"/>
        <v>38367</v>
      </c>
      <c r="O677" s="112">
        <f t="shared" si="1294"/>
        <v>0</v>
      </c>
      <c r="P677" s="112">
        <f t="shared" si="1294"/>
        <v>38367</v>
      </c>
      <c r="Q677" s="112">
        <f t="shared" si="1294"/>
        <v>0</v>
      </c>
      <c r="R677" s="147">
        <f t="shared" si="1294"/>
        <v>0</v>
      </c>
      <c r="S677" s="112">
        <f t="shared" si="1294"/>
        <v>13962.7</v>
      </c>
      <c r="T677" s="112">
        <f t="shared" si="1294"/>
        <v>13962.7</v>
      </c>
      <c r="U677" s="112">
        <f t="shared" si="1295"/>
        <v>0</v>
      </c>
      <c r="V677" s="112">
        <f t="shared" si="1295"/>
        <v>13962.7</v>
      </c>
      <c r="W677" s="128"/>
      <c r="X677" s="128"/>
      <c r="Y677" s="128"/>
      <c r="Z677" s="133"/>
      <c r="AA677" s="133"/>
      <c r="AB677" s="133"/>
    </row>
    <row r="678" spans="1:28" ht="16.5" x14ac:dyDescent="0.25">
      <c r="A678" s="20" t="s">
        <v>522</v>
      </c>
      <c r="B678" s="17" t="s">
        <v>87</v>
      </c>
      <c r="C678" s="17" t="s">
        <v>16</v>
      </c>
      <c r="D678" s="37" t="s">
        <v>477</v>
      </c>
      <c r="E678" s="17" t="s">
        <v>520</v>
      </c>
      <c r="F678" s="112">
        <v>65000</v>
      </c>
      <c r="G678" s="126">
        <v>0</v>
      </c>
      <c r="H678" s="112">
        <f>F678+G678</f>
        <v>65000</v>
      </c>
      <c r="I678" s="112">
        <v>0</v>
      </c>
      <c r="J678" s="112">
        <f>H678+I678</f>
        <v>65000</v>
      </c>
      <c r="K678" s="122">
        <f>-25372-261-1000</f>
        <v>-26633</v>
      </c>
      <c r="L678" s="112">
        <f>J678+K678</f>
        <v>38367</v>
      </c>
      <c r="M678" s="112">
        <v>0</v>
      </c>
      <c r="N678" s="112">
        <f>L678+M678</f>
        <v>38367</v>
      </c>
      <c r="O678" s="112">
        <v>0</v>
      </c>
      <c r="P678" s="112">
        <f>N678+O678</f>
        <v>38367</v>
      </c>
      <c r="Q678" s="112">
        <v>0</v>
      </c>
      <c r="R678" s="147">
        <v>0</v>
      </c>
      <c r="S678" s="112">
        <v>13962.7</v>
      </c>
      <c r="T678" s="112">
        <f>R678+S678</f>
        <v>13962.7</v>
      </c>
      <c r="U678" s="112">
        <v>0</v>
      </c>
      <c r="V678" s="112">
        <f>T678+U678</f>
        <v>13962.7</v>
      </c>
      <c r="W678" s="128"/>
      <c r="X678" s="128"/>
      <c r="Y678" s="128"/>
      <c r="Z678" s="133"/>
      <c r="AA678" s="133"/>
      <c r="AB678" s="133"/>
    </row>
    <row r="679" spans="1:28" ht="17.25" x14ac:dyDescent="0.3">
      <c r="A679" s="12" t="s">
        <v>440</v>
      </c>
      <c r="B679" s="13" t="s">
        <v>87</v>
      </c>
      <c r="C679" s="13" t="s">
        <v>16</v>
      </c>
      <c r="D679" s="14" t="s">
        <v>232</v>
      </c>
      <c r="E679" s="19" t="s">
        <v>58</v>
      </c>
      <c r="F679" s="142">
        <f t="shared" ref="F679:U682" si="1296">F680</f>
        <v>76</v>
      </c>
      <c r="G679" s="142">
        <f t="shared" si="1296"/>
        <v>0</v>
      </c>
      <c r="H679" s="142">
        <f t="shared" si="1296"/>
        <v>76</v>
      </c>
      <c r="I679" s="142">
        <f t="shared" si="1296"/>
        <v>0</v>
      </c>
      <c r="J679" s="142">
        <f t="shared" si="1296"/>
        <v>76</v>
      </c>
      <c r="K679" s="135">
        <f t="shared" si="1296"/>
        <v>0</v>
      </c>
      <c r="L679" s="142">
        <f t="shared" si="1296"/>
        <v>76</v>
      </c>
      <c r="M679" s="135">
        <f t="shared" si="1296"/>
        <v>0</v>
      </c>
      <c r="N679" s="142">
        <f t="shared" si="1296"/>
        <v>76</v>
      </c>
      <c r="O679" s="135">
        <f t="shared" si="1296"/>
        <v>0</v>
      </c>
      <c r="P679" s="142">
        <f t="shared" si="1296"/>
        <v>76</v>
      </c>
      <c r="Q679" s="135">
        <f t="shared" si="1296"/>
        <v>0</v>
      </c>
      <c r="R679" s="143">
        <f t="shared" si="1296"/>
        <v>0</v>
      </c>
      <c r="S679" s="144">
        <f t="shared" si="1296"/>
        <v>96.473749999999995</v>
      </c>
      <c r="T679" s="160">
        <f t="shared" si="1296"/>
        <v>96.473749999999995</v>
      </c>
      <c r="U679" s="144">
        <f t="shared" si="1296"/>
        <v>0</v>
      </c>
      <c r="V679" s="160">
        <f t="shared" ref="U679:V682" si="1297">V680</f>
        <v>96.473749999999995</v>
      </c>
      <c r="W679" s="128"/>
      <c r="X679" s="128"/>
      <c r="Y679" s="128"/>
      <c r="Z679" s="133"/>
      <c r="AA679" s="133"/>
      <c r="AB679" s="133"/>
    </row>
    <row r="680" spans="1:28" ht="33" x14ac:dyDescent="0.25">
      <c r="A680" s="20" t="s">
        <v>233</v>
      </c>
      <c r="B680" s="17" t="s">
        <v>87</v>
      </c>
      <c r="C680" s="17" t="s">
        <v>16</v>
      </c>
      <c r="D680" s="18" t="s">
        <v>234</v>
      </c>
      <c r="E680" s="19" t="s">
        <v>58</v>
      </c>
      <c r="F680" s="112">
        <f t="shared" si="1296"/>
        <v>76</v>
      </c>
      <c r="G680" s="112">
        <f t="shared" si="1296"/>
        <v>0</v>
      </c>
      <c r="H680" s="112">
        <f t="shared" si="1296"/>
        <v>76</v>
      </c>
      <c r="I680" s="112">
        <f t="shared" si="1296"/>
        <v>0</v>
      </c>
      <c r="J680" s="112">
        <f t="shared" si="1296"/>
        <v>76</v>
      </c>
      <c r="K680" s="112">
        <f t="shared" si="1296"/>
        <v>0</v>
      </c>
      <c r="L680" s="112">
        <f t="shared" si="1296"/>
        <v>76</v>
      </c>
      <c r="M680" s="112">
        <f t="shared" si="1296"/>
        <v>0</v>
      </c>
      <c r="N680" s="112">
        <f t="shared" si="1296"/>
        <v>76</v>
      </c>
      <c r="O680" s="112">
        <f t="shared" si="1296"/>
        <v>0</v>
      </c>
      <c r="P680" s="112">
        <f t="shared" si="1296"/>
        <v>76</v>
      </c>
      <c r="Q680" s="112">
        <f t="shared" si="1296"/>
        <v>0</v>
      </c>
      <c r="R680" s="147">
        <f t="shared" si="1296"/>
        <v>0</v>
      </c>
      <c r="S680" s="150">
        <f t="shared" si="1296"/>
        <v>96.473749999999995</v>
      </c>
      <c r="T680" s="150">
        <f t="shared" si="1296"/>
        <v>96.473749999999995</v>
      </c>
      <c r="U680" s="150">
        <f t="shared" si="1297"/>
        <v>0</v>
      </c>
      <c r="V680" s="150">
        <f t="shared" si="1297"/>
        <v>96.473749999999995</v>
      </c>
      <c r="W680" s="128"/>
      <c r="X680" s="128"/>
      <c r="Y680" s="128"/>
      <c r="Z680" s="133"/>
      <c r="AA680" s="133"/>
      <c r="AB680" s="133"/>
    </row>
    <row r="681" spans="1:28" ht="16.5" x14ac:dyDescent="0.25">
      <c r="A681" s="20" t="s">
        <v>235</v>
      </c>
      <c r="B681" s="17" t="s">
        <v>87</v>
      </c>
      <c r="C681" s="17" t="s">
        <v>16</v>
      </c>
      <c r="D681" s="18" t="s">
        <v>236</v>
      </c>
      <c r="E681" s="19" t="s">
        <v>58</v>
      </c>
      <c r="F681" s="126">
        <f t="shared" si="1296"/>
        <v>76</v>
      </c>
      <c r="G681" s="126">
        <f t="shared" si="1296"/>
        <v>0</v>
      </c>
      <c r="H681" s="126">
        <f t="shared" si="1296"/>
        <v>76</v>
      </c>
      <c r="I681" s="126">
        <f t="shared" si="1296"/>
        <v>0</v>
      </c>
      <c r="J681" s="126">
        <f t="shared" si="1296"/>
        <v>76</v>
      </c>
      <c r="K681" s="112">
        <f t="shared" si="1296"/>
        <v>0</v>
      </c>
      <c r="L681" s="126">
        <f t="shared" si="1296"/>
        <v>76</v>
      </c>
      <c r="M681" s="112">
        <f t="shared" si="1296"/>
        <v>0</v>
      </c>
      <c r="N681" s="126">
        <f t="shared" si="1296"/>
        <v>76</v>
      </c>
      <c r="O681" s="112">
        <f t="shared" si="1296"/>
        <v>0</v>
      </c>
      <c r="P681" s="126">
        <f t="shared" si="1296"/>
        <v>76</v>
      </c>
      <c r="Q681" s="112">
        <f t="shared" si="1296"/>
        <v>0</v>
      </c>
      <c r="R681" s="131">
        <f t="shared" si="1296"/>
        <v>0</v>
      </c>
      <c r="S681" s="150">
        <f t="shared" si="1296"/>
        <v>96.473749999999995</v>
      </c>
      <c r="T681" s="161">
        <f t="shared" si="1296"/>
        <v>96.473749999999995</v>
      </c>
      <c r="U681" s="150">
        <f t="shared" si="1297"/>
        <v>0</v>
      </c>
      <c r="V681" s="161">
        <f t="shared" si="1297"/>
        <v>96.473749999999995</v>
      </c>
      <c r="W681" s="128"/>
      <c r="X681" s="128"/>
      <c r="Y681" s="128"/>
      <c r="Z681" s="133"/>
      <c r="AA681" s="133"/>
      <c r="AB681" s="133"/>
    </row>
    <row r="682" spans="1:28" ht="16.5" x14ac:dyDescent="0.25">
      <c r="A682" s="20" t="s">
        <v>521</v>
      </c>
      <c r="B682" s="17" t="s">
        <v>87</v>
      </c>
      <c r="C682" s="17" t="s">
        <v>16</v>
      </c>
      <c r="D682" s="18" t="s">
        <v>236</v>
      </c>
      <c r="E682" s="17" t="s">
        <v>519</v>
      </c>
      <c r="F682" s="126">
        <f t="shared" si="1296"/>
        <v>76</v>
      </c>
      <c r="G682" s="126">
        <f t="shared" si="1296"/>
        <v>0</v>
      </c>
      <c r="H682" s="126">
        <f t="shared" si="1296"/>
        <v>76</v>
      </c>
      <c r="I682" s="126">
        <f t="shared" si="1296"/>
        <v>0</v>
      </c>
      <c r="J682" s="126">
        <f t="shared" si="1296"/>
        <v>76</v>
      </c>
      <c r="K682" s="112">
        <f t="shared" si="1296"/>
        <v>0</v>
      </c>
      <c r="L682" s="126">
        <f t="shared" si="1296"/>
        <v>76</v>
      </c>
      <c r="M682" s="112">
        <f t="shared" si="1296"/>
        <v>0</v>
      </c>
      <c r="N682" s="126">
        <f t="shared" si="1296"/>
        <v>76</v>
      </c>
      <c r="O682" s="112">
        <f t="shared" si="1296"/>
        <v>0</v>
      </c>
      <c r="P682" s="126">
        <f t="shared" si="1296"/>
        <v>76</v>
      </c>
      <c r="Q682" s="112">
        <f t="shared" si="1296"/>
        <v>0</v>
      </c>
      <c r="R682" s="131">
        <f t="shared" si="1296"/>
        <v>0</v>
      </c>
      <c r="S682" s="150">
        <f t="shared" si="1296"/>
        <v>96.473749999999995</v>
      </c>
      <c r="T682" s="161">
        <f t="shared" si="1296"/>
        <v>96.473749999999995</v>
      </c>
      <c r="U682" s="150">
        <f t="shared" si="1297"/>
        <v>0</v>
      </c>
      <c r="V682" s="161">
        <f t="shared" si="1297"/>
        <v>96.473749999999995</v>
      </c>
      <c r="W682" s="128"/>
      <c r="X682" s="128"/>
      <c r="Y682" s="128"/>
      <c r="Z682" s="133"/>
      <c r="AA682" s="133"/>
      <c r="AB682" s="133"/>
    </row>
    <row r="683" spans="1:28" ht="16.5" x14ac:dyDescent="0.25">
      <c r="A683" s="20" t="s">
        <v>522</v>
      </c>
      <c r="B683" s="17" t="s">
        <v>87</v>
      </c>
      <c r="C683" s="17" t="s">
        <v>16</v>
      </c>
      <c r="D683" s="18" t="s">
        <v>236</v>
      </c>
      <c r="E683" s="17" t="s">
        <v>520</v>
      </c>
      <c r="F683" s="112">
        <v>76</v>
      </c>
      <c r="G683" s="126">
        <v>0</v>
      </c>
      <c r="H683" s="112">
        <f>F683+G683</f>
        <v>76</v>
      </c>
      <c r="I683" s="112">
        <v>0</v>
      </c>
      <c r="J683" s="112">
        <f>H683+I683</f>
        <v>76</v>
      </c>
      <c r="K683" s="112">
        <v>0</v>
      </c>
      <c r="L683" s="112">
        <f>J683+K683</f>
        <v>76</v>
      </c>
      <c r="M683" s="112">
        <v>0</v>
      </c>
      <c r="N683" s="112">
        <f>L683+M683</f>
        <v>76</v>
      </c>
      <c r="O683" s="112">
        <v>0</v>
      </c>
      <c r="P683" s="112">
        <f>N683+O683</f>
        <v>76</v>
      </c>
      <c r="Q683" s="112">
        <v>0</v>
      </c>
      <c r="R683" s="147">
        <v>0</v>
      </c>
      <c r="S683" s="150">
        <f>37.16125+59.3125</f>
        <v>96.473749999999995</v>
      </c>
      <c r="T683" s="150">
        <f>R683+S683</f>
        <v>96.473749999999995</v>
      </c>
      <c r="U683" s="150">
        <v>0</v>
      </c>
      <c r="V683" s="150">
        <f>T683+U683</f>
        <v>96.473749999999995</v>
      </c>
      <c r="W683" s="128"/>
      <c r="X683" s="128"/>
      <c r="Y683" s="128"/>
      <c r="Z683" s="133"/>
      <c r="AA683" s="133"/>
      <c r="AB683" s="133"/>
    </row>
    <row r="684" spans="1:28" ht="51.75" x14ac:dyDescent="0.3">
      <c r="A684" s="12" t="s">
        <v>420</v>
      </c>
      <c r="B684" s="13" t="s">
        <v>87</v>
      </c>
      <c r="C684" s="13" t="s">
        <v>16</v>
      </c>
      <c r="D684" s="14" t="s">
        <v>237</v>
      </c>
      <c r="E684" s="19" t="s">
        <v>58</v>
      </c>
      <c r="F684" s="142">
        <f t="shared" ref="F684:R684" si="1298">F685+F693</f>
        <v>9518</v>
      </c>
      <c r="G684" s="142">
        <f t="shared" si="1298"/>
        <v>0</v>
      </c>
      <c r="H684" s="142">
        <f t="shared" si="1298"/>
        <v>9518</v>
      </c>
      <c r="I684" s="142">
        <f t="shared" si="1298"/>
        <v>0</v>
      </c>
      <c r="J684" s="142">
        <f t="shared" si="1298"/>
        <v>9518</v>
      </c>
      <c r="K684" s="135">
        <f t="shared" si="1298"/>
        <v>0</v>
      </c>
      <c r="L684" s="142">
        <f t="shared" si="1298"/>
        <v>9518</v>
      </c>
      <c r="M684" s="135">
        <f t="shared" si="1298"/>
        <v>0</v>
      </c>
      <c r="N684" s="142">
        <f t="shared" si="1298"/>
        <v>9518</v>
      </c>
      <c r="O684" s="135">
        <f t="shared" si="1298"/>
        <v>0</v>
      </c>
      <c r="P684" s="142">
        <f t="shared" si="1298"/>
        <v>9518</v>
      </c>
      <c r="Q684" s="135">
        <f t="shared" si="1298"/>
        <v>0</v>
      </c>
      <c r="R684" s="143">
        <f t="shared" si="1298"/>
        <v>0</v>
      </c>
      <c r="S684" s="144">
        <f>S685+S693+S689</f>
        <v>8952.8629999999994</v>
      </c>
      <c r="T684" s="144">
        <f>T685+T693+T689</f>
        <v>8952.8629999999994</v>
      </c>
      <c r="U684" s="144">
        <f>U685+U693+U689</f>
        <v>-35.538020000000003</v>
      </c>
      <c r="V684" s="144">
        <f>V685+V693+V689</f>
        <v>8917.3249799999994</v>
      </c>
      <c r="W684" s="128"/>
      <c r="X684" s="128"/>
      <c r="Y684" s="128"/>
      <c r="Z684" s="133"/>
      <c r="AA684" s="133"/>
      <c r="AB684" s="133"/>
    </row>
    <row r="685" spans="1:28" ht="33" x14ac:dyDescent="0.25">
      <c r="A685" s="26" t="s">
        <v>238</v>
      </c>
      <c r="B685" s="27" t="s">
        <v>87</v>
      </c>
      <c r="C685" s="27" t="s">
        <v>16</v>
      </c>
      <c r="D685" s="28" t="s">
        <v>239</v>
      </c>
      <c r="E685" s="19" t="s">
        <v>58</v>
      </c>
      <c r="F685" s="145">
        <f t="shared" ref="F685:U687" si="1299">F686</f>
        <v>8781</v>
      </c>
      <c r="G685" s="145">
        <f t="shared" si="1299"/>
        <v>0</v>
      </c>
      <c r="H685" s="145">
        <f t="shared" si="1299"/>
        <v>8781</v>
      </c>
      <c r="I685" s="145">
        <f t="shared" si="1299"/>
        <v>0</v>
      </c>
      <c r="J685" s="145">
        <f t="shared" si="1299"/>
        <v>8781</v>
      </c>
      <c r="K685" s="111">
        <f t="shared" si="1299"/>
        <v>0</v>
      </c>
      <c r="L685" s="145">
        <f t="shared" si="1299"/>
        <v>8781</v>
      </c>
      <c r="M685" s="111">
        <f t="shared" si="1299"/>
        <v>0</v>
      </c>
      <c r="N685" s="145">
        <f t="shared" si="1299"/>
        <v>8781</v>
      </c>
      <c r="O685" s="111">
        <f t="shared" si="1299"/>
        <v>0</v>
      </c>
      <c r="P685" s="145">
        <f t="shared" si="1299"/>
        <v>8781</v>
      </c>
      <c r="Q685" s="111">
        <f t="shared" si="1299"/>
        <v>0</v>
      </c>
      <c r="R685" s="146">
        <f t="shared" si="1299"/>
        <v>0</v>
      </c>
      <c r="S685" s="149">
        <f t="shared" si="1299"/>
        <v>6903.0003299999998</v>
      </c>
      <c r="T685" s="162">
        <f t="shared" si="1299"/>
        <v>6903.0003299999998</v>
      </c>
      <c r="U685" s="149">
        <f t="shared" si="1299"/>
        <v>0</v>
      </c>
      <c r="V685" s="162">
        <f t="shared" ref="U685:V687" si="1300">V686</f>
        <v>6903.0003299999998</v>
      </c>
      <c r="W685" s="128"/>
      <c r="X685" s="128"/>
      <c r="Y685" s="128"/>
      <c r="Z685" s="133"/>
      <c r="AA685" s="133"/>
      <c r="AB685" s="133"/>
    </row>
    <row r="686" spans="1:28" ht="16.5" x14ac:dyDescent="0.25">
      <c r="A686" s="20" t="s">
        <v>235</v>
      </c>
      <c r="B686" s="17" t="s">
        <v>87</v>
      </c>
      <c r="C686" s="17" t="s">
        <v>16</v>
      </c>
      <c r="D686" s="18" t="s">
        <v>240</v>
      </c>
      <c r="E686" s="19" t="s">
        <v>58</v>
      </c>
      <c r="F686" s="126">
        <f t="shared" si="1299"/>
        <v>8781</v>
      </c>
      <c r="G686" s="126">
        <f t="shared" si="1299"/>
        <v>0</v>
      </c>
      <c r="H686" s="126">
        <f t="shared" si="1299"/>
        <v>8781</v>
      </c>
      <c r="I686" s="126">
        <f t="shared" si="1299"/>
        <v>0</v>
      </c>
      <c r="J686" s="126">
        <f t="shared" si="1299"/>
        <v>8781</v>
      </c>
      <c r="K686" s="112">
        <f t="shared" si="1299"/>
        <v>0</v>
      </c>
      <c r="L686" s="126">
        <f t="shared" si="1299"/>
        <v>8781</v>
      </c>
      <c r="M686" s="112">
        <f t="shared" si="1299"/>
        <v>0</v>
      </c>
      <c r="N686" s="126">
        <f t="shared" si="1299"/>
        <v>8781</v>
      </c>
      <c r="O686" s="112">
        <f t="shared" si="1299"/>
        <v>0</v>
      </c>
      <c r="P686" s="126">
        <f t="shared" si="1299"/>
        <v>8781</v>
      </c>
      <c r="Q686" s="112">
        <f t="shared" si="1299"/>
        <v>0</v>
      </c>
      <c r="R686" s="131">
        <f t="shared" si="1299"/>
        <v>0</v>
      </c>
      <c r="S686" s="150">
        <f t="shared" si="1299"/>
        <v>6903.0003299999998</v>
      </c>
      <c r="T686" s="161">
        <f t="shared" si="1299"/>
        <v>6903.0003299999998</v>
      </c>
      <c r="U686" s="150">
        <f t="shared" si="1300"/>
        <v>0</v>
      </c>
      <c r="V686" s="161">
        <f t="shared" si="1300"/>
        <v>6903.0003299999998</v>
      </c>
      <c r="W686" s="128"/>
      <c r="X686" s="128"/>
      <c r="Y686" s="128"/>
      <c r="Z686" s="133"/>
      <c r="AA686" s="133"/>
      <c r="AB686" s="133"/>
    </row>
    <row r="687" spans="1:28" ht="16.5" x14ac:dyDescent="0.25">
      <c r="A687" s="20" t="s">
        <v>521</v>
      </c>
      <c r="B687" s="17" t="s">
        <v>87</v>
      </c>
      <c r="C687" s="17" t="s">
        <v>16</v>
      </c>
      <c r="D687" s="18" t="s">
        <v>240</v>
      </c>
      <c r="E687" s="17" t="s">
        <v>519</v>
      </c>
      <c r="F687" s="126">
        <f t="shared" si="1299"/>
        <v>8781</v>
      </c>
      <c r="G687" s="126">
        <f t="shared" si="1299"/>
        <v>0</v>
      </c>
      <c r="H687" s="126">
        <f t="shared" si="1299"/>
        <v>8781</v>
      </c>
      <c r="I687" s="126">
        <f t="shared" si="1299"/>
        <v>0</v>
      </c>
      <c r="J687" s="126">
        <f t="shared" si="1299"/>
        <v>8781</v>
      </c>
      <c r="K687" s="112">
        <f t="shared" si="1299"/>
        <v>0</v>
      </c>
      <c r="L687" s="126">
        <f t="shared" si="1299"/>
        <v>8781</v>
      </c>
      <c r="M687" s="112">
        <f t="shared" si="1299"/>
        <v>0</v>
      </c>
      <c r="N687" s="126">
        <f t="shared" si="1299"/>
        <v>8781</v>
      </c>
      <c r="O687" s="112">
        <f t="shared" si="1299"/>
        <v>0</v>
      </c>
      <c r="P687" s="126">
        <f t="shared" si="1299"/>
        <v>8781</v>
      </c>
      <c r="Q687" s="112">
        <f t="shared" si="1299"/>
        <v>0</v>
      </c>
      <c r="R687" s="131">
        <f t="shared" si="1299"/>
        <v>0</v>
      </c>
      <c r="S687" s="150">
        <f t="shared" si="1299"/>
        <v>6903.0003299999998</v>
      </c>
      <c r="T687" s="161">
        <f t="shared" si="1299"/>
        <v>6903.0003299999998</v>
      </c>
      <c r="U687" s="150">
        <f t="shared" si="1300"/>
        <v>0</v>
      </c>
      <c r="V687" s="161">
        <f t="shared" si="1300"/>
        <v>6903.0003299999998</v>
      </c>
      <c r="W687" s="128"/>
      <c r="X687" s="128"/>
      <c r="Y687" s="128"/>
      <c r="Z687" s="133"/>
      <c r="AA687" s="133"/>
      <c r="AB687" s="133"/>
    </row>
    <row r="688" spans="1:28" ht="16.5" x14ac:dyDescent="0.25">
      <c r="A688" s="20" t="s">
        <v>522</v>
      </c>
      <c r="B688" s="17" t="s">
        <v>87</v>
      </c>
      <c r="C688" s="17" t="s">
        <v>16</v>
      </c>
      <c r="D688" s="18" t="s">
        <v>240</v>
      </c>
      <c r="E688" s="17" t="s">
        <v>520</v>
      </c>
      <c r="F688" s="112">
        <v>8781</v>
      </c>
      <c r="G688" s="126">
        <v>0</v>
      </c>
      <c r="H688" s="112">
        <f>F688+G688</f>
        <v>8781</v>
      </c>
      <c r="I688" s="112">
        <v>0</v>
      </c>
      <c r="J688" s="112">
        <f>H688+I688</f>
        <v>8781</v>
      </c>
      <c r="K688" s="112">
        <v>0</v>
      </c>
      <c r="L688" s="112">
        <f>J688+K688</f>
        <v>8781</v>
      </c>
      <c r="M688" s="112">
        <v>0</v>
      </c>
      <c r="N688" s="112">
        <f>L688+M688</f>
        <v>8781</v>
      </c>
      <c r="O688" s="112">
        <v>0</v>
      </c>
      <c r="P688" s="112">
        <f>N688+O688</f>
        <v>8781</v>
      </c>
      <c r="Q688" s="112">
        <v>0</v>
      </c>
      <c r="R688" s="147">
        <v>0</v>
      </c>
      <c r="S688" s="150">
        <v>6903.0003299999998</v>
      </c>
      <c r="T688" s="150">
        <f>R688+S688</f>
        <v>6903.0003299999998</v>
      </c>
      <c r="U688" s="150">
        <v>0</v>
      </c>
      <c r="V688" s="150">
        <f>T688+U688</f>
        <v>6903.0003299999998</v>
      </c>
      <c r="W688" s="128"/>
      <c r="X688" s="128"/>
      <c r="Y688" s="128"/>
      <c r="Z688" s="133"/>
      <c r="AA688" s="133"/>
      <c r="AB688" s="133"/>
    </row>
    <row r="689" spans="1:28" ht="16.5" x14ac:dyDescent="0.25">
      <c r="A689" s="26" t="s">
        <v>307</v>
      </c>
      <c r="B689" s="27" t="s">
        <v>87</v>
      </c>
      <c r="C689" s="27" t="s">
        <v>16</v>
      </c>
      <c r="D689" s="28" t="s">
        <v>308</v>
      </c>
      <c r="E689" s="19" t="s">
        <v>58</v>
      </c>
      <c r="F689" s="126">
        <f t="shared" ref="F689:U691" si="1301">F690</f>
        <v>1696</v>
      </c>
      <c r="G689" s="126">
        <f t="shared" si="1301"/>
        <v>0</v>
      </c>
      <c r="H689" s="126">
        <f t="shared" si="1301"/>
        <v>1696</v>
      </c>
      <c r="I689" s="126">
        <f t="shared" si="1301"/>
        <v>0</v>
      </c>
      <c r="J689" s="126">
        <f t="shared" si="1301"/>
        <v>1696</v>
      </c>
      <c r="K689" s="112">
        <f t="shared" si="1301"/>
        <v>0</v>
      </c>
      <c r="L689" s="126">
        <f t="shared" si="1301"/>
        <v>1696</v>
      </c>
      <c r="M689" s="112">
        <f t="shared" si="1301"/>
        <v>0</v>
      </c>
      <c r="N689" s="145">
        <f t="shared" si="1301"/>
        <v>1696</v>
      </c>
      <c r="O689" s="111">
        <f t="shared" si="1301"/>
        <v>0</v>
      </c>
      <c r="P689" s="145">
        <f t="shared" si="1301"/>
        <v>1696</v>
      </c>
      <c r="Q689" s="111">
        <f t="shared" si="1301"/>
        <v>0</v>
      </c>
      <c r="R689" s="146">
        <f t="shared" si="1301"/>
        <v>0</v>
      </c>
      <c r="S689" s="149">
        <f t="shared" si="1301"/>
        <v>1071.62617</v>
      </c>
      <c r="T689" s="162">
        <f t="shared" si="1301"/>
        <v>1071.62617</v>
      </c>
      <c r="U689" s="149">
        <f t="shared" si="1301"/>
        <v>0</v>
      </c>
      <c r="V689" s="162">
        <f t="shared" ref="U689:V691" si="1302">V690</f>
        <v>1071.62617</v>
      </c>
      <c r="W689" s="128"/>
      <c r="X689" s="128"/>
      <c r="Y689" s="128"/>
      <c r="Z689" s="133"/>
      <c r="AA689" s="133"/>
      <c r="AB689" s="133"/>
    </row>
    <row r="690" spans="1:28" ht="16.5" x14ac:dyDescent="0.25">
      <c r="A690" s="20" t="s">
        <v>235</v>
      </c>
      <c r="B690" s="17" t="s">
        <v>87</v>
      </c>
      <c r="C690" s="17" t="s">
        <v>16</v>
      </c>
      <c r="D690" s="18" t="s">
        <v>309</v>
      </c>
      <c r="E690" s="19" t="s">
        <v>58</v>
      </c>
      <c r="F690" s="126">
        <f t="shared" si="1301"/>
        <v>1696</v>
      </c>
      <c r="G690" s="126">
        <f t="shared" si="1301"/>
        <v>0</v>
      </c>
      <c r="H690" s="126">
        <f t="shared" si="1301"/>
        <v>1696</v>
      </c>
      <c r="I690" s="126">
        <f t="shared" si="1301"/>
        <v>0</v>
      </c>
      <c r="J690" s="126">
        <f t="shared" si="1301"/>
        <v>1696</v>
      </c>
      <c r="K690" s="112">
        <f t="shared" si="1301"/>
        <v>0</v>
      </c>
      <c r="L690" s="126">
        <f t="shared" si="1301"/>
        <v>1696</v>
      </c>
      <c r="M690" s="112">
        <f t="shared" si="1301"/>
        <v>0</v>
      </c>
      <c r="N690" s="126">
        <f t="shared" si="1301"/>
        <v>1696</v>
      </c>
      <c r="O690" s="112">
        <f t="shared" si="1301"/>
        <v>0</v>
      </c>
      <c r="P690" s="126">
        <f t="shared" si="1301"/>
        <v>1696</v>
      </c>
      <c r="Q690" s="112">
        <f t="shared" si="1301"/>
        <v>0</v>
      </c>
      <c r="R690" s="131">
        <f t="shared" si="1301"/>
        <v>0</v>
      </c>
      <c r="S690" s="150">
        <f t="shared" si="1301"/>
        <v>1071.62617</v>
      </c>
      <c r="T690" s="161">
        <f t="shared" si="1301"/>
        <v>1071.62617</v>
      </c>
      <c r="U690" s="150">
        <f t="shared" si="1302"/>
        <v>0</v>
      </c>
      <c r="V690" s="161">
        <f t="shared" si="1302"/>
        <v>1071.62617</v>
      </c>
      <c r="W690" s="128"/>
      <c r="X690" s="128"/>
      <c r="Y690" s="128"/>
      <c r="Z690" s="133"/>
      <c r="AA690" s="133"/>
      <c r="AB690" s="133"/>
    </row>
    <row r="691" spans="1:28" ht="16.5" x14ac:dyDescent="0.25">
      <c r="A691" s="20" t="s">
        <v>521</v>
      </c>
      <c r="B691" s="17" t="s">
        <v>87</v>
      </c>
      <c r="C691" s="17" t="s">
        <v>16</v>
      </c>
      <c r="D691" s="18" t="s">
        <v>309</v>
      </c>
      <c r="E691" s="17" t="s">
        <v>519</v>
      </c>
      <c r="F691" s="126">
        <f t="shared" si="1301"/>
        <v>1696</v>
      </c>
      <c r="G691" s="126">
        <f t="shared" si="1301"/>
        <v>0</v>
      </c>
      <c r="H691" s="126">
        <f t="shared" si="1301"/>
        <v>1696</v>
      </c>
      <c r="I691" s="126">
        <f t="shared" si="1301"/>
        <v>0</v>
      </c>
      <c r="J691" s="126">
        <f t="shared" si="1301"/>
        <v>1696</v>
      </c>
      <c r="K691" s="112">
        <f t="shared" si="1301"/>
        <v>0</v>
      </c>
      <c r="L691" s="126">
        <f t="shared" si="1301"/>
        <v>1696</v>
      </c>
      <c r="M691" s="112">
        <f t="shared" si="1301"/>
        <v>0</v>
      </c>
      <c r="N691" s="126">
        <f t="shared" si="1301"/>
        <v>1696</v>
      </c>
      <c r="O691" s="112">
        <f t="shared" si="1301"/>
        <v>0</v>
      </c>
      <c r="P691" s="126">
        <f t="shared" si="1301"/>
        <v>1696</v>
      </c>
      <c r="Q691" s="112">
        <f t="shared" si="1301"/>
        <v>0</v>
      </c>
      <c r="R691" s="131">
        <f t="shared" si="1301"/>
        <v>0</v>
      </c>
      <c r="S691" s="150">
        <f t="shared" si="1301"/>
        <v>1071.62617</v>
      </c>
      <c r="T691" s="161">
        <f t="shared" si="1301"/>
        <v>1071.62617</v>
      </c>
      <c r="U691" s="150">
        <f t="shared" si="1302"/>
        <v>0</v>
      </c>
      <c r="V691" s="161">
        <f t="shared" si="1302"/>
        <v>1071.62617</v>
      </c>
      <c r="W691" s="128"/>
      <c r="X691" s="128"/>
      <c r="Y691" s="128"/>
      <c r="Z691" s="133"/>
      <c r="AA691" s="133"/>
      <c r="AB691" s="133"/>
    </row>
    <row r="692" spans="1:28" ht="16.5" x14ac:dyDescent="0.25">
      <c r="A692" s="20" t="s">
        <v>522</v>
      </c>
      <c r="B692" s="17" t="s">
        <v>87</v>
      </c>
      <c r="C692" s="17" t="s">
        <v>16</v>
      </c>
      <c r="D692" s="18" t="s">
        <v>309</v>
      </c>
      <c r="E692" s="17" t="s">
        <v>520</v>
      </c>
      <c r="F692" s="112">
        <v>1696</v>
      </c>
      <c r="G692" s="126">
        <v>0</v>
      </c>
      <c r="H692" s="112">
        <f>F692+G692</f>
        <v>1696</v>
      </c>
      <c r="I692" s="112">
        <v>0</v>
      </c>
      <c r="J692" s="112">
        <f>H692+I692</f>
        <v>1696</v>
      </c>
      <c r="K692" s="112">
        <v>0</v>
      </c>
      <c r="L692" s="112">
        <f>J692+K692</f>
        <v>1696</v>
      </c>
      <c r="M692" s="112">
        <v>0</v>
      </c>
      <c r="N692" s="112">
        <f>L692+M692</f>
        <v>1696</v>
      </c>
      <c r="O692" s="112">
        <v>0</v>
      </c>
      <c r="P692" s="112">
        <f>N692+O692</f>
        <v>1696</v>
      </c>
      <c r="Q692" s="112">
        <v>0</v>
      </c>
      <c r="R692" s="147">
        <v>0</v>
      </c>
      <c r="S692" s="150">
        <v>1071.62617</v>
      </c>
      <c r="T692" s="150">
        <f>R692+S692</f>
        <v>1071.62617</v>
      </c>
      <c r="U692" s="150">
        <v>0</v>
      </c>
      <c r="V692" s="150">
        <f>T692+U692</f>
        <v>1071.62617</v>
      </c>
      <c r="W692" s="128"/>
      <c r="X692" s="128"/>
      <c r="Y692" s="128"/>
      <c r="Z692" s="133"/>
      <c r="AA692" s="133"/>
      <c r="AB692" s="133"/>
    </row>
    <row r="693" spans="1:28" ht="49.5" x14ac:dyDescent="0.25">
      <c r="A693" s="26" t="s">
        <v>241</v>
      </c>
      <c r="B693" s="27" t="s">
        <v>87</v>
      </c>
      <c r="C693" s="27" t="s">
        <v>16</v>
      </c>
      <c r="D693" s="28" t="s">
        <v>242</v>
      </c>
      <c r="E693" s="19" t="s">
        <v>58</v>
      </c>
      <c r="F693" s="145">
        <f t="shared" ref="F693:U696" si="1303">F694</f>
        <v>737</v>
      </c>
      <c r="G693" s="145">
        <f t="shared" si="1303"/>
        <v>0</v>
      </c>
      <c r="H693" s="145">
        <f t="shared" si="1303"/>
        <v>737</v>
      </c>
      <c r="I693" s="145">
        <f t="shared" si="1303"/>
        <v>0</v>
      </c>
      <c r="J693" s="145">
        <f t="shared" si="1303"/>
        <v>737</v>
      </c>
      <c r="K693" s="111">
        <f t="shared" si="1303"/>
        <v>0</v>
      </c>
      <c r="L693" s="145">
        <f t="shared" si="1303"/>
        <v>737</v>
      </c>
      <c r="M693" s="111">
        <f t="shared" si="1303"/>
        <v>0</v>
      </c>
      <c r="N693" s="145">
        <f t="shared" si="1303"/>
        <v>737</v>
      </c>
      <c r="O693" s="111">
        <f t="shared" si="1303"/>
        <v>0</v>
      </c>
      <c r="P693" s="145">
        <f t="shared" si="1303"/>
        <v>737</v>
      </c>
      <c r="Q693" s="111">
        <f t="shared" si="1303"/>
        <v>0</v>
      </c>
      <c r="R693" s="146">
        <f t="shared" si="1303"/>
        <v>0</v>
      </c>
      <c r="S693" s="149">
        <f t="shared" si="1303"/>
        <v>978.23649999999998</v>
      </c>
      <c r="T693" s="162">
        <f t="shared" si="1303"/>
        <v>978.23649999999998</v>
      </c>
      <c r="U693" s="149">
        <f t="shared" si="1303"/>
        <v>-35.538020000000003</v>
      </c>
      <c r="V693" s="162">
        <f t="shared" ref="U693:V696" si="1304">V694</f>
        <v>942.69848000000002</v>
      </c>
      <c r="W693" s="128"/>
      <c r="X693" s="128"/>
      <c r="Y693" s="128"/>
      <c r="Z693" s="133"/>
      <c r="AA693" s="133"/>
      <c r="AB693" s="133"/>
    </row>
    <row r="694" spans="1:28" ht="16.5" x14ac:dyDescent="0.25">
      <c r="A694" s="20" t="s">
        <v>112</v>
      </c>
      <c r="B694" s="17" t="s">
        <v>87</v>
      </c>
      <c r="C694" s="17" t="s">
        <v>16</v>
      </c>
      <c r="D694" s="18" t="s">
        <v>243</v>
      </c>
      <c r="E694" s="19"/>
      <c r="F694" s="126">
        <f t="shared" si="1303"/>
        <v>737</v>
      </c>
      <c r="G694" s="126">
        <f t="shared" si="1303"/>
        <v>0</v>
      </c>
      <c r="H694" s="126">
        <f t="shared" si="1303"/>
        <v>737</v>
      </c>
      <c r="I694" s="126">
        <f t="shared" si="1303"/>
        <v>0</v>
      </c>
      <c r="J694" s="126">
        <f t="shared" si="1303"/>
        <v>737</v>
      </c>
      <c r="K694" s="112">
        <f t="shared" si="1303"/>
        <v>0</v>
      </c>
      <c r="L694" s="126">
        <f t="shared" si="1303"/>
        <v>737</v>
      </c>
      <c r="M694" s="112">
        <f t="shared" si="1303"/>
        <v>0</v>
      </c>
      <c r="N694" s="126">
        <f t="shared" si="1303"/>
        <v>737</v>
      </c>
      <c r="O694" s="112">
        <f t="shared" si="1303"/>
        <v>0</v>
      </c>
      <c r="P694" s="126">
        <f t="shared" si="1303"/>
        <v>737</v>
      </c>
      <c r="Q694" s="112">
        <f t="shared" si="1303"/>
        <v>0</v>
      </c>
      <c r="R694" s="131">
        <f t="shared" si="1303"/>
        <v>0</v>
      </c>
      <c r="S694" s="150">
        <f t="shared" si="1303"/>
        <v>978.23649999999998</v>
      </c>
      <c r="T694" s="161">
        <f t="shared" si="1303"/>
        <v>978.23649999999998</v>
      </c>
      <c r="U694" s="150">
        <f t="shared" si="1304"/>
        <v>-35.538020000000003</v>
      </c>
      <c r="V694" s="161">
        <f t="shared" si="1304"/>
        <v>942.69848000000002</v>
      </c>
      <c r="W694" s="128"/>
      <c r="X694" s="128"/>
      <c r="Y694" s="128"/>
      <c r="Z694" s="133"/>
      <c r="AA694" s="133"/>
      <c r="AB694" s="133"/>
    </row>
    <row r="695" spans="1:28" ht="49.5" x14ac:dyDescent="0.25">
      <c r="A695" s="20" t="s">
        <v>244</v>
      </c>
      <c r="B695" s="17" t="s">
        <v>87</v>
      </c>
      <c r="C695" s="17" t="s">
        <v>16</v>
      </c>
      <c r="D695" s="18" t="s">
        <v>245</v>
      </c>
      <c r="E695" s="19" t="s">
        <v>58</v>
      </c>
      <c r="F695" s="126">
        <f t="shared" si="1303"/>
        <v>737</v>
      </c>
      <c r="G695" s="126">
        <f t="shared" si="1303"/>
        <v>0</v>
      </c>
      <c r="H695" s="126">
        <f t="shared" si="1303"/>
        <v>737</v>
      </c>
      <c r="I695" s="126">
        <f t="shared" si="1303"/>
        <v>0</v>
      </c>
      <c r="J695" s="126">
        <f t="shared" si="1303"/>
        <v>737</v>
      </c>
      <c r="K695" s="112">
        <f t="shared" si="1303"/>
        <v>0</v>
      </c>
      <c r="L695" s="126">
        <f t="shared" si="1303"/>
        <v>737</v>
      </c>
      <c r="M695" s="112">
        <f t="shared" si="1303"/>
        <v>0</v>
      </c>
      <c r="N695" s="126">
        <f t="shared" si="1303"/>
        <v>737</v>
      </c>
      <c r="O695" s="112">
        <f t="shared" si="1303"/>
        <v>0</v>
      </c>
      <c r="P695" s="126">
        <f t="shared" si="1303"/>
        <v>737</v>
      </c>
      <c r="Q695" s="112">
        <f t="shared" si="1303"/>
        <v>0</v>
      </c>
      <c r="R695" s="131">
        <f t="shared" si="1303"/>
        <v>0</v>
      </c>
      <c r="S695" s="150">
        <f t="shared" si="1303"/>
        <v>978.23649999999998</v>
      </c>
      <c r="T695" s="161">
        <f t="shared" si="1303"/>
        <v>978.23649999999998</v>
      </c>
      <c r="U695" s="150">
        <f t="shared" si="1304"/>
        <v>-35.538020000000003</v>
      </c>
      <c r="V695" s="161">
        <f t="shared" si="1304"/>
        <v>942.69848000000002</v>
      </c>
      <c r="W695" s="128"/>
      <c r="X695" s="128"/>
      <c r="Y695" s="128"/>
      <c r="Z695" s="133"/>
      <c r="AA695" s="133"/>
      <c r="AB695" s="133"/>
    </row>
    <row r="696" spans="1:28" ht="16.5" x14ac:dyDescent="0.25">
      <c r="A696" s="20" t="s">
        <v>521</v>
      </c>
      <c r="B696" s="17" t="s">
        <v>87</v>
      </c>
      <c r="C696" s="17" t="s">
        <v>16</v>
      </c>
      <c r="D696" s="18" t="s">
        <v>245</v>
      </c>
      <c r="E696" s="17" t="s">
        <v>519</v>
      </c>
      <c r="F696" s="126">
        <f t="shared" si="1303"/>
        <v>737</v>
      </c>
      <c r="G696" s="126">
        <f t="shared" si="1303"/>
        <v>0</v>
      </c>
      <c r="H696" s="126">
        <f t="shared" si="1303"/>
        <v>737</v>
      </c>
      <c r="I696" s="126">
        <f t="shared" si="1303"/>
        <v>0</v>
      </c>
      <c r="J696" s="126">
        <f t="shared" si="1303"/>
        <v>737</v>
      </c>
      <c r="K696" s="112">
        <f t="shared" si="1303"/>
        <v>0</v>
      </c>
      <c r="L696" s="126">
        <f t="shared" si="1303"/>
        <v>737</v>
      </c>
      <c r="M696" s="112">
        <f t="shared" si="1303"/>
        <v>0</v>
      </c>
      <c r="N696" s="126">
        <f t="shared" si="1303"/>
        <v>737</v>
      </c>
      <c r="O696" s="112">
        <f t="shared" si="1303"/>
        <v>0</v>
      </c>
      <c r="P696" s="126">
        <f t="shared" si="1303"/>
        <v>737</v>
      </c>
      <c r="Q696" s="112">
        <f t="shared" si="1303"/>
        <v>0</v>
      </c>
      <c r="R696" s="131">
        <f t="shared" si="1303"/>
        <v>0</v>
      </c>
      <c r="S696" s="150">
        <f t="shared" si="1303"/>
        <v>978.23649999999998</v>
      </c>
      <c r="T696" s="161">
        <f t="shared" si="1303"/>
        <v>978.23649999999998</v>
      </c>
      <c r="U696" s="150">
        <f t="shared" si="1304"/>
        <v>-35.538020000000003</v>
      </c>
      <c r="V696" s="161">
        <f t="shared" si="1304"/>
        <v>942.69848000000002</v>
      </c>
      <c r="W696" s="128"/>
      <c r="X696" s="128"/>
      <c r="Y696" s="128"/>
      <c r="Z696" s="133"/>
      <c r="AA696" s="133"/>
      <c r="AB696" s="133"/>
    </row>
    <row r="697" spans="1:28" ht="16.5" x14ac:dyDescent="0.25">
      <c r="A697" s="20" t="s">
        <v>522</v>
      </c>
      <c r="B697" s="17" t="s">
        <v>87</v>
      </c>
      <c r="C697" s="17" t="s">
        <v>16</v>
      </c>
      <c r="D697" s="18" t="s">
        <v>245</v>
      </c>
      <c r="E697" s="17" t="s">
        <v>520</v>
      </c>
      <c r="F697" s="112">
        <f>36+701</f>
        <v>737</v>
      </c>
      <c r="G697" s="126">
        <v>0</v>
      </c>
      <c r="H697" s="112">
        <f>F697+G697</f>
        <v>737</v>
      </c>
      <c r="I697" s="112">
        <v>0</v>
      </c>
      <c r="J697" s="112">
        <f>H697+I697</f>
        <v>737</v>
      </c>
      <c r="K697" s="112">
        <v>0</v>
      </c>
      <c r="L697" s="112">
        <f>J697+K697</f>
        <v>737</v>
      </c>
      <c r="M697" s="112">
        <v>0</v>
      </c>
      <c r="N697" s="112">
        <f>L697+M697</f>
        <v>737</v>
      </c>
      <c r="O697" s="112">
        <v>0</v>
      </c>
      <c r="P697" s="112">
        <f>N697+O697</f>
        <v>737</v>
      </c>
      <c r="Q697" s="112">
        <v>0</v>
      </c>
      <c r="R697" s="147">
        <v>0</v>
      </c>
      <c r="S697" s="150">
        <v>978.23649999999998</v>
      </c>
      <c r="T697" s="150">
        <f>R697+S697</f>
        <v>978.23649999999998</v>
      </c>
      <c r="U697" s="150">
        <v>-35.538020000000003</v>
      </c>
      <c r="V697" s="150">
        <f>T697+U697</f>
        <v>942.69848000000002</v>
      </c>
      <c r="W697" s="128"/>
      <c r="X697" s="128"/>
      <c r="Y697" s="128"/>
      <c r="Z697" s="133"/>
      <c r="AA697" s="133"/>
      <c r="AB697" s="133"/>
    </row>
    <row r="698" spans="1:28" ht="34.5" x14ac:dyDescent="0.3">
      <c r="A698" s="12" t="s">
        <v>421</v>
      </c>
      <c r="B698" s="13" t="s">
        <v>87</v>
      </c>
      <c r="C698" s="13" t="s">
        <v>16</v>
      </c>
      <c r="D698" s="14" t="s">
        <v>246</v>
      </c>
      <c r="E698" s="19" t="s">
        <v>58</v>
      </c>
      <c r="F698" s="142">
        <f t="shared" ref="F698:T698" si="1305">F703+F699+F707</f>
        <v>4165</v>
      </c>
      <c r="G698" s="142">
        <f t="shared" si="1305"/>
        <v>0</v>
      </c>
      <c r="H698" s="142">
        <f t="shared" si="1305"/>
        <v>4165</v>
      </c>
      <c r="I698" s="142">
        <f t="shared" si="1305"/>
        <v>0</v>
      </c>
      <c r="J698" s="142">
        <f t="shared" si="1305"/>
        <v>4165</v>
      </c>
      <c r="K698" s="135">
        <f t="shared" si="1305"/>
        <v>0</v>
      </c>
      <c r="L698" s="142">
        <f t="shared" si="1305"/>
        <v>4165</v>
      </c>
      <c r="M698" s="135">
        <f t="shared" si="1305"/>
        <v>0</v>
      </c>
      <c r="N698" s="142">
        <f t="shared" si="1305"/>
        <v>4165</v>
      </c>
      <c r="O698" s="135">
        <f t="shared" si="1305"/>
        <v>0</v>
      </c>
      <c r="P698" s="142">
        <f t="shared" si="1305"/>
        <v>4165</v>
      </c>
      <c r="Q698" s="135">
        <f t="shared" si="1305"/>
        <v>0</v>
      </c>
      <c r="R698" s="143">
        <f t="shared" si="1305"/>
        <v>0</v>
      </c>
      <c r="S698" s="144">
        <f t="shared" si="1305"/>
        <v>10059.54751</v>
      </c>
      <c r="T698" s="160">
        <f t="shared" si="1305"/>
        <v>10059.54751</v>
      </c>
      <c r="U698" s="144">
        <f t="shared" ref="U698:V698" si="1306">U703+U699+U707</f>
        <v>0</v>
      </c>
      <c r="V698" s="160">
        <f t="shared" si="1306"/>
        <v>10059.54751</v>
      </c>
      <c r="W698" s="128"/>
      <c r="X698" s="128"/>
      <c r="Y698" s="128"/>
      <c r="Z698" s="133"/>
      <c r="AA698" s="133"/>
      <c r="AB698" s="133"/>
    </row>
    <row r="699" spans="1:28" ht="33" x14ac:dyDescent="0.25">
      <c r="A699" s="26" t="s">
        <v>247</v>
      </c>
      <c r="B699" s="27" t="s">
        <v>87</v>
      </c>
      <c r="C699" s="27" t="s">
        <v>16</v>
      </c>
      <c r="D699" s="28" t="s">
        <v>248</v>
      </c>
      <c r="E699" s="19" t="s">
        <v>58</v>
      </c>
      <c r="F699" s="145">
        <f t="shared" ref="F699:U701" si="1307">F700</f>
        <v>468</v>
      </c>
      <c r="G699" s="145">
        <f t="shared" si="1307"/>
        <v>0</v>
      </c>
      <c r="H699" s="145">
        <f t="shared" si="1307"/>
        <v>468</v>
      </c>
      <c r="I699" s="145">
        <f t="shared" si="1307"/>
        <v>0</v>
      </c>
      <c r="J699" s="145">
        <f t="shared" si="1307"/>
        <v>468</v>
      </c>
      <c r="K699" s="111">
        <f t="shared" si="1307"/>
        <v>0</v>
      </c>
      <c r="L699" s="145">
        <f t="shared" si="1307"/>
        <v>468</v>
      </c>
      <c r="M699" s="111">
        <f t="shared" si="1307"/>
        <v>0</v>
      </c>
      <c r="N699" s="145">
        <f t="shared" si="1307"/>
        <v>468</v>
      </c>
      <c r="O699" s="111">
        <f t="shared" si="1307"/>
        <v>0</v>
      </c>
      <c r="P699" s="145">
        <f t="shared" si="1307"/>
        <v>468</v>
      </c>
      <c r="Q699" s="111">
        <f t="shared" si="1307"/>
        <v>0</v>
      </c>
      <c r="R699" s="146">
        <f t="shared" si="1307"/>
        <v>0</v>
      </c>
      <c r="S699" s="149">
        <f t="shared" si="1307"/>
        <v>1446.8755099999998</v>
      </c>
      <c r="T699" s="162">
        <f t="shared" si="1307"/>
        <v>1446.8755099999998</v>
      </c>
      <c r="U699" s="149">
        <f t="shared" si="1307"/>
        <v>0</v>
      </c>
      <c r="V699" s="162">
        <f t="shared" ref="U699:V701" si="1308">V700</f>
        <v>1446.8755099999998</v>
      </c>
      <c r="W699" s="128"/>
      <c r="X699" s="128"/>
      <c r="Y699" s="128"/>
      <c r="Z699" s="133"/>
      <c r="AA699" s="133"/>
      <c r="AB699" s="133"/>
    </row>
    <row r="700" spans="1:28" ht="16.5" x14ac:dyDescent="0.25">
      <c r="A700" s="20" t="s">
        <v>235</v>
      </c>
      <c r="B700" s="17" t="s">
        <v>87</v>
      </c>
      <c r="C700" s="17" t="s">
        <v>16</v>
      </c>
      <c r="D700" s="18" t="s">
        <v>249</v>
      </c>
      <c r="E700" s="19" t="s">
        <v>58</v>
      </c>
      <c r="F700" s="126">
        <f t="shared" si="1307"/>
        <v>468</v>
      </c>
      <c r="G700" s="126">
        <f t="shared" si="1307"/>
        <v>0</v>
      </c>
      <c r="H700" s="126">
        <f t="shared" si="1307"/>
        <v>468</v>
      </c>
      <c r="I700" s="126">
        <f t="shared" si="1307"/>
        <v>0</v>
      </c>
      <c r="J700" s="126">
        <f t="shared" si="1307"/>
        <v>468</v>
      </c>
      <c r="K700" s="112">
        <f t="shared" si="1307"/>
        <v>0</v>
      </c>
      <c r="L700" s="126">
        <f t="shared" si="1307"/>
        <v>468</v>
      </c>
      <c r="M700" s="112">
        <f t="shared" si="1307"/>
        <v>0</v>
      </c>
      <c r="N700" s="126">
        <f t="shared" si="1307"/>
        <v>468</v>
      </c>
      <c r="O700" s="112">
        <f t="shared" si="1307"/>
        <v>0</v>
      </c>
      <c r="P700" s="126">
        <f t="shared" si="1307"/>
        <v>468</v>
      </c>
      <c r="Q700" s="112">
        <f t="shared" si="1307"/>
        <v>0</v>
      </c>
      <c r="R700" s="131">
        <f t="shared" si="1307"/>
        <v>0</v>
      </c>
      <c r="S700" s="150">
        <f t="shared" si="1307"/>
        <v>1446.8755099999998</v>
      </c>
      <c r="T700" s="161">
        <f t="shared" si="1307"/>
        <v>1446.8755099999998</v>
      </c>
      <c r="U700" s="150">
        <f t="shared" si="1308"/>
        <v>0</v>
      </c>
      <c r="V700" s="161">
        <f t="shared" si="1308"/>
        <v>1446.8755099999998</v>
      </c>
      <c r="W700" s="128"/>
      <c r="X700" s="128"/>
      <c r="Y700" s="128"/>
      <c r="Z700" s="133"/>
      <c r="AA700" s="133"/>
      <c r="AB700" s="133"/>
    </row>
    <row r="701" spans="1:28" ht="16.5" x14ac:dyDescent="0.25">
      <c r="A701" s="20" t="s">
        <v>521</v>
      </c>
      <c r="B701" s="17" t="s">
        <v>87</v>
      </c>
      <c r="C701" s="17" t="s">
        <v>16</v>
      </c>
      <c r="D701" s="18" t="s">
        <v>249</v>
      </c>
      <c r="E701" s="17" t="s">
        <v>519</v>
      </c>
      <c r="F701" s="126">
        <f t="shared" si="1307"/>
        <v>468</v>
      </c>
      <c r="G701" s="126">
        <f t="shared" si="1307"/>
        <v>0</v>
      </c>
      <c r="H701" s="126">
        <f t="shared" si="1307"/>
        <v>468</v>
      </c>
      <c r="I701" s="126">
        <f t="shared" si="1307"/>
        <v>0</v>
      </c>
      <c r="J701" s="126">
        <f t="shared" si="1307"/>
        <v>468</v>
      </c>
      <c r="K701" s="112">
        <f t="shared" si="1307"/>
        <v>0</v>
      </c>
      <c r="L701" s="126">
        <f t="shared" si="1307"/>
        <v>468</v>
      </c>
      <c r="M701" s="112">
        <f t="shared" si="1307"/>
        <v>0</v>
      </c>
      <c r="N701" s="126">
        <f t="shared" si="1307"/>
        <v>468</v>
      </c>
      <c r="O701" s="112">
        <f t="shared" si="1307"/>
        <v>0</v>
      </c>
      <c r="P701" s="126">
        <f t="shared" si="1307"/>
        <v>468</v>
      </c>
      <c r="Q701" s="112">
        <f t="shared" si="1307"/>
        <v>0</v>
      </c>
      <c r="R701" s="131">
        <f t="shared" si="1307"/>
        <v>0</v>
      </c>
      <c r="S701" s="150">
        <f t="shared" si="1307"/>
        <v>1446.8755099999998</v>
      </c>
      <c r="T701" s="161">
        <f t="shared" si="1307"/>
        <v>1446.8755099999998</v>
      </c>
      <c r="U701" s="150">
        <f t="shared" si="1308"/>
        <v>0</v>
      </c>
      <c r="V701" s="161">
        <f t="shared" si="1308"/>
        <v>1446.8755099999998</v>
      </c>
      <c r="W701" s="128"/>
      <c r="X701" s="128"/>
      <c r="Y701" s="128"/>
      <c r="Z701" s="133"/>
      <c r="AA701" s="133"/>
      <c r="AB701" s="133"/>
    </row>
    <row r="702" spans="1:28" ht="16.5" x14ac:dyDescent="0.25">
      <c r="A702" s="20" t="s">
        <v>522</v>
      </c>
      <c r="B702" s="17" t="s">
        <v>87</v>
      </c>
      <c r="C702" s="17" t="s">
        <v>16</v>
      </c>
      <c r="D702" s="18" t="s">
        <v>249</v>
      </c>
      <c r="E702" s="17" t="s">
        <v>520</v>
      </c>
      <c r="F702" s="112">
        <v>468</v>
      </c>
      <c r="G702" s="126">
        <v>0</v>
      </c>
      <c r="H702" s="112">
        <f>F702+G702</f>
        <v>468</v>
      </c>
      <c r="I702" s="112">
        <v>0</v>
      </c>
      <c r="J702" s="112">
        <f>H702+I702</f>
        <v>468</v>
      </c>
      <c r="K702" s="112">
        <v>0</v>
      </c>
      <c r="L702" s="112">
        <f>J702+K702</f>
        <v>468</v>
      </c>
      <c r="M702" s="112">
        <v>0</v>
      </c>
      <c r="N702" s="112">
        <f>L702+M702</f>
        <v>468</v>
      </c>
      <c r="O702" s="112">
        <v>0</v>
      </c>
      <c r="P702" s="112">
        <f>N702+O702</f>
        <v>468</v>
      </c>
      <c r="Q702" s="112">
        <v>0</v>
      </c>
      <c r="R702" s="147">
        <v>0</v>
      </c>
      <c r="S702" s="150">
        <f>411.02608+1035.84943</f>
        <v>1446.8755099999998</v>
      </c>
      <c r="T702" s="150">
        <f>R702+S702</f>
        <v>1446.8755099999998</v>
      </c>
      <c r="U702" s="150">
        <v>0</v>
      </c>
      <c r="V702" s="150">
        <f>T702+U702</f>
        <v>1446.8755099999998</v>
      </c>
      <c r="W702" s="128"/>
      <c r="X702" s="128"/>
      <c r="Y702" s="128"/>
      <c r="Z702" s="133"/>
      <c r="AA702" s="133"/>
      <c r="AB702" s="133"/>
    </row>
    <row r="703" spans="1:28" ht="33" x14ac:dyDescent="0.25">
      <c r="A703" s="26" t="s">
        <v>250</v>
      </c>
      <c r="B703" s="27" t="s">
        <v>87</v>
      </c>
      <c r="C703" s="27" t="s">
        <v>16</v>
      </c>
      <c r="D703" s="28" t="s">
        <v>251</v>
      </c>
      <c r="E703" s="19" t="s">
        <v>58</v>
      </c>
      <c r="F703" s="145">
        <f t="shared" ref="F703:U710" si="1309">F704</f>
        <v>1886</v>
      </c>
      <c r="G703" s="145">
        <f t="shared" si="1309"/>
        <v>0</v>
      </c>
      <c r="H703" s="145">
        <f t="shared" si="1309"/>
        <v>1886</v>
      </c>
      <c r="I703" s="145">
        <f t="shared" si="1309"/>
        <v>0</v>
      </c>
      <c r="J703" s="145">
        <f t="shared" si="1309"/>
        <v>1886</v>
      </c>
      <c r="K703" s="111">
        <f t="shared" si="1309"/>
        <v>0</v>
      </c>
      <c r="L703" s="145">
        <f t="shared" si="1309"/>
        <v>1886</v>
      </c>
      <c r="M703" s="111">
        <f t="shared" si="1309"/>
        <v>0</v>
      </c>
      <c r="N703" s="145">
        <f t="shared" si="1309"/>
        <v>1886</v>
      </c>
      <c r="O703" s="111">
        <f t="shared" si="1309"/>
        <v>0</v>
      </c>
      <c r="P703" s="145">
        <f t="shared" si="1309"/>
        <v>1886</v>
      </c>
      <c r="Q703" s="111">
        <f t="shared" si="1309"/>
        <v>0</v>
      </c>
      <c r="R703" s="146">
        <f t="shared" si="1309"/>
        <v>0</v>
      </c>
      <c r="S703" s="149">
        <f t="shared" si="1309"/>
        <v>5793.4305400000003</v>
      </c>
      <c r="T703" s="162">
        <f t="shared" si="1309"/>
        <v>5793.4305400000003</v>
      </c>
      <c r="U703" s="149">
        <f t="shared" si="1309"/>
        <v>0</v>
      </c>
      <c r="V703" s="162">
        <f t="shared" ref="U703:V710" si="1310">V704</f>
        <v>5793.4305400000003</v>
      </c>
      <c r="W703" s="128"/>
      <c r="X703" s="128"/>
      <c r="Y703" s="128"/>
      <c r="Z703" s="133"/>
      <c r="AA703" s="133"/>
      <c r="AB703" s="133"/>
    </row>
    <row r="704" spans="1:28" ht="16.5" x14ac:dyDescent="0.25">
      <c r="A704" s="20" t="s">
        <v>235</v>
      </c>
      <c r="B704" s="17" t="s">
        <v>87</v>
      </c>
      <c r="C704" s="17" t="s">
        <v>16</v>
      </c>
      <c r="D704" s="18" t="s">
        <v>252</v>
      </c>
      <c r="E704" s="19" t="s">
        <v>58</v>
      </c>
      <c r="F704" s="126">
        <f t="shared" si="1309"/>
        <v>1886</v>
      </c>
      <c r="G704" s="126">
        <f t="shared" si="1309"/>
        <v>0</v>
      </c>
      <c r="H704" s="126">
        <f t="shared" si="1309"/>
        <v>1886</v>
      </c>
      <c r="I704" s="126">
        <f t="shared" si="1309"/>
        <v>0</v>
      </c>
      <c r="J704" s="126">
        <f t="shared" si="1309"/>
        <v>1886</v>
      </c>
      <c r="K704" s="112">
        <f t="shared" si="1309"/>
        <v>0</v>
      </c>
      <c r="L704" s="126">
        <f t="shared" si="1309"/>
        <v>1886</v>
      </c>
      <c r="M704" s="112">
        <f t="shared" si="1309"/>
        <v>0</v>
      </c>
      <c r="N704" s="126">
        <f t="shared" si="1309"/>
        <v>1886</v>
      </c>
      <c r="O704" s="112">
        <f t="shared" si="1309"/>
        <v>0</v>
      </c>
      <c r="P704" s="126">
        <f t="shared" si="1309"/>
        <v>1886</v>
      </c>
      <c r="Q704" s="112">
        <f t="shared" si="1309"/>
        <v>0</v>
      </c>
      <c r="R704" s="131">
        <f t="shared" si="1309"/>
        <v>0</v>
      </c>
      <c r="S704" s="150">
        <f t="shared" si="1309"/>
        <v>5793.4305400000003</v>
      </c>
      <c r="T704" s="161">
        <f t="shared" si="1309"/>
        <v>5793.4305400000003</v>
      </c>
      <c r="U704" s="150">
        <f t="shared" si="1310"/>
        <v>0</v>
      </c>
      <c r="V704" s="161">
        <f t="shared" si="1310"/>
        <v>5793.4305400000003</v>
      </c>
      <c r="W704" s="128"/>
      <c r="X704" s="128"/>
      <c r="Y704" s="128"/>
      <c r="Z704" s="133"/>
      <c r="AA704" s="133"/>
      <c r="AB704" s="133"/>
    </row>
    <row r="705" spans="1:28" ht="16.5" x14ac:dyDescent="0.25">
      <c r="A705" s="20" t="s">
        <v>521</v>
      </c>
      <c r="B705" s="17" t="s">
        <v>87</v>
      </c>
      <c r="C705" s="17" t="s">
        <v>16</v>
      </c>
      <c r="D705" s="18" t="s">
        <v>252</v>
      </c>
      <c r="E705" s="17" t="s">
        <v>519</v>
      </c>
      <c r="F705" s="126">
        <f t="shared" si="1309"/>
        <v>1886</v>
      </c>
      <c r="G705" s="126">
        <f t="shared" si="1309"/>
        <v>0</v>
      </c>
      <c r="H705" s="126">
        <f t="shared" si="1309"/>
        <v>1886</v>
      </c>
      <c r="I705" s="126">
        <f t="shared" si="1309"/>
        <v>0</v>
      </c>
      <c r="J705" s="126">
        <f t="shared" si="1309"/>
        <v>1886</v>
      </c>
      <c r="K705" s="112">
        <f t="shared" si="1309"/>
        <v>0</v>
      </c>
      <c r="L705" s="126">
        <f t="shared" si="1309"/>
        <v>1886</v>
      </c>
      <c r="M705" s="112">
        <f t="shared" si="1309"/>
        <v>0</v>
      </c>
      <c r="N705" s="126">
        <f t="shared" si="1309"/>
        <v>1886</v>
      </c>
      <c r="O705" s="112">
        <f t="shared" si="1309"/>
        <v>0</v>
      </c>
      <c r="P705" s="126">
        <f t="shared" si="1309"/>
        <v>1886</v>
      </c>
      <c r="Q705" s="112">
        <f t="shared" si="1309"/>
        <v>0</v>
      </c>
      <c r="R705" s="131">
        <f t="shared" si="1309"/>
        <v>0</v>
      </c>
      <c r="S705" s="150">
        <f t="shared" si="1309"/>
        <v>5793.4305400000003</v>
      </c>
      <c r="T705" s="161">
        <f t="shared" si="1309"/>
        <v>5793.4305400000003</v>
      </c>
      <c r="U705" s="150">
        <f t="shared" si="1310"/>
        <v>0</v>
      </c>
      <c r="V705" s="161">
        <f t="shared" si="1310"/>
        <v>5793.4305400000003</v>
      </c>
      <c r="W705" s="128"/>
      <c r="X705" s="128"/>
      <c r="Y705" s="128"/>
      <c r="Z705" s="133"/>
      <c r="AA705" s="133"/>
      <c r="AB705" s="133"/>
    </row>
    <row r="706" spans="1:28" ht="16.5" x14ac:dyDescent="0.25">
      <c r="A706" s="20" t="s">
        <v>522</v>
      </c>
      <c r="B706" s="17" t="s">
        <v>87</v>
      </c>
      <c r="C706" s="17" t="s">
        <v>16</v>
      </c>
      <c r="D706" s="18" t="s">
        <v>252</v>
      </c>
      <c r="E706" s="17" t="s">
        <v>520</v>
      </c>
      <c r="F706" s="112">
        <v>1886</v>
      </c>
      <c r="G706" s="126">
        <v>0</v>
      </c>
      <c r="H706" s="112">
        <f>F706+G706</f>
        <v>1886</v>
      </c>
      <c r="I706" s="112">
        <v>0</v>
      </c>
      <c r="J706" s="112">
        <f>H706+I706</f>
        <v>1886</v>
      </c>
      <c r="K706" s="112">
        <v>0</v>
      </c>
      <c r="L706" s="112">
        <f>J706+K706</f>
        <v>1886</v>
      </c>
      <c r="M706" s="112">
        <v>0</v>
      </c>
      <c r="N706" s="112">
        <f>L706+M706</f>
        <v>1886</v>
      </c>
      <c r="O706" s="112">
        <v>0</v>
      </c>
      <c r="P706" s="112">
        <f>N706+O706</f>
        <v>1886</v>
      </c>
      <c r="Q706" s="112">
        <v>0</v>
      </c>
      <c r="R706" s="147">
        <v>0</v>
      </c>
      <c r="S706" s="150">
        <f>1781.35736+4505.29727-493.22409</f>
        <v>5793.4305400000003</v>
      </c>
      <c r="T706" s="150">
        <f>R706+S706</f>
        <v>5793.4305400000003</v>
      </c>
      <c r="U706" s="150">
        <v>0</v>
      </c>
      <c r="V706" s="150">
        <f>T706+U706</f>
        <v>5793.4305400000003</v>
      </c>
      <c r="W706" s="128"/>
      <c r="X706" s="128"/>
      <c r="Y706" s="128"/>
      <c r="Z706" s="133"/>
      <c r="AA706" s="133"/>
      <c r="AB706" s="133"/>
    </row>
    <row r="707" spans="1:28" ht="16.5" x14ac:dyDescent="0.25">
      <c r="A707" s="26" t="s">
        <v>450</v>
      </c>
      <c r="B707" s="27" t="s">
        <v>87</v>
      </c>
      <c r="C707" s="27" t="s">
        <v>16</v>
      </c>
      <c r="D707" s="28" t="s">
        <v>254</v>
      </c>
      <c r="E707" s="19" t="s">
        <v>58</v>
      </c>
      <c r="F707" s="145">
        <f t="shared" ref="F707:T707" si="1311">F709</f>
        <v>1811</v>
      </c>
      <c r="G707" s="145">
        <f t="shared" si="1311"/>
        <v>0</v>
      </c>
      <c r="H707" s="145">
        <f t="shared" si="1311"/>
        <v>1811</v>
      </c>
      <c r="I707" s="145">
        <f t="shared" si="1311"/>
        <v>0</v>
      </c>
      <c r="J707" s="145">
        <f t="shared" si="1311"/>
        <v>1811</v>
      </c>
      <c r="K707" s="111">
        <f t="shared" si="1311"/>
        <v>0</v>
      </c>
      <c r="L707" s="145">
        <f t="shared" si="1311"/>
        <v>1811</v>
      </c>
      <c r="M707" s="111">
        <f t="shared" si="1311"/>
        <v>0</v>
      </c>
      <c r="N707" s="145">
        <f t="shared" si="1311"/>
        <v>1811</v>
      </c>
      <c r="O707" s="111">
        <f t="shared" si="1311"/>
        <v>0</v>
      </c>
      <c r="P707" s="145">
        <f t="shared" si="1311"/>
        <v>1811</v>
      </c>
      <c r="Q707" s="111">
        <f t="shared" si="1311"/>
        <v>0</v>
      </c>
      <c r="R707" s="146">
        <f t="shared" si="1311"/>
        <v>0</v>
      </c>
      <c r="S707" s="149">
        <f t="shared" si="1311"/>
        <v>2819.2414600000002</v>
      </c>
      <c r="T707" s="162">
        <f t="shared" si="1311"/>
        <v>2819.2414600000002</v>
      </c>
      <c r="U707" s="149">
        <f t="shared" ref="U707:V707" si="1312">U709</f>
        <v>0</v>
      </c>
      <c r="V707" s="162">
        <f t="shared" si="1312"/>
        <v>2819.2414600000002</v>
      </c>
      <c r="W707" s="128"/>
      <c r="X707" s="128"/>
      <c r="Y707" s="128"/>
      <c r="Z707" s="133"/>
      <c r="AA707" s="133"/>
      <c r="AB707" s="133"/>
    </row>
    <row r="708" spans="1:28" ht="16.5" x14ac:dyDescent="0.25">
      <c r="A708" s="20" t="s">
        <v>112</v>
      </c>
      <c r="B708" s="17" t="s">
        <v>87</v>
      </c>
      <c r="C708" s="17" t="s">
        <v>16</v>
      </c>
      <c r="D708" s="18" t="s">
        <v>263</v>
      </c>
      <c r="E708" s="19" t="s">
        <v>58</v>
      </c>
      <c r="F708" s="126">
        <f t="shared" si="1309"/>
        <v>1811</v>
      </c>
      <c r="G708" s="126">
        <f t="shared" si="1309"/>
        <v>0</v>
      </c>
      <c r="H708" s="126">
        <f t="shared" si="1309"/>
        <v>1811</v>
      </c>
      <c r="I708" s="126">
        <f t="shared" si="1309"/>
        <v>0</v>
      </c>
      <c r="J708" s="126">
        <f t="shared" si="1309"/>
        <v>1811</v>
      </c>
      <c r="K708" s="112">
        <f t="shared" si="1309"/>
        <v>0</v>
      </c>
      <c r="L708" s="126">
        <f t="shared" si="1309"/>
        <v>1811</v>
      </c>
      <c r="M708" s="112">
        <f t="shared" si="1309"/>
        <v>0</v>
      </c>
      <c r="N708" s="126">
        <f t="shared" si="1309"/>
        <v>1811</v>
      </c>
      <c r="O708" s="112">
        <f t="shared" si="1309"/>
        <v>0</v>
      </c>
      <c r="P708" s="126">
        <f t="shared" si="1309"/>
        <v>1811</v>
      </c>
      <c r="Q708" s="112">
        <f t="shared" si="1309"/>
        <v>0</v>
      </c>
      <c r="R708" s="131">
        <f t="shared" si="1309"/>
        <v>0</v>
      </c>
      <c r="S708" s="150">
        <f t="shared" si="1309"/>
        <v>2819.2414600000002</v>
      </c>
      <c r="T708" s="161">
        <f t="shared" si="1309"/>
        <v>2819.2414600000002</v>
      </c>
      <c r="U708" s="150">
        <f t="shared" si="1310"/>
        <v>0</v>
      </c>
      <c r="V708" s="161">
        <f t="shared" si="1310"/>
        <v>2819.2414600000002</v>
      </c>
      <c r="W708" s="128"/>
      <c r="X708" s="128"/>
      <c r="Y708" s="128"/>
      <c r="Z708" s="133"/>
      <c r="AA708" s="133"/>
      <c r="AB708" s="133"/>
    </row>
    <row r="709" spans="1:28" ht="33" x14ac:dyDescent="0.25">
      <c r="A709" s="20" t="s">
        <v>463</v>
      </c>
      <c r="B709" s="17" t="s">
        <v>87</v>
      </c>
      <c r="C709" s="17" t="s">
        <v>16</v>
      </c>
      <c r="D709" s="18" t="s">
        <v>462</v>
      </c>
      <c r="E709" s="19" t="s">
        <v>58</v>
      </c>
      <c r="F709" s="126">
        <f t="shared" si="1309"/>
        <v>1811</v>
      </c>
      <c r="G709" s="126">
        <f t="shared" si="1309"/>
        <v>0</v>
      </c>
      <c r="H709" s="126">
        <f t="shared" si="1309"/>
        <v>1811</v>
      </c>
      <c r="I709" s="126">
        <f t="shared" si="1309"/>
        <v>0</v>
      </c>
      <c r="J709" s="126">
        <f t="shared" si="1309"/>
        <v>1811</v>
      </c>
      <c r="K709" s="112">
        <f t="shared" si="1309"/>
        <v>0</v>
      </c>
      <c r="L709" s="126">
        <f t="shared" si="1309"/>
        <v>1811</v>
      </c>
      <c r="M709" s="112">
        <f t="shared" si="1309"/>
        <v>0</v>
      </c>
      <c r="N709" s="126">
        <f t="shared" si="1309"/>
        <v>1811</v>
      </c>
      <c r="O709" s="112">
        <f t="shared" si="1309"/>
        <v>0</v>
      </c>
      <c r="P709" s="126">
        <f t="shared" si="1309"/>
        <v>1811</v>
      </c>
      <c r="Q709" s="112">
        <f t="shared" si="1309"/>
        <v>0</v>
      </c>
      <c r="R709" s="131">
        <f t="shared" si="1309"/>
        <v>0</v>
      </c>
      <c r="S709" s="150">
        <f t="shared" si="1309"/>
        <v>2819.2414600000002</v>
      </c>
      <c r="T709" s="161">
        <f t="shared" si="1309"/>
        <v>2819.2414600000002</v>
      </c>
      <c r="U709" s="150">
        <f t="shared" si="1310"/>
        <v>0</v>
      </c>
      <c r="V709" s="161">
        <f t="shared" si="1310"/>
        <v>2819.2414600000002</v>
      </c>
      <c r="W709" s="128"/>
      <c r="X709" s="128"/>
      <c r="Y709" s="128"/>
      <c r="Z709" s="133"/>
      <c r="AA709" s="133"/>
      <c r="AB709" s="133"/>
    </row>
    <row r="710" spans="1:28" ht="16.5" x14ac:dyDescent="0.25">
      <c r="A710" s="20" t="s">
        <v>521</v>
      </c>
      <c r="B710" s="17" t="s">
        <v>87</v>
      </c>
      <c r="C710" s="17" t="s">
        <v>16</v>
      </c>
      <c r="D710" s="18" t="s">
        <v>462</v>
      </c>
      <c r="E710" s="17" t="s">
        <v>519</v>
      </c>
      <c r="F710" s="126">
        <f t="shared" si="1309"/>
        <v>1811</v>
      </c>
      <c r="G710" s="126">
        <f t="shared" si="1309"/>
        <v>0</v>
      </c>
      <c r="H710" s="126">
        <f t="shared" si="1309"/>
        <v>1811</v>
      </c>
      <c r="I710" s="126">
        <f t="shared" si="1309"/>
        <v>0</v>
      </c>
      <c r="J710" s="126">
        <f t="shared" si="1309"/>
        <v>1811</v>
      </c>
      <c r="K710" s="112">
        <f t="shared" si="1309"/>
        <v>0</v>
      </c>
      <c r="L710" s="126">
        <f t="shared" si="1309"/>
        <v>1811</v>
      </c>
      <c r="M710" s="112">
        <f t="shared" si="1309"/>
        <v>0</v>
      </c>
      <c r="N710" s="126">
        <f t="shared" si="1309"/>
        <v>1811</v>
      </c>
      <c r="O710" s="112">
        <f t="shared" si="1309"/>
        <v>0</v>
      </c>
      <c r="P710" s="126">
        <f t="shared" si="1309"/>
        <v>1811</v>
      </c>
      <c r="Q710" s="112">
        <f t="shared" si="1309"/>
        <v>0</v>
      </c>
      <c r="R710" s="131">
        <f t="shared" si="1309"/>
        <v>0</v>
      </c>
      <c r="S710" s="150">
        <f t="shared" si="1309"/>
        <v>2819.2414600000002</v>
      </c>
      <c r="T710" s="161">
        <f t="shared" si="1309"/>
        <v>2819.2414600000002</v>
      </c>
      <c r="U710" s="150">
        <f t="shared" si="1310"/>
        <v>0</v>
      </c>
      <c r="V710" s="161">
        <f t="shared" si="1310"/>
        <v>2819.2414600000002</v>
      </c>
      <c r="W710" s="128"/>
      <c r="X710" s="128"/>
      <c r="Y710" s="128"/>
      <c r="Z710" s="133"/>
      <c r="AA710" s="133"/>
      <c r="AB710" s="133"/>
    </row>
    <row r="711" spans="1:28" ht="16.5" x14ac:dyDescent="0.25">
      <c r="A711" s="20" t="s">
        <v>522</v>
      </c>
      <c r="B711" s="17" t="s">
        <v>87</v>
      </c>
      <c r="C711" s="17" t="s">
        <v>16</v>
      </c>
      <c r="D711" s="18" t="s">
        <v>462</v>
      </c>
      <c r="E711" s="17" t="s">
        <v>520</v>
      </c>
      <c r="F711" s="112">
        <v>1811</v>
      </c>
      <c r="G711" s="126">
        <v>0</v>
      </c>
      <c r="H711" s="112">
        <f>F711+G711</f>
        <v>1811</v>
      </c>
      <c r="I711" s="112">
        <v>0</v>
      </c>
      <c r="J711" s="112">
        <f>H711+I711</f>
        <v>1811</v>
      </c>
      <c r="K711" s="112">
        <v>0</v>
      </c>
      <c r="L711" s="112">
        <f>J711+K711</f>
        <v>1811</v>
      </c>
      <c r="M711" s="112">
        <v>0</v>
      </c>
      <c r="N711" s="112">
        <f>L711+M711</f>
        <v>1811</v>
      </c>
      <c r="O711" s="112">
        <v>0</v>
      </c>
      <c r="P711" s="112">
        <f>N711+O711</f>
        <v>1811</v>
      </c>
      <c r="Q711" s="112">
        <v>0</v>
      </c>
      <c r="R711" s="147">
        <v>0</v>
      </c>
      <c r="S711" s="150">
        <f>1304.84587+1670.12919-155.7336</f>
        <v>2819.2414600000002</v>
      </c>
      <c r="T711" s="150">
        <f>R711+S711</f>
        <v>2819.2414600000002</v>
      </c>
      <c r="U711" s="150">
        <v>0</v>
      </c>
      <c r="V711" s="150">
        <f>T711+U711</f>
        <v>2819.2414600000002</v>
      </c>
      <c r="W711" s="128"/>
      <c r="X711" s="128"/>
      <c r="Y711" s="128"/>
      <c r="Z711" s="133"/>
      <c r="AA711" s="133"/>
      <c r="AB711" s="133"/>
    </row>
    <row r="712" spans="1:28" ht="34.5" x14ac:dyDescent="0.3">
      <c r="A712" s="12" t="s">
        <v>422</v>
      </c>
      <c r="B712" s="13" t="s">
        <v>87</v>
      </c>
      <c r="C712" s="13" t="s">
        <v>16</v>
      </c>
      <c r="D712" s="14" t="s">
        <v>255</v>
      </c>
      <c r="E712" s="19" t="s">
        <v>58</v>
      </c>
      <c r="F712" s="142">
        <f t="shared" ref="F712:R712" si="1313">F716</f>
        <v>265</v>
      </c>
      <c r="G712" s="142">
        <f t="shared" si="1313"/>
        <v>0</v>
      </c>
      <c r="H712" s="142">
        <f t="shared" si="1313"/>
        <v>265</v>
      </c>
      <c r="I712" s="142">
        <f t="shared" si="1313"/>
        <v>0</v>
      </c>
      <c r="J712" s="142">
        <f t="shared" si="1313"/>
        <v>265</v>
      </c>
      <c r="K712" s="135">
        <f t="shared" si="1313"/>
        <v>0</v>
      </c>
      <c r="L712" s="142">
        <f t="shared" si="1313"/>
        <v>265</v>
      </c>
      <c r="M712" s="135">
        <f t="shared" si="1313"/>
        <v>0</v>
      </c>
      <c r="N712" s="142">
        <f t="shared" si="1313"/>
        <v>265</v>
      </c>
      <c r="O712" s="135">
        <f t="shared" si="1313"/>
        <v>0</v>
      </c>
      <c r="P712" s="142">
        <f t="shared" si="1313"/>
        <v>265</v>
      </c>
      <c r="Q712" s="135">
        <f t="shared" si="1313"/>
        <v>0</v>
      </c>
      <c r="R712" s="143">
        <f t="shared" si="1313"/>
        <v>0</v>
      </c>
      <c r="S712" s="144">
        <f>S716+S713</f>
        <v>29908.498550000004</v>
      </c>
      <c r="T712" s="144">
        <f>T716+T713</f>
        <v>29908.498550000004</v>
      </c>
      <c r="U712" s="144">
        <f>U716+U713</f>
        <v>0</v>
      </c>
      <c r="V712" s="144">
        <f>V716+V713</f>
        <v>29908.498550000004</v>
      </c>
      <c r="W712" s="128"/>
      <c r="X712" s="128"/>
      <c r="Y712" s="128"/>
      <c r="Z712" s="133"/>
      <c r="AA712" s="133"/>
      <c r="AB712" s="133"/>
    </row>
    <row r="713" spans="1:28" ht="16.5" x14ac:dyDescent="0.25">
      <c r="A713" s="26" t="s">
        <v>269</v>
      </c>
      <c r="B713" s="27" t="s">
        <v>87</v>
      </c>
      <c r="C713" s="27" t="s">
        <v>16</v>
      </c>
      <c r="D713" s="28" t="s">
        <v>270</v>
      </c>
      <c r="E713" s="19" t="s">
        <v>58</v>
      </c>
      <c r="F713" s="145">
        <f t="shared" ref="F713:U714" si="1314">F714</f>
        <v>7323</v>
      </c>
      <c r="G713" s="145">
        <f t="shared" si="1314"/>
        <v>0</v>
      </c>
      <c r="H713" s="145">
        <f t="shared" si="1314"/>
        <v>7323</v>
      </c>
      <c r="I713" s="145">
        <f t="shared" si="1314"/>
        <v>0</v>
      </c>
      <c r="J713" s="145">
        <f t="shared" si="1314"/>
        <v>7323</v>
      </c>
      <c r="K713" s="111">
        <f t="shared" si="1314"/>
        <v>0</v>
      </c>
      <c r="L713" s="145">
        <f t="shared" si="1314"/>
        <v>7323</v>
      </c>
      <c r="M713" s="111">
        <f t="shared" si="1314"/>
        <v>0</v>
      </c>
      <c r="N713" s="145">
        <f t="shared" si="1314"/>
        <v>7323</v>
      </c>
      <c r="O713" s="111">
        <f t="shared" si="1314"/>
        <v>0</v>
      </c>
      <c r="P713" s="145">
        <f t="shared" si="1314"/>
        <v>7323</v>
      </c>
      <c r="Q713" s="111">
        <f t="shared" si="1314"/>
        <v>0</v>
      </c>
      <c r="R713" s="146">
        <f t="shared" si="1314"/>
        <v>0</v>
      </c>
      <c r="S713" s="111">
        <f t="shared" si="1314"/>
        <v>5300</v>
      </c>
      <c r="T713" s="145">
        <f t="shared" si="1314"/>
        <v>5300</v>
      </c>
      <c r="U713" s="111">
        <f t="shared" si="1314"/>
        <v>0</v>
      </c>
      <c r="V713" s="145">
        <f t="shared" ref="U713:V714" si="1315">V714</f>
        <v>5300</v>
      </c>
      <c r="W713" s="128"/>
      <c r="X713" s="128"/>
      <c r="Y713" s="128"/>
      <c r="Z713" s="133"/>
      <c r="AA713" s="133"/>
      <c r="AB713" s="133"/>
    </row>
    <row r="714" spans="1:28" ht="16.5" x14ac:dyDescent="0.25">
      <c r="A714" s="20" t="s">
        <v>521</v>
      </c>
      <c r="B714" s="17" t="s">
        <v>87</v>
      </c>
      <c r="C714" s="17" t="s">
        <v>16</v>
      </c>
      <c r="D714" s="18" t="s">
        <v>270</v>
      </c>
      <c r="E714" s="17" t="s">
        <v>519</v>
      </c>
      <c r="F714" s="126">
        <f t="shared" si="1314"/>
        <v>7323</v>
      </c>
      <c r="G714" s="126">
        <f t="shared" si="1314"/>
        <v>0</v>
      </c>
      <c r="H714" s="126">
        <f t="shared" si="1314"/>
        <v>7323</v>
      </c>
      <c r="I714" s="126">
        <f t="shared" si="1314"/>
        <v>0</v>
      </c>
      <c r="J714" s="126">
        <f t="shared" si="1314"/>
        <v>7323</v>
      </c>
      <c r="K714" s="112">
        <f t="shared" si="1314"/>
        <v>0</v>
      </c>
      <c r="L714" s="126">
        <f t="shared" si="1314"/>
        <v>7323</v>
      </c>
      <c r="M714" s="112">
        <f t="shared" si="1314"/>
        <v>0</v>
      </c>
      <c r="N714" s="126">
        <f t="shared" si="1314"/>
        <v>7323</v>
      </c>
      <c r="O714" s="112">
        <f t="shared" si="1314"/>
        <v>0</v>
      </c>
      <c r="P714" s="126">
        <f t="shared" si="1314"/>
        <v>7323</v>
      </c>
      <c r="Q714" s="112">
        <f t="shared" si="1314"/>
        <v>0</v>
      </c>
      <c r="R714" s="131">
        <f t="shared" si="1314"/>
        <v>0</v>
      </c>
      <c r="S714" s="112">
        <f t="shared" si="1314"/>
        <v>5300</v>
      </c>
      <c r="T714" s="126">
        <f t="shared" si="1314"/>
        <v>5300</v>
      </c>
      <c r="U714" s="112">
        <f t="shared" si="1315"/>
        <v>0</v>
      </c>
      <c r="V714" s="126">
        <f t="shared" si="1315"/>
        <v>5300</v>
      </c>
      <c r="W714" s="128"/>
      <c r="X714" s="128"/>
      <c r="Y714" s="128"/>
      <c r="Z714" s="133"/>
      <c r="AA714" s="133"/>
      <c r="AB714" s="133"/>
    </row>
    <row r="715" spans="1:28" ht="16.5" x14ac:dyDescent="0.25">
      <c r="A715" s="20" t="s">
        <v>522</v>
      </c>
      <c r="B715" s="17" t="s">
        <v>87</v>
      </c>
      <c r="C715" s="17" t="s">
        <v>16</v>
      </c>
      <c r="D715" s="18" t="s">
        <v>270</v>
      </c>
      <c r="E715" s="17" t="s">
        <v>520</v>
      </c>
      <c r="F715" s="112">
        <v>7323</v>
      </c>
      <c r="G715" s="126">
        <v>0</v>
      </c>
      <c r="H715" s="112">
        <f>F715+G715</f>
        <v>7323</v>
      </c>
      <c r="I715" s="112">
        <v>0</v>
      </c>
      <c r="J715" s="112">
        <f>H715+I715</f>
        <v>7323</v>
      </c>
      <c r="K715" s="112">
        <v>0</v>
      </c>
      <c r="L715" s="112">
        <f>J715+K715</f>
        <v>7323</v>
      </c>
      <c r="M715" s="112">
        <v>0</v>
      </c>
      <c r="N715" s="112">
        <f>L715+M715</f>
        <v>7323</v>
      </c>
      <c r="O715" s="112">
        <v>0</v>
      </c>
      <c r="P715" s="112">
        <f>N715+O715</f>
        <v>7323</v>
      </c>
      <c r="Q715" s="112">
        <v>0</v>
      </c>
      <c r="R715" s="147">
        <v>0</v>
      </c>
      <c r="S715" s="112">
        <v>5300</v>
      </c>
      <c r="T715" s="112">
        <f>R715+S715</f>
        <v>5300</v>
      </c>
      <c r="U715" s="112">
        <v>0</v>
      </c>
      <c r="V715" s="112">
        <f>T715+U715</f>
        <v>5300</v>
      </c>
      <c r="W715" s="128"/>
      <c r="X715" s="128"/>
      <c r="Y715" s="128"/>
      <c r="Z715" s="133"/>
      <c r="AA715" s="133"/>
      <c r="AB715" s="133"/>
    </row>
    <row r="716" spans="1:28" ht="16.5" x14ac:dyDescent="0.25">
      <c r="A716" s="20" t="s">
        <v>112</v>
      </c>
      <c r="B716" s="17" t="s">
        <v>87</v>
      </c>
      <c r="C716" s="17" t="s">
        <v>16</v>
      </c>
      <c r="D716" s="18" t="s">
        <v>256</v>
      </c>
      <c r="E716" s="19" t="s">
        <v>58</v>
      </c>
      <c r="F716" s="126">
        <f t="shared" ref="F716:U718" si="1316">F717</f>
        <v>265</v>
      </c>
      <c r="G716" s="126">
        <f t="shared" si="1316"/>
        <v>0</v>
      </c>
      <c r="H716" s="126">
        <f t="shared" si="1316"/>
        <v>265</v>
      </c>
      <c r="I716" s="126">
        <f t="shared" si="1316"/>
        <v>0</v>
      </c>
      <c r="J716" s="126">
        <f t="shared" si="1316"/>
        <v>265</v>
      </c>
      <c r="K716" s="112">
        <f t="shared" si="1316"/>
        <v>0</v>
      </c>
      <c r="L716" s="126">
        <f t="shared" si="1316"/>
        <v>265</v>
      </c>
      <c r="M716" s="112">
        <f t="shared" si="1316"/>
        <v>0</v>
      </c>
      <c r="N716" s="126">
        <f t="shared" si="1316"/>
        <v>265</v>
      </c>
      <c r="O716" s="112">
        <f t="shared" si="1316"/>
        <v>0</v>
      </c>
      <c r="P716" s="126">
        <f t="shared" si="1316"/>
        <v>265</v>
      </c>
      <c r="Q716" s="112">
        <f t="shared" si="1316"/>
        <v>0</v>
      </c>
      <c r="R716" s="131">
        <f t="shared" si="1316"/>
        <v>0</v>
      </c>
      <c r="S716" s="150">
        <f>S717+S720+S723</f>
        <v>24608.498550000004</v>
      </c>
      <c r="T716" s="150">
        <f>T717+T720+T723</f>
        <v>24608.498550000004</v>
      </c>
      <c r="U716" s="150">
        <f>U717+U720+U723</f>
        <v>0</v>
      </c>
      <c r="V716" s="150">
        <f>V717+V720+V723</f>
        <v>24608.498550000004</v>
      </c>
      <c r="W716" s="128"/>
      <c r="X716" s="128"/>
      <c r="Y716" s="128"/>
      <c r="Z716" s="133"/>
      <c r="AA716" s="133"/>
      <c r="AB716" s="133"/>
    </row>
    <row r="717" spans="1:28" ht="33" x14ac:dyDescent="0.25">
      <c r="A717" s="20" t="s">
        <v>257</v>
      </c>
      <c r="B717" s="17" t="s">
        <v>87</v>
      </c>
      <c r="C717" s="17" t="s">
        <v>16</v>
      </c>
      <c r="D717" s="18" t="s">
        <v>258</v>
      </c>
      <c r="E717" s="19"/>
      <c r="F717" s="126">
        <f t="shared" si="1316"/>
        <v>265</v>
      </c>
      <c r="G717" s="126">
        <f t="shared" si="1316"/>
        <v>0</v>
      </c>
      <c r="H717" s="126">
        <f t="shared" si="1316"/>
        <v>265</v>
      </c>
      <c r="I717" s="126">
        <f t="shared" si="1316"/>
        <v>0</v>
      </c>
      <c r="J717" s="126">
        <f t="shared" si="1316"/>
        <v>265</v>
      </c>
      <c r="K717" s="112">
        <f t="shared" si="1316"/>
        <v>0</v>
      </c>
      <c r="L717" s="126">
        <f t="shared" si="1316"/>
        <v>265</v>
      </c>
      <c r="M717" s="112">
        <f t="shared" si="1316"/>
        <v>0</v>
      </c>
      <c r="N717" s="126">
        <f t="shared" si="1316"/>
        <v>265</v>
      </c>
      <c r="O717" s="112">
        <f t="shared" si="1316"/>
        <v>0</v>
      </c>
      <c r="P717" s="126">
        <f t="shared" si="1316"/>
        <v>265</v>
      </c>
      <c r="Q717" s="112">
        <f t="shared" si="1316"/>
        <v>0</v>
      </c>
      <c r="R717" s="131">
        <f t="shared" si="1316"/>
        <v>0</v>
      </c>
      <c r="S717" s="150">
        <f t="shared" si="1316"/>
        <v>115.25555</v>
      </c>
      <c r="T717" s="161">
        <f t="shared" si="1316"/>
        <v>115.25555</v>
      </c>
      <c r="U717" s="150">
        <f t="shared" si="1316"/>
        <v>0</v>
      </c>
      <c r="V717" s="161">
        <f t="shared" ref="U717:V718" si="1317">V718</f>
        <v>115.25555</v>
      </c>
      <c r="W717" s="128"/>
      <c r="X717" s="128"/>
      <c r="Y717" s="128"/>
      <c r="Z717" s="133"/>
      <c r="AA717" s="133"/>
      <c r="AB717" s="133"/>
    </row>
    <row r="718" spans="1:28" ht="16.5" x14ac:dyDescent="0.25">
      <c r="A718" s="20" t="s">
        <v>521</v>
      </c>
      <c r="B718" s="17" t="s">
        <v>87</v>
      </c>
      <c r="C718" s="17" t="s">
        <v>16</v>
      </c>
      <c r="D718" s="18" t="s">
        <v>258</v>
      </c>
      <c r="E718" s="17" t="s">
        <v>519</v>
      </c>
      <c r="F718" s="126">
        <f t="shared" si="1316"/>
        <v>265</v>
      </c>
      <c r="G718" s="126">
        <f t="shared" si="1316"/>
        <v>0</v>
      </c>
      <c r="H718" s="126">
        <f t="shared" si="1316"/>
        <v>265</v>
      </c>
      <c r="I718" s="126">
        <f t="shared" si="1316"/>
        <v>0</v>
      </c>
      <c r="J718" s="126">
        <f t="shared" si="1316"/>
        <v>265</v>
      </c>
      <c r="K718" s="112">
        <f t="shared" si="1316"/>
        <v>0</v>
      </c>
      <c r="L718" s="126">
        <f t="shared" si="1316"/>
        <v>265</v>
      </c>
      <c r="M718" s="112">
        <f t="shared" si="1316"/>
        <v>0</v>
      </c>
      <c r="N718" s="126">
        <f t="shared" si="1316"/>
        <v>265</v>
      </c>
      <c r="O718" s="112">
        <f t="shared" si="1316"/>
        <v>0</v>
      </c>
      <c r="P718" s="126">
        <f t="shared" si="1316"/>
        <v>265</v>
      </c>
      <c r="Q718" s="112">
        <f t="shared" si="1316"/>
        <v>0</v>
      </c>
      <c r="R718" s="131">
        <f t="shared" si="1316"/>
        <v>0</v>
      </c>
      <c r="S718" s="150">
        <f t="shared" si="1316"/>
        <v>115.25555</v>
      </c>
      <c r="T718" s="161">
        <f t="shared" si="1316"/>
        <v>115.25555</v>
      </c>
      <c r="U718" s="150">
        <f t="shared" si="1317"/>
        <v>0</v>
      </c>
      <c r="V718" s="161">
        <f t="shared" si="1317"/>
        <v>115.25555</v>
      </c>
      <c r="W718" s="128"/>
      <c r="X718" s="128"/>
      <c r="Y718" s="128"/>
      <c r="Z718" s="133"/>
      <c r="AA718" s="133"/>
      <c r="AB718" s="133"/>
    </row>
    <row r="719" spans="1:28" ht="16.5" x14ac:dyDescent="0.25">
      <c r="A719" s="20" t="s">
        <v>522</v>
      </c>
      <c r="B719" s="17" t="s">
        <v>87</v>
      </c>
      <c r="C719" s="17" t="s">
        <v>16</v>
      </c>
      <c r="D719" s="18" t="s">
        <v>258</v>
      </c>
      <c r="E719" s="17" t="s">
        <v>520</v>
      </c>
      <c r="F719" s="112">
        <v>265</v>
      </c>
      <c r="G719" s="126">
        <v>0</v>
      </c>
      <c r="H719" s="112">
        <f>F719+G719</f>
        <v>265</v>
      </c>
      <c r="I719" s="112">
        <v>0</v>
      </c>
      <c r="J719" s="112">
        <f>H719+I719</f>
        <v>265</v>
      </c>
      <c r="K719" s="112">
        <v>0</v>
      </c>
      <c r="L719" s="112">
        <f>J719+K719</f>
        <v>265</v>
      </c>
      <c r="M719" s="112">
        <v>0</v>
      </c>
      <c r="N719" s="112">
        <f>L719+M719</f>
        <v>265</v>
      </c>
      <c r="O719" s="112">
        <v>0</v>
      </c>
      <c r="P719" s="112">
        <f>N719+O719</f>
        <v>265</v>
      </c>
      <c r="Q719" s="112">
        <v>0</v>
      </c>
      <c r="R719" s="147">
        <v>0</v>
      </c>
      <c r="S719" s="150">
        <f>115.25555</f>
        <v>115.25555</v>
      </c>
      <c r="T719" s="150">
        <f>R719+S719</f>
        <v>115.25555</v>
      </c>
      <c r="U719" s="150">
        <v>0</v>
      </c>
      <c r="V719" s="150">
        <f>T719+U719</f>
        <v>115.25555</v>
      </c>
      <c r="W719" s="128"/>
      <c r="X719" s="128"/>
      <c r="Y719" s="128"/>
      <c r="Z719" s="133"/>
      <c r="AA719" s="133"/>
      <c r="AB719" s="133"/>
    </row>
    <row r="720" spans="1:28" ht="33" x14ac:dyDescent="0.25">
      <c r="A720" s="20" t="s">
        <v>264</v>
      </c>
      <c r="B720" s="17" t="s">
        <v>87</v>
      </c>
      <c r="C720" s="17" t="s">
        <v>16</v>
      </c>
      <c r="D720" s="18" t="s">
        <v>265</v>
      </c>
      <c r="E720" s="19" t="s">
        <v>58</v>
      </c>
      <c r="F720" s="126">
        <f t="shared" ref="F720:U721" si="1318">F721</f>
        <v>75000</v>
      </c>
      <c r="G720" s="126">
        <f t="shared" si="1318"/>
        <v>0</v>
      </c>
      <c r="H720" s="126">
        <f t="shared" si="1318"/>
        <v>75000</v>
      </c>
      <c r="I720" s="126">
        <f t="shared" si="1318"/>
        <v>-3000</v>
      </c>
      <c r="J720" s="126">
        <f t="shared" si="1318"/>
        <v>72000</v>
      </c>
      <c r="K720" s="112">
        <f t="shared" si="1318"/>
        <v>-48570.9</v>
      </c>
      <c r="L720" s="126">
        <f t="shared" si="1318"/>
        <v>23429.1</v>
      </c>
      <c r="M720" s="112">
        <f t="shared" si="1318"/>
        <v>0</v>
      </c>
      <c r="N720" s="126">
        <f t="shared" si="1318"/>
        <v>23429.1</v>
      </c>
      <c r="O720" s="112">
        <f t="shared" si="1318"/>
        <v>0</v>
      </c>
      <c r="P720" s="126">
        <f t="shared" si="1318"/>
        <v>23429.1</v>
      </c>
      <c r="Q720" s="112">
        <f t="shared" si="1318"/>
        <v>0</v>
      </c>
      <c r="R720" s="131">
        <f t="shared" si="1318"/>
        <v>0</v>
      </c>
      <c r="S720" s="150">
        <f t="shared" si="1318"/>
        <v>23335.433000000001</v>
      </c>
      <c r="T720" s="161">
        <f t="shared" si="1318"/>
        <v>23335.433000000001</v>
      </c>
      <c r="U720" s="150">
        <f t="shared" si="1318"/>
        <v>0</v>
      </c>
      <c r="V720" s="161">
        <f t="shared" ref="U720:V721" si="1319">V721</f>
        <v>23335.433000000001</v>
      </c>
      <c r="W720" s="128"/>
      <c r="X720" s="128"/>
      <c r="Y720" s="128"/>
      <c r="Z720" s="133"/>
      <c r="AA720" s="133"/>
      <c r="AB720" s="133"/>
    </row>
    <row r="721" spans="1:28" ht="16.5" x14ac:dyDescent="0.25">
      <c r="A721" s="20" t="s">
        <v>521</v>
      </c>
      <c r="B721" s="17" t="s">
        <v>87</v>
      </c>
      <c r="C721" s="17" t="s">
        <v>16</v>
      </c>
      <c r="D721" s="18" t="s">
        <v>265</v>
      </c>
      <c r="E721" s="17" t="s">
        <v>519</v>
      </c>
      <c r="F721" s="126">
        <f t="shared" si="1318"/>
        <v>75000</v>
      </c>
      <c r="G721" s="126">
        <f t="shared" si="1318"/>
        <v>0</v>
      </c>
      <c r="H721" s="126">
        <f t="shared" si="1318"/>
        <v>75000</v>
      </c>
      <c r="I721" s="126">
        <f t="shared" si="1318"/>
        <v>-3000</v>
      </c>
      <c r="J721" s="126">
        <f t="shared" si="1318"/>
        <v>72000</v>
      </c>
      <c r="K721" s="112">
        <f t="shared" si="1318"/>
        <v>-48570.9</v>
      </c>
      <c r="L721" s="126">
        <f t="shared" si="1318"/>
        <v>23429.1</v>
      </c>
      <c r="M721" s="112">
        <f t="shared" si="1318"/>
        <v>0</v>
      </c>
      <c r="N721" s="126">
        <f t="shared" si="1318"/>
        <v>23429.1</v>
      </c>
      <c r="O721" s="112">
        <f t="shared" si="1318"/>
        <v>0</v>
      </c>
      <c r="P721" s="126">
        <f t="shared" si="1318"/>
        <v>23429.1</v>
      </c>
      <c r="Q721" s="112">
        <f t="shared" si="1318"/>
        <v>0</v>
      </c>
      <c r="R721" s="131">
        <f t="shared" si="1318"/>
        <v>0</v>
      </c>
      <c r="S721" s="150">
        <f t="shared" si="1318"/>
        <v>23335.433000000001</v>
      </c>
      <c r="T721" s="161">
        <f t="shared" si="1318"/>
        <v>23335.433000000001</v>
      </c>
      <c r="U721" s="150">
        <f t="shared" si="1319"/>
        <v>0</v>
      </c>
      <c r="V721" s="161">
        <f t="shared" si="1319"/>
        <v>23335.433000000001</v>
      </c>
      <c r="W721" s="128"/>
      <c r="X721" s="128"/>
      <c r="Y721" s="128"/>
      <c r="Z721" s="133"/>
      <c r="AA721" s="133"/>
      <c r="AB721" s="133"/>
    </row>
    <row r="722" spans="1:28" ht="16.5" x14ac:dyDescent="0.25">
      <c r="A722" s="20" t="s">
        <v>522</v>
      </c>
      <c r="B722" s="17" t="s">
        <v>87</v>
      </c>
      <c r="C722" s="17" t="s">
        <v>16</v>
      </c>
      <c r="D722" s="18" t="s">
        <v>265</v>
      </c>
      <c r="E722" s="17" t="s">
        <v>520</v>
      </c>
      <c r="F722" s="112">
        <f>55000+20000</f>
        <v>75000</v>
      </c>
      <c r="G722" s="126">
        <v>0</v>
      </c>
      <c r="H722" s="112">
        <f>F722+G722</f>
        <v>75000</v>
      </c>
      <c r="I722" s="122">
        <v>-3000</v>
      </c>
      <c r="J722" s="112">
        <f>H722+I722</f>
        <v>72000</v>
      </c>
      <c r="K722" s="122">
        <v>-48570.9</v>
      </c>
      <c r="L722" s="112">
        <f>J722+K722</f>
        <v>23429.1</v>
      </c>
      <c r="M722" s="112">
        <v>0</v>
      </c>
      <c r="N722" s="112">
        <f>L722+M722</f>
        <v>23429.1</v>
      </c>
      <c r="O722" s="112">
        <v>0</v>
      </c>
      <c r="P722" s="112">
        <f>N722+O722</f>
        <v>23429.1</v>
      </c>
      <c r="Q722" s="112">
        <v>0</v>
      </c>
      <c r="R722" s="147">
        <v>0</v>
      </c>
      <c r="S722" s="150">
        <v>23335.433000000001</v>
      </c>
      <c r="T722" s="150">
        <f>R722+S722</f>
        <v>23335.433000000001</v>
      </c>
      <c r="U722" s="150">
        <v>0</v>
      </c>
      <c r="V722" s="150">
        <f>T722+U722</f>
        <v>23335.433000000001</v>
      </c>
      <c r="W722" s="128"/>
      <c r="X722" s="128"/>
      <c r="Y722" s="128"/>
      <c r="Z722" s="133"/>
      <c r="AA722" s="133"/>
      <c r="AB722" s="133"/>
    </row>
    <row r="723" spans="1:28" ht="33" x14ac:dyDescent="0.25">
      <c r="A723" s="20" t="s">
        <v>266</v>
      </c>
      <c r="B723" s="17" t="s">
        <v>87</v>
      </c>
      <c r="C723" s="17" t="s">
        <v>16</v>
      </c>
      <c r="D723" s="18" t="s">
        <v>267</v>
      </c>
      <c r="E723" s="19" t="s">
        <v>58</v>
      </c>
      <c r="F723" s="126" t="e">
        <f>F724+#REF!</f>
        <v>#REF!</v>
      </c>
      <c r="G723" s="126" t="e">
        <f>G724+#REF!</f>
        <v>#REF!</v>
      </c>
      <c r="H723" s="126" t="e">
        <f>H724+#REF!</f>
        <v>#REF!</v>
      </c>
      <c r="I723" s="126" t="e">
        <f>I724+#REF!</f>
        <v>#REF!</v>
      </c>
      <c r="J723" s="126" t="e">
        <f>J724+#REF!</f>
        <v>#REF!</v>
      </c>
      <c r="K723" s="112" t="e">
        <f>K724+#REF!</f>
        <v>#REF!</v>
      </c>
      <c r="L723" s="126" t="e">
        <f>L724+#REF!</f>
        <v>#REF!</v>
      </c>
      <c r="M723" s="112" t="e">
        <f>M724+#REF!</f>
        <v>#REF!</v>
      </c>
      <c r="N723" s="126" t="e">
        <f>N724+#REF!</f>
        <v>#REF!</v>
      </c>
      <c r="O723" s="112" t="e">
        <f>O724+#REF!</f>
        <v>#REF!</v>
      </c>
      <c r="P723" s="126" t="e">
        <f>P724+#REF!</f>
        <v>#REF!</v>
      </c>
      <c r="Q723" s="112" t="e">
        <f>Q724+#REF!</f>
        <v>#REF!</v>
      </c>
      <c r="R723" s="131">
        <f t="shared" ref="R723:V723" si="1320">R724</f>
        <v>0</v>
      </c>
      <c r="S723" s="150">
        <f t="shared" si="1320"/>
        <v>1157.81</v>
      </c>
      <c r="T723" s="161">
        <f t="shared" si="1320"/>
        <v>1157.81</v>
      </c>
      <c r="U723" s="150">
        <f t="shared" si="1320"/>
        <v>0</v>
      </c>
      <c r="V723" s="161">
        <f t="shared" si="1320"/>
        <v>1157.81</v>
      </c>
      <c r="W723" s="128"/>
      <c r="X723" s="128"/>
      <c r="Y723" s="128"/>
      <c r="Z723" s="133"/>
      <c r="AA723" s="133"/>
      <c r="AB723" s="133"/>
    </row>
    <row r="724" spans="1:28" ht="16.5" x14ac:dyDescent="0.25">
      <c r="A724" s="20" t="s">
        <v>521</v>
      </c>
      <c r="B724" s="17" t="s">
        <v>87</v>
      </c>
      <c r="C724" s="17" t="s">
        <v>16</v>
      </c>
      <c r="D724" s="18" t="s">
        <v>267</v>
      </c>
      <c r="E724" s="17" t="s">
        <v>519</v>
      </c>
      <c r="F724" s="126">
        <f t="shared" ref="F724:V724" si="1321">F725</f>
        <v>1846</v>
      </c>
      <c r="G724" s="126">
        <f t="shared" si="1321"/>
        <v>0</v>
      </c>
      <c r="H724" s="126">
        <f t="shared" si="1321"/>
        <v>1846</v>
      </c>
      <c r="I724" s="126">
        <f t="shared" si="1321"/>
        <v>0</v>
      </c>
      <c r="J724" s="126">
        <f t="shared" si="1321"/>
        <v>1846</v>
      </c>
      <c r="K724" s="112">
        <f t="shared" si="1321"/>
        <v>0</v>
      </c>
      <c r="L724" s="126">
        <f t="shared" si="1321"/>
        <v>1846</v>
      </c>
      <c r="M724" s="112">
        <f t="shared" si="1321"/>
        <v>0</v>
      </c>
      <c r="N724" s="126">
        <f t="shared" si="1321"/>
        <v>1846</v>
      </c>
      <c r="O724" s="112">
        <f t="shared" si="1321"/>
        <v>0</v>
      </c>
      <c r="P724" s="126">
        <f t="shared" si="1321"/>
        <v>1846</v>
      </c>
      <c r="Q724" s="112">
        <f t="shared" si="1321"/>
        <v>0</v>
      </c>
      <c r="R724" s="131">
        <f t="shared" si="1321"/>
        <v>0</v>
      </c>
      <c r="S724" s="150">
        <f t="shared" si="1321"/>
        <v>1157.81</v>
      </c>
      <c r="T724" s="161">
        <f t="shared" si="1321"/>
        <v>1157.81</v>
      </c>
      <c r="U724" s="150">
        <f t="shared" si="1321"/>
        <v>0</v>
      </c>
      <c r="V724" s="161">
        <f t="shared" si="1321"/>
        <v>1157.81</v>
      </c>
      <c r="W724" s="128"/>
      <c r="X724" s="128"/>
      <c r="Y724" s="128"/>
      <c r="Z724" s="133"/>
      <c r="AA724" s="133"/>
      <c r="AB724" s="133"/>
    </row>
    <row r="725" spans="1:28" ht="16.5" x14ac:dyDescent="0.25">
      <c r="A725" s="20" t="s">
        <v>522</v>
      </c>
      <c r="B725" s="17" t="s">
        <v>87</v>
      </c>
      <c r="C725" s="17" t="s">
        <v>16</v>
      </c>
      <c r="D725" s="18" t="s">
        <v>267</v>
      </c>
      <c r="E725" s="17" t="s">
        <v>520</v>
      </c>
      <c r="F725" s="112">
        <v>1846</v>
      </c>
      <c r="G725" s="126">
        <v>0</v>
      </c>
      <c r="H725" s="112">
        <f>F725+G725</f>
        <v>1846</v>
      </c>
      <c r="I725" s="112">
        <v>0</v>
      </c>
      <c r="J725" s="112">
        <f>H725+I725</f>
        <v>1846</v>
      </c>
      <c r="K725" s="112">
        <v>0</v>
      </c>
      <c r="L725" s="112">
        <f>J725+K725</f>
        <v>1846</v>
      </c>
      <c r="M725" s="112">
        <v>0</v>
      </c>
      <c r="N725" s="112">
        <f>L725+M725</f>
        <v>1846</v>
      </c>
      <c r="O725" s="112">
        <v>0</v>
      </c>
      <c r="P725" s="112">
        <f>N725+O725</f>
        <v>1846</v>
      </c>
      <c r="Q725" s="112">
        <v>0</v>
      </c>
      <c r="R725" s="147">
        <v>0</v>
      </c>
      <c r="S725" s="150">
        <v>1157.81</v>
      </c>
      <c r="T725" s="150">
        <f>R725+S725</f>
        <v>1157.81</v>
      </c>
      <c r="U725" s="150">
        <v>0</v>
      </c>
      <c r="V725" s="150">
        <f>T725+U725</f>
        <v>1157.81</v>
      </c>
      <c r="W725" s="128"/>
      <c r="X725" s="128"/>
      <c r="Y725" s="128"/>
      <c r="Z725" s="133"/>
      <c r="AA725" s="133"/>
      <c r="AB725" s="133"/>
    </row>
    <row r="726" spans="1:28" ht="33" x14ac:dyDescent="0.25">
      <c r="A726" s="44" t="s">
        <v>271</v>
      </c>
      <c r="B726" s="45" t="s">
        <v>87</v>
      </c>
      <c r="C726" s="45" t="s">
        <v>16</v>
      </c>
      <c r="D726" s="46" t="s">
        <v>272</v>
      </c>
      <c r="E726" s="47"/>
      <c r="F726" s="139">
        <f t="shared" ref="F726:R726" si="1322">F727</f>
        <v>133480</v>
      </c>
      <c r="G726" s="139">
        <f t="shared" si="1322"/>
        <v>3049</v>
      </c>
      <c r="H726" s="139">
        <f t="shared" si="1322"/>
        <v>136529</v>
      </c>
      <c r="I726" s="139">
        <f t="shared" si="1322"/>
        <v>2207</v>
      </c>
      <c r="J726" s="139">
        <f t="shared" si="1322"/>
        <v>138736</v>
      </c>
      <c r="K726" s="134">
        <f t="shared" si="1322"/>
        <v>5372</v>
      </c>
      <c r="L726" s="139">
        <f t="shared" si="1322"/>
        <v>144108</v>
      </c>
      <c r="M726" s="134">
        <f t="shared" si="1322"/>
        <v>0</v>
      </c>
      <c r="N726" s="139">
        <f t="shared" si="1322"/>
        <v>144108</v>
      </c>
      <c r="O726" s="134">
        <f t="shared" si="1322"/>
        <v>597</v>
      </c>
      <c r="P726" s="139">
        <f t="shared" si="1322"/>
        <v>144705</v>
      </c>
      <c r="Q726" s="134">
        <f t="shared" si="1322"/>
        <v>0</v>
      </c>
      <c r="R726" s="140">
        <f t="shared" si="1322"/>
        <v>0</v>
      </c>
      <c r="S726" s="141">
        <f>S727+S746</f>
        <v>104699.30780000001</v>
      </c>
      <c r="T726" s="141">
        <f>T727+T746</f>
        <v>104699.30780000001</v>
      </c>
      <c r="U726" s="141">
        <f>U727+U746</f>
        <v>-1905.8907200000001</v>
      </c>
      <c r="V726" s="141">
        <f>V727+V746</f>
        <v>102793.41708</v>
      </c>
      <c r="W726" s="128"/>
      <c r="X726" s="128"/>
      <c r="Y726" s="128"/>
      <c r="Z726" s="133"/>
      <c r="AA726" s="133"/>
      <c r="AB726" s="133"/>
    </row>
    <row r="727" spans="1:28" ht="34.5" x14ac:dyDescent="0.3">
      <c r="A727" s="12" t="s">
        <v>273</v>
      </c>
      <c r="B727" s="13" t="s">
        <v>87</v>
      </c>
      <c r="C727" s="13" t="s">
        <v>16</v>
      </c>
      <c r="D727" s="14" t="s">
        <v>517</v>
      </c>
      <c r="E727" s="19"/>
      <c r="F727" s="142">
        <f t="shared" ref="F727:T727" si="1323">F728+F738</f>
        <v>133480</v>
      </c>
      <c r="G727" s="142">
        <f t="shared" si="1323"/>
        <v>3049</v>
      </c>
      <c r="H727" s="142">
        <f t="shared" si="1323"/>
        <v>136529</v>
      </c>
      <c r="I727" s="142">
        <f t="shared" si="1323"/>
        <v>2207</v>
      </c>
      <c r="J727" s="142">
        <f t="shared" si="1323"/>
        <v>138736</v>
      </c>
      <c r="K727" s="135">
        <f t="shared" si="1323"/>
        <v>5372</v>
      </c>
      <c r="L727" s="142">
        <f t="shared" si="1323"/>
        <v>144108</v>
      </c>
      <c r="M727" s="135">
        <f t="shared" si="1323"/>
        <v>0</v>
      </c>
      <c r="N727" s="142">
        <f t="shared" si="1323"/>
        <v>144108</v>
      </c>
      <c r="O727" s="135">
        <f t="shared" si="1323"/>
        <v>597</v>
      </c>
      <c r="P727" s="142">
        <f t="shared" si="1323"/>
        <v>144705</v>
      </c>
      <c r="Q727" s="135">
        <f t="shared" si="1323"/>
        <v>0</v>
      </c>
      <c r="R727" s="143">
        <f t="shared" si="1323"/>
        <v>0</v>
      </c>
      <c r="S727" s="144">
        <f t="shared" si="1323"/>
        <v>104065.95785000001</v>
      </c>
      <c r="T727" s="160">
        <f t="shared" si="1323"/>
        <v>104065.95785000001</v>
      </c>
      <c r="U727" s="144">
        <f t="shared" ref="U727:V727" si="1324">U728+U738</f>
        <v>-1905.8907200000001</v>
      </c>
      <c r="V727" s="160">
        <f t="shared" si="1324"/>
        <v>102160.06713</v>
      </c>
      <c r="W727" s="128"/>
      <c r="X727" s="128"/>
      <c r="Y727" s="128"/>
      <c r="Z727" s="133"/>
      <c r="AA727" s="133"/>
      <c r="AB727" s="133"/>
    </row>
    <row r="728" spans="1:28" ht="33" x14ac:dyDescent="0.25">
      <c r="A728" s="20" t="s">
        <v>275</v>
      </c>
      <c r="B728" s="17" t="s">
        <v>87</v>
      </c>
      <c r="C728" s="17" t="s">
        <v>16</v>
      </c>
      <c r="D728" s="18" t="s">
        <v>276</v>
      </c>
      <c r="E728" s="19"/>
      <c r="F728" s="126">
        <f t="shared" ref="F728:T728" si="1325">F729+F732+F735</f>
        <v>121973</v>
      </c>
      <c r="G728" s="126">
        <f t="shared" si="1325"/>
        <v>2449</v>
      </c>
      <c r="H728" s="126">
        <f t="shared" si="1325"/>
        <v>124422</v>
      </c>
      <c r="I728" s="126">
        <f t="shared" si="1325"/>
        <v>0</v>
      </c>
      <c r="J728" s="126">
        <f t="shared" si="1325"/>
        <v>124422</v>
      </c>
      <c r="K728" s="112">
        <f t="shared" si="1325"/>
        <v>0</v>
      </c>
      <c r="L728" s="126">
        <f t="shared" si="1325"/>
        <v>124422</v>
      </c>
      <c r="M728" s="112">
        <f t="shared" si="1325"/>
        <v>0</v>
      </c>
      <c r="N728" s="126">
        <f t="shared" si="1325"/>
        <v>124422</v>
      </c>
      <c r="O728" s="112">
        <f t="shared" si="1325"/>
        <v>0</v>
      </c>
      <c r="P728" s="126">
        <f t="shared" si="1325"/>
        <v>124422</v>
      </c>
      <c r="Q728" s="112">
        <f t="shared" si="1325"/>
        <v>0</v>
      </c>
      <c r="R728" s="131">
        <f t="shared" si="1325"/>
        <v>0</v>
      </c>
      <c r="S728" s="112">
        <f t="shared" si="1325"/>
        <v>89608</v>
      </c>
      <c r="T728" s="126">
        <f t="shared" si="1325"/>
        <v>89608</v>
      </c>
      <c r="U728" s="112">
        <f t="shared" ref="U728:V728" si="1326">U729+U732+U735</f>
        <v>0</v>
      </c>
      <c r="V728" s="126">
        <f t="shared" si="1326"/>
        <v>89608</v>
      </c>
      <c r="W728" s="128"/>
      <c r="X728" s="128"/>
      <c r="Y728" s="128"/>
      <c r="Z728" s="133"/>
      <c r="AA728" s="133"/>
      <c r="AB728" s="133"/>
    </row>
    <row r="729" spans="1:28" ht="33" x14ac:dyDescent="0.25">
      <c r="A729" s="26" t="s">
        <v>277</v>
      </c>
      <c r="B729" s="27" t="s">
        <v>87</v>
      </c>
      <c r="C729" s="27" t="s">
        <v>16</v>
      </c>
      <c r="D729" s="28" t="s">
        <v>278</v>
      </c>
      <c r="E729" s="19"/>
      <c r="F729" s="145">
        <f t="shared" ref="F729:U730" si="1327">F730</f>
        <v>62863</v>
      </c>
      <c r="G729" s="145">
        <f t="shared" si="1327"/>
        <v>0</v>
      </c>
      <c r="H729" s="145">
        <f t="shared" si="1327"/>
        <v>62863</v>
      </c>
      <c r="I729" s="145">
        <f t="shared" si="1327"/>
        <v>0</v>
      </c>
      <c r="J729" s="145">
        <f t="shared" si="1327"/>
        <v>62863</v>
      </c>
      <c r="K729" s="111">
        <f t="shared" si="1327"/>
        <v>0</v>
      </c>
      <c r="L729" s="145">
        <f t="shared" si="1327"/>
        <v>62863</v>
      </c>
      <c r="M729" s="111">
        <f t="shared" si="1327"/>
        <v>0</v>
      </c>
      <c r="N729" s="145">
        <f t="shared" si="1327"/>
        <v>62863</v>
      </c>
      <c r="O729" s="111">
        <f t="shared" si="1327"/>
        <v>0</v>
      </c>
      <c r="P729" s="145">
        <f t="shared" si="1327"/>
        <v>62863</v>
      </c>
      <c r="Q729" s="111">
        <f t="shared" si="1327"/>
        <v>0</v>
      </c>
      <c r="R729" s="146">
        <f t="shared" si="1327"/>
        <v>0</v>
      </c>
      <c r="S729" s="111">
        <f t="shared" si="1327"/>
        <v>49233</v>
      </c>
      <c r="T729" s="145">
        <f t="shared" si="1327"/>
        <v>49233</v>
      </c>
      <c r="U729" s="111">
        <f t="shared" si="1327"/>
        <v>0</v>
      </c>
      <c r="V729" s="145">
        <f t="shared" ref="U729:V730" si="1328">V730</f>
        <v>49233</v>
      </c>
      <c r="W729" s="128"/>
      <c r="X729" s="128"/>
      <c r="Y729" s="128"/>
      <c r="Z729" s="133"/>
      <c r="AA729" s="133"/>
      <c r="AB729" s="133"/>
    </row>
    <row r="730" spans="1:28" ht="16.5" x14ac:dyDescent="0.25">
      <c r="A730" s="20" t="s">
        <v>521</v>
      </c>
      <c r="B730" s="17" t="s">
        <v>87</v>
      </c>
      <c r="C730" s="17" t="s">
        <v>16</v>
      </c>
      <c r="D730" s="18" t="s">
        <v>278</v>
      </c>
      <c r="E730" s="17" t="s">
        <v>519</v>
      </c>
      <c r="F730" s="126">
        <f t="shared" si="1327"/>
        <v>62863</v>
      </c>
      <c r="G730" s="126">
        <f t="shared" si="1327"/>
        <v>0</v>
      </c>
      <c r="H730" s="126">
        <f t="shared" si="1327"/>
        <v>62863</v>
      </c>
      <c r="I730" s="126">
        <f t="shared" si="1327"/>
        <v>0</v>
      </c>
      <c r="J730" s="126">
        <f t="shared" si="1327"/>
        <v>62863</v>
      </c>
      <c r="K730" s="112">
        <f t="shared" si="1327"/>
        <v>0</v>
      </c>
      <c r="L730" s="126">
        <f t="shared" si="1327"/>
        <v>62863</v>
      </c>
      <c r="M730" s="112">
        <f t="shared" si="1327"/>
        <v>0</v>
      </c>
      <c r="N730" s="126">
        <f t="shared" si="1327"/>
        <v>62863</v>
      </c>
      <c r="O730" s="112">
        <f t="shared" si="1327"/>
        <v>0</v>
      </c>
      <c r="P730" s="126">
        <f t="shared" si="1327"/>
        <v>62863</v>
      </c>
      <c r="Q730" s="112">
        <f t="shared" si="1327"/>
        <v>0</v>
      </c>
      <c r="R730" s="131">
        <f t="shared" si="1327"/>
        <v>0</v>
      </c>
      <c r="S730" s="112">
        <f t="shared" si="1327"/>
        <v>49233</v>
      </c>
      <c r="T730" s="126">
        <f t="shared" si="1327"/>
        <v>49233</v>
      </c>
      <c r="U730" s="112">
        <f t="shared" si="1328"/>
        <v>0</v>
      </c>
      <c r="V730" s="126">
        <f t="shared" si="1328"/>
        <v>49233</v>
      </c>
      <c r="W730" s="128"/>
      <c r="X730" s="128"/>
      <c r="Y730" s="128"/>
      <c r="Z730" s="133"/>
      <c r="AA730" s="133"/>
      <c r="AB730" s="133"/>
    </row>
    <row r="731" spans="1:28" ht="16.5" x14ac:dyDescent="0.25">
      <c r="A731" s="20" t="s">
        <v>522</v>
      </c>
      <c r="B731" s="17" t="s">
        <v>87</v>
      </c>
      <c r="C731" s="17" t="s">
        <v>16</v>
      </c>
      <c r="D731" s="18" t="s">
        <v>278</v>
      </c>
      <c r="E731" s="17" t="s">
        <v>520</v>
      </c>
      <c r="F731" s="112">
        <v>62863</v>
      </c>
      <c r="G731" s="126">
        <v>0</v>
      </c>
      <c r="H731" s="112">
        <f>F731+G731</f>
        <v>62863</v>
      </c>
      <c r="I731" s="112">
        <v>0</v>
      </c>
      <c r="J731" s="112">
        <f>H731+I731</f>
        <v>62863</v>
      </c>
      <c r="K731" s="112">
        <v>0</v>
      </c>
      <c r="L731" s="112">
        <f>J731+K731</f>
        <v>62863</v>
      </c>
      <c r="M731" s="112">
        <v>0</v>
      </c>
      <c r="N731" s="112">
        <f>L731+M731</f>
        <v>62863</v>
      </c>
      <c r="O731" s="112">
        <v>0</v>
      </c>
      <c r="P731" s="112">
        <f>N731+O731</f>
        <v>62863</v>
      </c>
      <c r="Q731" s="112">
        <v>0</v>
      </c>
      <c r="R731" s="147">
        <v>0</v>
      </c>
      <c r="S731" s="112">
        <v>49233</v>
      </c>
      <c r="T731" s="112">
        <f>R731+S731</f>
        <v>49233</v>
      </c>
      <c r="U731" s="112">
        <v>0</v>
      </c>
      <c r="V731" s="112">
        <f>T731+U731</f>
        <v>49233</v>
      </c>
      <c r="W731" s="128"/>
      <c r="X731" s="128"/>
      <c r="Y731" s="128"/>
      <c r="Z731" s="133"/>
      <c r="AA731" s="133"/>
      <c r="AB731" s="133"/>
    </row>
    <row r="732" spans="1:28" ht="33" x14ac:dyDescent="0.25">
      <c r="A732" s="26" t="s">
        <v>279</v>
      </c>
      <c r="B732" s="27" t="s">
        <v>87</v>
      </c>
      <c r="C732" s="27" t="s">
        <v>16</v>
      </c>
      <c r="D732" s="28" t="s">
        <v>280</v>
      </c>
      <c r="E732" s="19"/>
      <c r="F732" s="145">
        <f t="shared" ref="F732:U733" si="1329">F733</f>
        <v>38035</v>
      </c>
      <c r="G732" s="145">
        <f t="shared" si="1329"/>
        <v>2449</v>
      </c>
      <c r="H732" s="145">
        <f t="shared" si="1329"/>
        <v>40484</v>
      </c>
      <c r="I732" s="145">
        <f t="shared" si="1329"/>
        <v>0</v>
      </c>
      <c r="J732" s="145">
        <f t="shared" si="1329"/>
        <v>40484</v>
      </c>
      <c r="K732" s="111">
        <f t="shared" si="1329"/>
        <v>0</v>
      </c>
      <c r="L732" s="145">
        <f t="shared" si="1329"/>
        <v>40484</v>
      </c>
      <c r="M732" s="111">
        <f t="shared" si="1329"/>
        <v>0</v>
      </c>
      <c r="N732" s="145">
        <f t="shared" si="1329"/>
        <v>40484</v>
      </c>
      <c r="O732" s="111">
        <f t="shared" si="1329"/>
        <v>0</v>
      </c>
      <c r="P732" s="145">
        <f t="shared" si="1329"/>
        <v>40484</v>
      </c>
      <c r="Q732" s="111">
        <f t="shared" si="1329"/>
        <v>0</v>
      </c>
      <c r="R732" s="146">
        <f t="shared" si="1329"/>
        <v>0</v>
      </c>
      <c r="S732" s="111">
        <f t="shared" si="1329"/>
        <v>26324</v>
      </c>
      <c r="T732" s="145">
        <f t="shared" si="1329"/>
        <v>26324</v>
      </c>
      <c r="U732" s="111">
        <f t="shared" si="1329"/>
        <v>0</v>
      </c>
      <c r="V732" s="145">
        <f t="shared" ref="U732:V733" si="1330">V733</f>
        <v>26324</v>
      </c>
      <c r="W732" s="128"/>
      <c r="X732" s="128"/>
      <c r="Y732" s="128"/>
      <c r="Z732" s="133"/>
      <c r="AA732" s="133"/>
      <c r="AB732" s="133"/>
    </row>
    <row r="733" spans="1:28" ht="16.5" x14ac:dyDescent="0.25">
      <c r="A733" s="20" t="s">
        <v>521</v>
      </c>
      <c r="B733" s="17" t="s">
        <v>87</v>
      </c>
      <c r="C733" s="17" t="s">
        <v>16</v>
      </c>
      <c r="D733" s="18" t="s">
        <v>280</v>
      </c>
      <c r="E733" s="17" t="s">
        <v>519</v>
      </c>
      <c r="F733" s="126">
        <f t="shared" si="1329"/>
        <v>38035</v>
      </c>
      <c r="G733" s="126">
        <f t="shared" si="1329"/>
        <v>2449</v>
      </c>
      <c r="H733" s="126">
        <f t="shared" si="1329"/>
        <v>40484</v>
      </c>
      <c r="I733" s="126">
        <f t="shared" si="1329"/>
        <v>0</v>
      </c>
      <c r="J733" s="126">
        <f t="shared" si="1329"/>
        <v>40484</v>
      </c>
      <c r="K733" s="112">
        <f t="shared" si="1329"/>
        <v>0</v>
      </c>
      <c r="L733" s="126">
        <f t="shared" si="1329"/>
        <v>40484</v>
      </c>
      <c r="M733" s="112">
        <f t="shared" si="1329"/>
        <v>0</v>
      </c>
      <c r="N733" s="126">
        <f t="shared" si="1329"/>
        <v>40484</v>
      </c>
      <c r="O733" s="112">
        <f t="shared" si="1329"/>
        <v>0</v>
      </c>
      <c r="P733" s="126">
        <f t="shared" si="1329"/>
        <v>40484</v>
      </c>
      <c r="Q733" s="112">
        <f t="shared" si="1329"/>
        <v>0</v>
      </c>
      <c r="R733" s="131">
        <f t="shared" si="1329"/>
        <v>0</v>
      </c>
      <c r="S733" s="112">
        <f t="shared" si="1329"/>
        <v>26324</v>
      </c>
      <c r="T733" s="126">
        <f t="shared" si="1329"/>
        <v>26324</v>
      </c>
      <c r="U733" s="112">
        <f t="shared" si="1330"/>
        <v>0</v>
      </c>
      <c r="V733" s="126">
        <f t="shared" si="1330"/>
        <v>26324</v>
      </c>
      <c r="W733" s="128"/>
      <c r="X733" s="128"/>
      <c r="Y733" s="128"/>
      <c r="Z733" s="133"/>
      <c r="AA733" s="133"/>
      <c r="AB733" s="133"/>
    </row>
    <row r="734" spans="1:28" ht="16.5" x14ac:dyDescent="0.25">
      <c r="A734" s="20" t="s">
        <v>522</v>
      </c>
      <c r="B734" s="17" t="s">
        <v>87</v>
      </c>
      <c r="C734" s="17" t="s">
        <v>16</v>
      </c>
      <c r="D734" s="18" t="s">
        <v>280</v>
      </c>
      <c r="E734" s="17" t="s">
        <v>520</v>
      </c>
      <c r="F734" s="112">
        <v>38035</v>
      </c>
      <c r="G734" s="122">
        <f>249+2200</f>
        <v>2449</v>
      </c>
      <c r="H734" s="112">
        <f>F734+G734</f>
        <v>40484</v>
      </c>
      <c r="I734" s="112">
        <v>0</v>
      </c>
      <c r="J734" s="112">
        <f>H734+I734</f>
        <v>40484</v>
      </c>
      <c r="K734" s="112">
        <v>0</v>
      </c>
      <c r="L734" s="112">
        <f>J734+K734</f>
        <v>40484</v>
      </c>
      <c r="M734" s="112">
        <v>0</v>
      </c>
      <c r="N734" s="112">
        <f>L734+M734</f>
        <v>40484</v>
      </c>
      <c r="O734" s="112">
        <v>0</v>
      </c>
      <c r="P734" s="112">
        <f>N734+O734</f>
        <v>40484</v>
      </c>
      <c r="Q734" s="112">
        <v>0</v>
      </c>
      <c r="R734" s="147">
        <v>0</v>
      </c>
      <c r="S734" s="112">
        <v>26324</v>
      </c>
      <c r="T734" s="112">
        <f>R734+S734</f>
        <v>26324</v>
      </c>
      <c r="U734" s="112">
        <v>0</v>
      </c>
      <c r="V734" s="112">
        <f>T734+U734</f>
        <v>26324</v>
      </c>
      <c r="W734" s="128"/>
      <c r="X734" s="128"/>
      <c r="Y734" s="128"/>
      <c r="Z734" s="133"/>
      <c r="AA734" s="133"/>
      <c r="AB734" s="133"/>
    </row>
    <row r="735" spans="1:28" ht="33" x14ac:dyDescent="0.25">
      <c r="A735" s="26" t="s">
        <v>281</v>
      </c>
      <c r="B735" s="27" t="s">
        <v>87</v>
      </c>
      <c r="C735" s="27" t="s">
        <v>16</v>
      </c>
      <c r="D735" s="28" t="s">
        <v>282</v>
      </c>
      <c r="E735" s="19"/>
      <c r="F735" s="145">
        <f t="shared" ref="F735:U736" si="1331">F736</f>
        <v>21075</v>
      </c>
      <c r="G735" s="145">
        <f t="shared" si="1331"/>
        <v>0</v>
      </c>
      <c r="H735" s="145">
        <f t="shared" si="1331"/>
        <v>21075</v>
      </c>
      <c r="I735" s="145">
        <f t="shared" si="1331"/>
        <v>0</v>
      </c>
      <c r="J735" s="145">
        <f t="shared" si="1331"/>
        <v>21075</v>
      </c>
      <c r="K735" s="111">
        <f t="shared" si="1331"/>
        <v>0</v>
      </c>
      <c r="L735" s="145">
        <f t="shared" si="1331"/>
        <v>21075</v>
      </c>
      <c r="M735" s="111">
        <f t="shared" si="1331"/>
        <v>0</v>
      </c>
      <c r="N735" s="145">
        <f t="shared" si="1331"/>
        <v>21075</v>
      </c>
      <c r="O735" s="111">
        <f t="shared" si="1331"/>
        <v>0</v>
      </c>
      <c r="P735" s="145">
        <f t="shared" si="1331"/>
        <v>21075</v>
      </c>
      <c r="Q735" s="111">
        <f t="shared" si="1331"/>
        <v>0</v>
      </c>
      <c r="R735" s="146">
        <f t="shared" si="1331"/>
        <v>0</v>
      </c>
      <c r="S735" s="111">
        <f t="shared" si="1331"/>
        <v>14051</v>
      </c>
      <c r="T735" s="145">
        <f t="shared" si="1331"/>
        <v>14051</v>
      </c>
      <c r="U735" s="111">
        <f t="shared" si="1331"/>
        <v>0</v>
      </c>
      <c r="V735" s="145">
        <f t="shared" ref="U735:V736" si="1332">V736</f>
        <v>14051</v>
      </c>
      <c r="W735" s="128"/>
      <c r="X735" s="128"/>
      <c r="Y735" s="128"/>
      <c r="Z735" s="133"/>
      <c r="AA735" s="133"/>
      <c r="AB735" s="133"/>
    </row>
    <row r="736" spans="1:28" ht="16.5" x14ac:dyDescent="0.25">
      <c r="A736" s="20" t="s">
        <v>521</v>
      </c>
      <c r="B736" s="17" t="s">
        <v>87</v>
      </c>
      <c r="C736" s="17" t="s">
        <v>16</v>
      </c>
      <c r="D736" s="18" t="s">
        <v>282</v>
      </c>
      <c r="E736" s="17" t="s">
        <v>519</v>
      </c>
      <c r="F736" s="126">
        <f t="shared" si="1331"/>
        <v>21075</v>
      </c>
      <c r="G736" s="126">
        <f t="shared" si="1331"/>
        <v>0</v>
      </c>
      <c r="H736" s="126">
        <f t="shared" si="1331"/>
        <v>21075</v>
      </c>
      <c r="I736" s="126">
        <f t="shared" si="1331"/>
        <v>0</v>
      </c>
      <c r="J736" s="126">
        <f t="shared" si="1331"/>
        <v>21075</v>
      </c>
      <c r="K736" s="112">
        <f t="shared" si="1331"/>
        <v>0</v>
      </c>
      <c r="L736" s="126">
        <f t="shared" si="1331"/>
        <v>21075</v>
      </c>
      <c r="M736" s="112">
        <f t="shared" si="1331"/>
        <v>0</v>
      </c>
      <c r="N736" s="126">
        <f t="shared" si="1331"/>
        <v>21075</v>
      </c>
      <c r="O736" s="112">
        <f t="shared" si="1331"/>
        <v>0</v>
      </c>
      <c r="P736" s="126">
        <f t="shared" si="1331"/>
        <v>21075</v>
      </c>
      <c r="Q736" s="112">
        <f t="shared" si="1331"/>
        <v>0</v>
      </c>
      <c r="R736" s="131">
        <f t="shared" si="1331"/>
        <v>0</v>
      </c>
      <c r="S736" s="112">
        <f t="shared" si="1331"/>
        <v>14051</v>
      </c>
      <c r="T736" s="126">
        <f t="shared" si="1331"/>
        <v>14051</v>
      </c>
      <c r="U736" s="112">
        <f t="shared" si="1332"/>
        <v>0</v>
      </c>
      <c r="V736" s="126">
        <f t="shared" si="1332"/>
        <v>14051</v>
      </c>
      <c r="W736" s="128"/>
      <c r="X736" s="128"/>
      <c r="Y736" s="128"/>
      <c r="Z736" s="133"/>
      <c r="AA736" s="133"/>
      <c r="AB736" s="133"/>
    </row>
    <row r="737" spans="1:28" ht="16.5" x14ac:dyDescent="0.25">
      <c r="A737" s="20" t="s">
        <v>522</v>
      </c>
      <c r="B737" s="17" t="s">
        <v>87</v>
      </c>
      <c r="C737" s="17" t="s">
        <v>16</v>
      </c>
      <c r="D737" s="18" t="s">
        <v>282</v>
      </c>
      <c r="E737" s="17" t="s">
        <v>520</v>
      </c>
      <c r="F737" s="112">
        <v>21075</v>
      </c>
      <c r="G737" s="126">
        <v>0</v>
      </c>
      <c r="H737" s="112">
        <f>F737+G737</f>
        <v>21075</v>
      </c>
      <c r="I737" s="112">
        <v>0</v>
      </c>
      <c r="J737" s="112">
        <f>H737+I737</f>
        <v>21075</v>
      </c>
      <c r="K737" s="112">
        <v>0</v>
      </c>
      <c r="L737" s="112">
        <f>J737+K737</f>
        <v>21075</v>
      </c>
      <c r="M737" s="112">
        <v>0</v>
      </c>
      <c r="N737" s="112">
        <f>L737+M737</f>
        <v>21075</v>
      </c>
      <c r="O737" s="112">
        <v>0</v>
      </c>
      <c r="P737" s="112">
        <f>N737+O737</f>
        <v>21075</v>
      </c>
      <c r="Q737" s="112">
        <v>0</v>
      </c>
      <c r="R737" s="147">
        <v>0</v>
      </c>
      <c r="S737" s="112">
        <v>14051</v>
      </c>
      <c r="T737" s="112">
        <f>R737+S737</f>
        <v>14051</v>
      </c>
      <c r="U737" s="112">
        <v>0</v>
      </c>
      <c r="V737" s="112">
        <f>T737+U737</f>
        <v>14051</v>
      </c>
      <c r="W737" s="128"/>
      <c r="X737" s="128"/>
      <c r="Y737" s="128"/>
      <c r="Z737" s="133"/>
      <c r="AA737" s="133"/>
      <c r="AB737" s="133"/>
    </row>
    <row r="738" spans="1:28" ht="16.5" x14ac:dyDescent="0.25">
      <c r="A738" s="20" t="s">
        <v>112</v>
      </c>
      <c r="B738" s="17" t="s">
        <v>87</v>
      </c>
      <c r="C738" s="17" t="s">
        <v>16</v>
      </c>
      <c r="D738" s="18" t="s">
        <v>283</v>
      </c>
      <c r="E738" s="19"/>
      <c r="F738" s="126">
        <f t="shared" ref="F738:V738" si="1333">F739</f>
        <v>11507</v>
      </c>
      <c r="G738" s="126">
        <f t="shared" si="1333"/>
        <v>600</v>
      </c>
      <c r="H738" s="126">
        <f t="shared" si="1333"/>
        <v>12107</v>
      </c>
      <c r="I738" s="126">
        <f t="shared" si="1333"/>
        <v>2207</v>
      </c>
      <c r="J738" s="126">
        <f t="shared" si="1333"/>
        <v>14314</v>
      </c>
      <c r="K738" s="112">
        <f t="shared" si="1333"/>
        <v>5372</v>
      </c>
      <c r="L738" s="126">
        <f t="shared" si="1333"/>
        <v>19686</v>
      </c>
      <c r="M738" s="112">
        <f t="shared" si="1333"/>
        <v>0</v>
      </c>
      <c r="N738" s="126">
        <f t="shared" si="1333"/>
        <v>19686</v>
      </c>
      <c r="O738" s="112">
        <f t="shared" si="1333"/>
        <v>597</v>
      </c>
      <c r="P738" s="126">
        <f t="shared" si="1333"/>
        <v>20283</v>
      </c>
      <c r="Q738" s="112">
        <f t="shared" si="1333"/>
        <v>0</v>
      </c>
      <c r="R738" s="131">
        <f t="shared" si="1333"/>
        <v>0</v>
      </c>
      <c r="S738" s="150">
        <f t="shared" si="1333"/>
        <v>14457.957849999999</v>
      </c>
      <c r="T738" s="161">
        <f t="shared" si="1333"/>
        <v>14457.957849999999</v>
      </c>
      <c r="U738" s="150">
        <f t="shared" si="1333"/>
        <v>-1905.8907200000001</v>
      </c>
      <c r="V738" s="161">
        <f t="shared" si="1333"/>
        <v>12552.067129999999</v>
      </c>
      <c r="W738" s="128"/>
      <c r="X738" s="128"/>
      <c r="Y738" s="128"/>
      <c r="Z738" s="133"/>
      <c r="AA738" s="133"/>
      <c r="AB738" s="133"/>
    </row>
    <row r="739" spans="1:28" ht="49.5" x14ac:dyDescent="0.25">
      <c r="A739" s="20" t="s">
        <v>284</v>
      </c>
      <c r="B739" s="17" t="s">
        <v>87</v>
      </c>
      <c r="C739" s="17" t="s">
        <v>16</v>
      </c>
      <c r="D739" s="18" t="s">
        <v>285</v>
      </c>
      <c r="E739" s="19"/>
      <c r="F739" s="126">
        <f t="shared" ref="F739:T739" si="1334">F743+F740</f>
        <v>11507</v>
      </c>
      <c r="G739" s="126">
        <f t="shared" si="1334"/>
        <v>600</v>
      </c>
      <c r="H739" s="126">
        <f t="shared" si="1334"/>
        <v>12107</v>
      </c>
      <c r="I739" s="126">
        <f t="shared" si="1334"/>
        <v>2207</v>
      </c>
      <c r="J739" s="126">
        <f t="shared" si="1334"/>
        <v>14314</v>
      </c>
      <c r="K739" s="112">
        <f t="shared" si="1334"/>
        <v>5372</v>
      </c>
      <c r="L739" s="126">
        <f t="shared" si="1334"/>
        <v>19686</v>
      </c>
      <c r="M739" s="112">
        <f t="shared" si="1334"/>
        <v>0</v>
      </c>
      <c r="N739" s="126">
        <f t="shared" si="1334"/>
        <v>19686</v>
      </c>
      <c r="O739" s="112">
        <f t="shared" si="1334"/>
        <v>597</v>
      </c>
      <c r="P739" s="126">
        <f t="shared" si="1334"/>
        <v>20283</v>
      </c>
      <c r="Q739" s="112">
        <f t="shared" si="1334"/>
        <v>0</v>
      </c>
      <c r="R739" s="131">
        <f t="shared" si="1334"/>
        <v>0</v>
      </c>
      <c r="S739" s="150">
        <f t="shared" si="1334"/>
        <v>14457.957849999999</v>
      </c>
      <c r="T739" s="161">
        <f t="shared" si="1334"/>
        <v>14457.957849999999</v>
      </c>
      <c r="U739" s="150">
        <f t="shared" ref="U739:V739" si="1335">U743+U740</f>
        <v>-1905.8907200000001</v>
      </c>
      <c r="V739" s="161">
        <f t="shared" si="1335"/>
        <v>12552.067129999999</v>
      </c>
      <c r="W739" s="128"/>
      <c r="X739" s="128"/>
      <c r="Y739" s="128"/>
      <c r="Z739" s="133"/>
      <c r="AA739" s="133"/>
      <c r="AB739" s="133"/>
    </row>
    <row r="740" spans="1:28" ht="33" x14ac:dyDescent="0.25">
      <c r="A740" s="20" t="s">
        <v>286</v>
      </c>
      <c r="B740" s="17" t="s">
        <v>87</v>
      </c>
      <c r="C740" s="17" t="s">
        <v>16</v>
      </c>
      <c r="D740" s="18" t="s">
        <v>287</v>
      </c>
      <c r="E740" s="19" t="s">
        <v>58</v>
      </c>
      <c r="F740" s="126">
        <f t="shared" ref="F740:U741" si="1336">F741</f>
        <v>7522</v>
      </c>
      <c r="G740" s="126">
        <f t="shared" si="1336"/>
        <v>600</v>
      </c>
      <c r="H740" s="126">
        <f t="shared" si="1336"/>
        <v>8122</v>
      </c>
      <c r="I740" s="126">
        <f t="shared" si="1336"/>
        <v>2207</v>
      </c>
      <c r="J740" s="126">
        <f t="shared" si="1336"/>
        <v>10329</v>
      </c>
      <c r="K740" s="112">
        <f t="shared" si="1336"/>
        <v>5372</v>
      </c>
      <c r="L740" s="126">
        <f t="shared" si="1336"/>
        <v>15701</v>
      </c>
      <c r="M740" s="112">
        <f t="shared" si="1336"/>
        <v>0</v>
      </c>
      <c r="N740" s="126">
        <f t="shared" si="1336"/>
        <v>15701</v>
      </c>
      <c r="O740" s="112">
        <f t="shared" si="1336"/>
        <v>597</v>
      </c>
      <c r="P740" s="126">
        <f t="shared" si="1336"/>
        <v>16298</v>
      </c>
      <c r="Q740" s="112">
        <f t="shared" si="1336"/>
        <v>0</v>
      </c>
      <c r="R740" s="131">
        <f t="shared" si="1336"/>
        <v>0</v>
      </c>
      <c r="S740" s="150">
        <f t="shared" si="1336"/>
        <v>12421.307849999999</v>
      </c>
      <c r="T740" s="161">
        <f t="shared" si="1336"/>
        <v>12421.307849999999</v>
      </c>
      <c r="U740" s="150">
        <f t="shared" si="1336"/>
        <v>-1905.8907200000001</v>
      </c>
      <c r="V740" s="161">
        <f t="shared" ref="U740:V741" si="1337">V741</f>
        <v>10515.41713</v>
      </c>
      <c r="W740" s="128"/>
      <c r="X740" s="128"/>
      <c r="Y740" s="128"/>
      <c r="Z740" s="133"/>
      <c r="AA740" s="133"/>
      <c r="AB740" s="133"/>
    </row>
    <row r="741" spans="1:28" ht="16.5" x14ac:dyDescent="0.25">
      <c r="A741" s="20" t="s">
        <v>521</v>
      </c>
      <c r="B741" s="17" t="s">
        <v>87</v>
      </c>
      <c r="C741" s="17" t="s">
        <v>16</v>
      </c>
      <c r="D741" s="18" t="s">
        <v>287</v>
      </c>
      <c r="E741" s="17" t="s">
        <v>519</v>
      </c>
      <c r="F741" s="126">
        <f t="shared" si="1336"/>
        <v>7522</v>
      </c>
      <c r="G741" s="126">
        <f t="shared" si="1336"/>
        <v>600</v>
      </c>
      <c r="H741" s="126">
        <f t="shared" si="1336"/>
        <v>8122</v>
      </c>
      <c r="I741" s="126">
        <f t="shared" si="1336"/>
        <v>2207</v>
      </c>
      <c r="J741" s="126">
        <f t="shared" si="1336"/>
        <v>10329</v>
      </c>
      <c r="K741" s="112">
        <f t="shared" si="1336"/>
        <v>5372</v>
      </c>
      <c r="L741" s="126">
        <f t="shared" si="1336"/>
        <v>15701</v>
      </c>
      <c r="M741" s="112">
        <f t="shared" si="1336"/>
        <v>0</v>
      </c>
      <c r="N741" s="126">
        <f t="shared" si="1336"/>
        <v>15701</v>
      </c>
      <c r="O741" s="112">
        <f t="shared" si="1336"/>
        <v>597</v>
      </c>
      <c r="P741" s="126">
        <f t="shared" si="1336"/>
        <v>16298</v>
      </c>
      <c r="Q741" s="112">
        <f t="shared" si="1336"/>
        <v>0</v>
      </c>
      <c r="R741" s="131">
        <f t="shared" si="1336"/>
        <v>0</v>
      </c>
      <c r="S741" s="150">
        <f t="shared" si="1336"/>
        <v>12421.307849999999</v>
      </c>
      <c r="T741" s="161">
        <f t="shared" si="1336"/>
        <v>12421.307849999999</v>
      </c>
      <c r="U741" s="150">
        <f t="shared" si="1337"/>
        <v>-1905.8907200000001</v>
      </c>
      <c r="V741" s="161">
        <f t="shared" si="1337"/>
        <v>10515.41713</v>
      </c>
      <c r="W741" s="128"/>
      <c r="X741" s="128"/>
      <c r="Y741" s="128"/>
      <c r="Z741" s="133"/>
      <c r="AA741" s="133"/>
      <c r="AB741" s="133"/>
    </row>
    <row r="742" spans="1:28" ht="16.5" x14ac:dyDescent="0.25">
      <c r="A742" s="20" t="s">
        <v>522</v>
      </c>
      <c r="B742" s="17" t="s">
        <v>87</v>
      </c>
      <c r="C742" s="17" t="s">
        <v>16</v>
      </c>
      <c r="D742" s="18" t="s">
        <v>287</v>
      </c>
      <c r="E742" s="17" t="s">
        <v>520</v>
      </c>
      <c r="F742" s="112">
        <v>7522</v>
      </c>
      <c r="G742" s="122">
        <v>600</v>
      </c>
      <c r="H742" s="112">
        <f>F742+G742</f>
        <v>8122</v>
      </c>
      <c r="I742" s="122">
        <v>2207</v>
      </c>
      <c r="J742" s="112">
        <f>H742+I742</f>
        <v>10329</v>
      </c>
      <c r="K742" s="122">
        <v>5372</v>
      </c>
      <c r="L742" s="112">
        <f>J742+K742</f>
        <v>15701</v>
      </c>
      <c r="M742" s="112">
        <v>0</v>
      </c>
      <c r="N742" s="112">
        <f>L742+M742</f>
        <v>15701</v>
      </c>
      <c r="O742" s="112">
        <v>597</v>
      </c>
      <c r="P742" s="112">
        <f>N742+O742</f>
        <v>16298</v>
      </c>
      <c r="Q742" s="112">
        <v>0</v>
      </c>
      <c r="R742" s="147">
        <v>0</v>
      </c>
      <c r="S742" s="150">
        <v>12421.307849999999</v>
      </c>
      <c r="T742" s="150">
        <f>R742+S742</f>
        <v>12421.307849999999</v>
      </c>
      <c r="U742" s="150">
        <v>-1905.8907200000001</v>
      </c>
      <c r="V742" s="150">
        <f>T742+U742</f>
        <v>10515.41713</v>
      </c>
      <c r="W742" s="128"/>
      <c r="X742" s="128"/>
      <c r="Y742" s="128"/>
      <c r="Z742" s="133"/>
      <c r="AA742" s="133"/>
      <c r="AB742" s="133"/>
    </row>
    <row r="743" spans="1:28" ht="49.5" x14ac:dyDescent="0.25">
      <c r="A743" s="20" t="s">
        <v>516</v>
      </c>
      <c r="B743" s="17" t="s">
        <v>87</v>
      </c>
      <c r="C743" s="17" t="s">
        <v>16</v>
      </c>
      <c r="D743" s="18" t="s">
        <v>288</v>
      </c>
      <c r="E743" s="19"/>
      <c r="F743" s="126">
        <f t="shared" ref="F743:U744" si="1338">F744</f>
        <v>3985</v>
      </c>
      <c r="G743" s="126">
        <f t="shared" si="1338"/>
        <v>0</v>
      </c>
      <c r="H743" s="126">
        <f t="shared" si="1338"/>
        <v>3985</v>
      </c>
      <c r="I743" s="126">
        <f t="shared" si="1338"/>
        <v>0</v>
      </c>
      <c r="J743" s="126">
        <f t="shared" si="1338"/>
        <v>3985</v>
      </c>
      <c r="K743" s="112">
        <f t="shared" si="1338"/>
        <v>0</v>
      </c>
      <c r="L743" s="126">
        <f t="shared" si="1338"/>
        <v>3985</v>
      </c>
      <c r="M743" s="112">
        <f t="shared" si="1338"/>
        <v>0</v>
      </c>
      <c r="N743" s="126">
        <f t="shared" si="1338"/>
        <v>3985</v>
      </c>
      <c r="O743" s="112">
        <f t="shared" si="1338"/>
        <v>0</v>
      </c>
      <c r="P743" s="126">
        <f t="shared" si="1338"/>
        <v>3985</v>
      </c>
      <c r="Q743" s="112">
        <f t="shared" si="1338"/>
        <v>0</v>
      </c>
      <c r="R743" s="131">
        <f t="shared" si="1338"/>
        <v>0</v>
      </c>
      <c r="S743" s="151">
        <f t="shared" si="1338"/>
        <v>2036.65</v>
      </c>
      <c r="T743" s="163">
        <f t="shared" si="1338"/>
        <v>2036.65</v>
      </c>
      <c r="U743" s="151">
        <f t="shared" si="1338"/>
        <v>0</v>
      </c>
      <c r="V743" s="163">
        <f t="shared" ref="U743:V744" si="1339">V744</f>
        <v>2036.65</v>
      </c>
      <c r="W743" s="128"/>
      <c r="X743" s="128"/>
      <c r="Y743" s="128"/>
      <c r="Z743" s="133"/>
      <c r="AA743" s="133"/>
      <c r="AB743" s="133"/>
    </row>
    <row r="744" spans="1:28" ht="16.5" x14ac:dyDescent="0.25">
      <c r="A744" s="20" t="s">
        <v>521</v>
      </c>
      <c r="B744" s="17" t="s">
        <v>87</v>
      </c>
      <c r="C744" s="17" t="s">
        <v>16</v>
      </c>
      <c r="D744" s="18" t="s">
        <v>288</v>
      </c>
      <c r="E744" s="17" t="s">
        <v>519</v>
      </c>
      <c r="F744" s="126">
        <f t="shared" si="1338"/>
        <v>3985</v>
      </c>
      <c r="G744" s="126">
        <f t="shared" si="1338"/>
        <v>0</v>
      </c>
      <c r="H744" s="126">
        <f t="shared" si="1338"/>
        <v>3985</v>
      </c>
      <c r="I744" s="126">
        <f t="shared" si="1338"/>
        <v>0</v>
      </c>
      <c r="J744" s="126">
        <f t="shared" si="1338"/>
        <v>3985</v>
      </c>
      <c r="K744" s="112">
        <f t="shared" si="1338"/>
        <v>0</v>
      </c>
      <c r="L744" s="126">
        <f t="shared" si="1338"/>
        <v>3985</v>
      </c>
      <c r="M744" s="112">
        <f t="shared" si="1338"/>
        <v>0</v>
      </c>
      <c r="N744" s="126">
        <f t="shared" si="1338"/>
        <v>3985</v>
      </c>
      <c r="O744" s="112">
        <f t="shared" si="1338"/>
        <v>0</v>
      </c>
      <c r="P744" s="126">
        <f t="shared" si="1338"/>
        <v>3985</v>
      </c>
      <c r="Q744" s="112">
        <f t="shared" si="1338"/>
        <v>0</v>
      </c>
      <c r="R744" s="131">
        <f t="shared" si="1338"/>
        <v>0</v>
      </c>
      <c r="S744" s="151">
        <f t="shared" si="1338"/>
        <v>2036.65</v>
      </c>
      <c r="T744" s="163">
        <f t="shared" si="1338"/>
        <v>2036.65</v>
      </c>
      <c r="U744" s="151">
        <f t="shared" si="1339"/>
        <v>0</v>
      </c>
      <c r="V744" s="163">
        <f t="shared" si="1339"/>
        <v>2036.65</v>
      </c>
      <c r="W744" s="128"/>
      <c r="X744" s="128"/>
      <c r="Y744" s="128"/>
      <c r="Z744" s="133"/>
      <c r="AA744" s="133"/>
      <c r="AB744" s="133"/>
    </row>
    <row r="745" spans="1:28" ht="16.5" x14ac:dyDescent="0.25">
      <c r="A745" s="20" t="s">
        <v>522</v>
      </c>
      <c r="B745" s="17" t="s">
        <v>87</v>
      </c>
      <c r="C745" s="17" t="s">
        <v>16</v>
      </c>
      <c r="D745" s="18" t="s">
        <v>288</v>
      </c>
      <c r="E745" s="17" t="s">
        <v>520</v>
      </c>
      <c r="F745" s="112">
        <v>3985</v>
      </c>
      <c r="G745" s="126">
        <v>0</v>
      </c>
      <c r="H745" s="112">
        <f>F745+G745</f>
        <v>3985</v>
      </c>
      <c r="I745" s="112">
        <v>0</v>
      </c>
      <c r="J745" s="112">
        <f>H745+I745</f>
        <v>3985</v>
      </c>
      <c r="K745" s="112">
        <v>0</v>
      </c>
      <c r="L745" s="112">
        <f>J745+K745</f>
        <v>3985</v>
      </c>
      <c r="M745" s="112">
        <v>0</v>
      </c>
      <c r="N745" s="112">
        <f>L745+M745</f>
        <v>3985</v>
      </c>
      <c r="O745" s="112">
        <v>0</v>
      </c>
      <c r="P745" s="112">
        <f>N745+O745</f>
        <v>3985</v>
      </c>
      <c r="Q745" s="112">
        <v>0</v>
      </c>
      <c r="R745" s="147">
        <v>0</v>
      </c>
      <c r="S745" s="151">
        <v>2036.65</v>
      </c>
      <c r="T745" s="151">
        <f>R745+S745</f>
        <v>2036.65</v>
      </c>
      <c r="U745" s="151">
        <v>0</v>
      </c>
      <c r="V745" s="151">
        <f>T745+U745</f>
        <v>2036.65</v>
      </c>
      <c r="W745" s="128"/>
      <c r="X745" s="128"/>
      <c r="Y745" s="128"/>
      <c r="Z745" s="133"/>
      <c r="AA745" s="133"/>
      <c r="AB745" s="133"/>
    </row>
    <row r="746" spans="1:28" ht="17.25" x14ac:dyDescent="0.3">
      <c r="A746" s="15" t="s">
        <v>289</v>
      </c>
      <c r="B746" s="13" t="s">
        <v>87</v>
      </c>
      <c r="C746" s="13" t="s">
        <v>16</v>
      </c>
      <c r="D746" s="34" t="s">
        <v>290</v>
      </c>
      <c r="E746" s="13"/>
      <c r="F746" s="112"/>
      <c r="G746" s="126"/>
      <c r="H746" s="112"/>
      <c r="I746" s="112"/>
      <c r="J746" s="112"/>
      <c r="K746" s="112"/>
      <c r="L746" s="112"/>
      <c r="M746" s="112"/>
      <c r="N746" s="112"/>
      <c r="O746" s="112"/>
      <c r="P746" s="112"/>
      <c r="Q746" s="112"/>
      <c r="R746" s="94">
        <f t="shared" ref="R746:V748" si="1340">R747</f>
        <v>0</v>
      </c>
      <c r="S746" s="153">
        <f t="shared" si="1340"/>
        <v>633.34995000000004</v>
      </c>
      <c r="T746" s="153">
        <f t="shared" si="1340"/>
        <v>633.34995000000004</v>
      </c>
      <c r="U746" s="153">
        <f t="shared" si="1340"/>
        <v>0</v>
      </c>
      <c r="V746" s="153">
        <f t="shared" si="1340"/>
        <v>633.34995000000004</v>
      </c>
      <c r="W746" s="128"/>
      <c r="X746" s="128"/>
      <c r="Y746" s="128"/>
      <c r="Z746" s="133"/>
      <c r="AA746" s="133"/>
      <c r="AB746" s="133"/>
    </row>
    <row r="747" spans="1:28" ht="33" x14ac:dyDescent="0.25">
      <c r="A747" s="30" t="s">
        <v>365</v>
      </c>
      <c r="B747" s="27" t="s">
        <v>87</v>
      </c>
      <c r="C747" s="27" t="s">
        <v>16</v>
      </c>
      <c r="D747" s="42" t="s">
        <v>366</v>
      </c>
      <c r="E747" s="29" t="s">
        <v>58</v>
      </c>
      <c r="F747" s="112"/>
      <c r="G747" s="126"/>
      <c r="H747" s="112"/>
      <c r="I747" s="112"/>
      <c r="J747" s="112"/>
      <c r="K747" s="112"/>
      <c r="L747" s="112"/>
      <c r="M747" s="112"/>
      <c r="N747" s="112"/>
      <c r="O747" s="112"/>
      <c r="P747" s="112"/>
      <c r="Q747" s="112"/>
      <c r="R747" s="96">
        <f t="shared" si="1340"/>
        <v>0</v>
      </c>
      <c r="S747" s="156">
        <f t="shared" si="1340"/>
        <v>633.34995000000004</v>
      </c>
      <c r="T747" s="156">
        <f t="shared" si="1340"/>
        <v>633.34995000000004</v>
      </c>
      <c r="U747" s="156">
        <f t="shared" si="1340"/>
        <v>0</v>
      </c>
      <c r="V747" s="156">
        <f t="shared" si="1340"/>
        <v>633.34995000000004</v>
      </c>
      <c r="W747" s="128"/>
      <c r="X747" s="128"/>
      <c r="Y747" s="128"/>
      <c r="Z747" s="133"/>
      <c r="AA747" s="133"/>
      <c r="AB747" s="133"/>
    </row>
    <row r="748" spans="1:28" ht="16.5" x14ac:dyDescent="0.25">
      <c r="A748" s="20" t="s">
        <v>521</v>
      </c>
      <c r="B748" s="17" t="s">
        <v>87</v>
      </c>
      <c r="C748" s="17" t="s">
        <v>16</v>
      </c>
      <c r="D748" s="37" t="s">
        <v>366</v>
      </c>
      <c r="E748" s="17" t="s">
        <v>519</v>
      </c>
      <c r="F748" s="112"/>
      <c r="G748" s="126"/>
      <c r="H748" s="112"/>
      <c r="I748" s="112"/>
      <c r="J748" s="112"/>
      <c r="K748" s="112"/>
      <c r="L748" s="112"/>
      <c r="M748" s="112"/>
      <c r="N748" s="112"/>
      <c r="O748" s="112"/>
      <c r="P748" s="112"/>
      <c r="Q748" s="112"/>
      <c r="R748" s="130">
        <f t="shared" si="1340"/>
        <v>0</v>
      </c>
      <c r="S748" s="154">
        <f t="shared" si="1340"/>
        <v>633.34995000000004</v>
      </c>
      <c r="T748" s="154">
        <f t="shared" si="1340"/>
        <v>633.34995000000004</v>
      </c>
      <c r="U748" s="154">
        <f t="shared" si="1340"/>
        <v>0</v>
      </c>
      <c r="V748" s="154">
        <f t="shared" si="1340"/>
        <v>633.34995000000004</v>
      </c>
      <c r="W748" s="128"/>
      <c r="X748" s="128"/>
      <c r="Y748" s="128"/>
      <c r="Z748" s="133"/>
      <c r="AA748" s="133"/>
      <c r="AB748" s="133"/>
    </row>
    <row r="749" spans="1:28" ht="16.5" x14ac:dyDescent="0.25">
      <c r="A749" s="20" t="s">
        <v>522</v>
      </c>
      <c r="B749" s="17" t="s">
        <v>87</v>
      </c>
      <c r="C749" s="17" t="s">
        <v>16</v>
      </c>
      <c r="D749" s="37" t="s">
        <v>366</v>
      </c>
      <c r="E749" s="17" t="s">
        <v>520</v>
      </c>
      <c r="F749" s="112"/>
      <c r="G749" s="126"/>
      <c r="H749" s="112"/>
      <c r="I749" s="112"/>
      <c r="J749" s="112"/>
      <c r="K749" s="112"/>
      <c r="L749" s="112"/>
      <c r="M749" s="112"/>
      <c r="N749" s="112"/>
      <c r="O749" s="112"/>
      <c r="P749" s="112"/>
      <c r="Q749" s="112"/>
      <c r="R749" s="130">
        <f>P749+Q749</f>
        <v>0</v>
      </c>
      <c r="S749" s="154">
        <v>633.34995000000004</v>
      </c>
      <c r="T749" s="154">
        <f>R749+S749</f>
        <v>633.34995000000004</v>
      </c>
      <c r="U749" s="154">
        <v>0</v>
      </c>
      <c r="V749" s="154">
        <f>T749+U749</f>
        <v>633.34995000000004</v>
      </c>
      <c r="W749" s="128"/>
      <c r="X749" s="128"/>
      <c r="Y749" s="128"/>
      <c r="Z749" s="133"/>
      <c r="AA749" s="133"/>
      <c r="AB749" s="133"/>
    </row>
    <row r="750" spans="1:28" ht="44.45" customHeight="1" x14ac:dyDescent="0.25">
      <c r="A750" s="44" t="s">
        <v>441</v>
      </c>
      <c r="B750" s="45" t="s">
        <v>87</v>
      </c>
      <c r="C750" s="45" t="s">
        <v>16</v>
      </c>
      <c r="D750" s="46" t="s">
        <v>291</v>
      </c>
      <c r="E750" s="47"/>
      <c r="F750" s="139">
        <f t="shared" ref="F750:R750" si="1341">F751+F755</f>
        <v>107379</v>
      </c>
      <c r="G750" s="139">
        <f t="shared" si="1341"/>
        <v>13200</v>
      </c>
      <c r="H750" s="139">
        <f t="shared" si="1341"/>
        <v>120579</v>
      </c>
      <c r="I750" s="139">
        <f t="shared" si="1341"/>
        <v>0</v>
      </c>
      <c r="J750" s="139">
        <f t="shared" si="1341"/>
        <v>120579</v>
      </c>
      <c r="K750" s="134">
        <f t="shared" si="1341"/>
        <v>0</v>
      </c>
      <c r="L750" s="139">
        <f t="shared" si="1341"/>
        <v>120579</v>
      </c>
      <c r="M750" s="134">
        <f t="shared" si="1341"/>
        <v>0</v>
      </c>
      <c r="N750" s="139">
        <f t="shared" si="1341"/>
        <v>120579</v>
      </c>
      <c r="O750" s="134">
        <f t="shared" si="1341"/>
        <v>0</v>
      </c>
      <c r="P750" s="139">
        <f t="shared" si="1341"/>
        <v>120579</v>
      </c>
      <c r="Q750" s="134">
        <f t="shared" si="1341"/>
        <v>0</v>
      </c>
      <c r="R750" s="140">
        <f t="shared" si="1341"/>
        <v>0</v>
      </c>
      <c r="S750" s="141">
        <f>S751+S755+S760</f>
        <v>70023.779779999997</v>
      </c>
      <c r="T750" s="141">
        <f>T751+T755+T760</f>
        <v>70023.779779999997</v>
      </c>
      <c r="U750" s="141">
        <f>U751+U755+U760</f>
        <v>0</v>
      </c>
      <c r="V750" s="141">
        <f>V751+V755+V760</f>
        <v>70023.779779999997</v>
      </c>
      <c r="W750" s="128"/>
      <c r="X750" s="128"/>
      <c r="Y750" s="128"/>
      <c r="Z750" s="133"/>
      <c r="AA750" s="133"/>
      <c r="AB750" s="133"/>
    </row>
    <row r="751" spans="1:28" ht="17.25" x14ac:dyDescent="0.3">
      <c r="A751" s="12" t="s">
        <v>292</v>
      </c>
      <c r="B751" s="13" t="s">
        <v>87</v>
      </c>
      <c r="C751" s="13" t="s">
        <v>16</v>
      </c>
      <c r="D751" s="14" t="s">
        <v>293</v>
      </c>
      <c r="E751" s="24"/>
      <c r="F751" s="142">
        <f t="shared" ref="F751:U753" si="1342">F752</f>
        <v>87646</v>
      </c>
      <c r="G751" s="142">
        <f t="shared" si="1342"/>
        <v>0</v>
      </c>
      <c r="H751" s="142">
        <f t="shared" si="1342"/>
        <v>87646</v>
      </c>
      <c r="I751" s="142">
        <f t="shared" si="1342"/>
        <v>0</v>
      </c>
      <c r="J751" s="142">
        <f t="shared" si="1342"/>
        <v>87646</v>
      </c>
      <c r="K751" s="135">
        <f t="shared" si="1342"/>
        <v>0</v>
      </c>
      <c r="L751" s="142">
        <f t="shared" si="1342"/>
        <v>87646</v>
      </c>
      <c r="M751" s="135">
        <f t="shared" si="1342"/>
        <v>0</v>
      </c>
      <c r="N751" s="142">
        <f t="shared" si="1342"/>
        <v>87646</v>
      </c>
      <c r="O751" s="135">
        <f t="shared" si="1342"/>
        <v>0</v>
      </c>
      <c r="P751" s="142">
        <f t="shared" si="1342"/>
        <v>87646</v>
      </c>
      <c r="Q751" s="135">
        <f t="shared" si="1342"/>
        <v>0</v>
      </c>
      <c r="R751" s="143">
        <f t="shared" si="1342"/>
        <v>0</v>
      </c>
      <c r="S751" s="135">
        <f t="shared" si="1342"/>
        <v>58431</v>
      </c>
      <c r="T751" s="142">
        <f t="shared" si="1342"/>
        <v>58431</v>
      </c>
      <c r="U751" s="135">
        <f t="shared" si="1342"/>
        <v>0</v>
      </c>
      <c r="V751" s="142">
        <f t="shared" ref="U751:V753" si="1343">V752</f>
        <v>58431</v>
      </c>
      <c r="W751" s="128"/>
      <c r="X751" s="128"/>
      <c r="Y751" s="128"/>
      <c r="Z751" s="133"/>
      <c r="AA751" s="133"/>
      <c r="AB751" s="133"/>
    </row>
    <row r="752" spans="1:28" ht="16.5" x14ac:dyDescent="0.25">
      <c r="A752" s="26" t="s">
        <v>294</v>
      </c>
      <c r="B752" s="17" t="s">
        <v>87</v>
      </c>
      <c r="C752" s="17" t="s">
        <v>16</v>
      </c>
      <c r="D752" s="28" t="s">
        <v>295</v>
      </c>
      <c r="E752" s="19"/>
      <c r="F752" s="145">
        <f t="shared" si="1342"/>
        <v>87646</v>
      </c>
      <c r="G752" s="145">
        <f t="shared" si="1342"/>
        <v>0</v>
      </c>
      <c r="H752" s="145">
        <f t="shared" si="1342"/>
        <v>87646</v>
      </c>
      <c r="I752" s="145">
        <f t="shared" si="1342"/>
        <v>0</v>
      </c>
      <c r="J752" s="145">
        <f t="shared" si="1342"/>
        <v>87646</v>
      </c>
      <c r="K752" s="111">
        <f t="shared" si="1342"/>
        <v>0</v>
      </c>
      <c r="L752" s="145">
        <f t="shared" si="1342"/>
        <v>87646</v>
      </c>
      <c r="M752" s="111">
        <f t="shared" si="1342"/>
        <v>0</v>
      </c>
      <c r="N752" s="145">
        <f t="shared" si="1342"/>
        <v>87646</v>
      </c>
      <c r="O752" s="111">
        <f t="shared" si="1342"/>
        <v>0</v>
      </c>
      <c r="P752" s="145">
        <f t="shared" si="1342"/>
        <v>87646</v>
      </c>
      <c r="Q752" s="111">
        <f t="shared" si="1342"/>
        <v>0</v>
      </c>
      <c r="R752" s="146">
        <f t="shared" si="1342"/>
        <v>0</v>
      </c>
      <c r="S752" s="111">
        <f t="shared" si="1342"/>
        <v>58431</v>
      </c>
      <c r="T752" s="145">
        <f t="shared" si="1342"/>
        <v>58431</v>
      </c>
      <c r="U752" s="111">
        <f t="shared" si="1343"/>
        <v>0</v>
      </c>
      <c r="V752" s="145">
        <f t="shared" si="1343"/>
        <v>58431</v>
      </c>
      <c r="W752" s="128"/>
      <c r="X752" s="128"/>
      <c r="Y752" s="128"/>
      <c r="Z752" s="133"/>
      <c r="AA752" s="133"/>
      <c r="AB752" s="133"/>
    </row>
    <row r="753" spans="1:28" ht="16.5" x14ac:dyDescent="0.25">
      <c r="A753" s="20" t="s">
        <v>521</v>
      </c>
      <c r="B753" s="17" t="s">
        <v>87</v>
      </c>
      <c r="C753" s="17" t="s">
        <v>16</v>
      </c>
      <c r="D753" s="18" t="s">
        <v>295</v>
      </c>
      <c r="E753" s="17" t="s">
        <v>519</v>
      </c>
      <c r="F753" s="126">
        <f t="shared" si="1342"/>
        <v>87646</v>
      </c>
      <c r="G753" s="126">
        <f t="shared" si="1342"/>
        <v>0</v>
      </c>
      <c r="H753" s="126">
        <f t="shared" si="1342"/>
        <v>87646</v>
      </c>
      <c r="I753" s="126">
        <f t="shared" si="1342"/>
        <v>0</v>
      </c>
      <c r="J753" s="126">
        <f t="shared" si="1342"/>
        <v>87646</v>
      </c>
      <c r="K753" s="112">
        <f t="shared" si="1342"/>
        <v>0</v>
      </c>
      <c r="L753" s="126">
        <f t="shared" si="1342"/>
        <v>87646</v>
      </c>
      <c r="M753" s="112">
        <f t="shared" si="1342"/>
        <v>0</v>
      </c>
      <c r="N753" s="126">
        <f t="shared" si="1342"/>
        <v>87646</v>
      </c>
      <c r="O753" s="112">
        <f t="shared" si="1342"/>
        <v>0</v>
      </c>
      <c r="P753" s="126">
        <f t="shared" si="1342"/>
        <v>87646</v>
      </c>
      <c r="Q753" s="112">
        <f t="shared" si="1342"/>
        <v>0</v>
      </c>
      <c r="R753" s="131">
        <f t="shared" si="1342"/>
        <v>0</v>
      </c>
      <c r="S753" s="112">
        <f t="shared" si="1342"/>
        <v>58431</v>
      </c>
      <c r="T753" s="126">
        <f t="shared" si="1342"/>
        <v>58431</v>
      </c>
      <c r="U753" s="112">
        <f t="shared" si="1343"/>
        <v>0</v>
      </c>
      <c r="V753" s="126">
        <f t="shared" si="1343"/>
        <v>58431</v>
      </c>
      <c r="W753" s="128"/>
      <c r="X753" s="128"/>
      <c r="Y753" s="128"/>
      <c r="Z753" s="133"/>
      <c r="AA753" s="133"/>
      <c r="AB753" s="133"/>
    </row>
    <row r="754" spans="1:28" ht="16.5" x14ac:dyDescent="0.25">
      <c r="A754" s="20" t="s">
        <v>522</v>
      </c>
      <c r="B754" s="17" t="s">
        <v>87</v>
      </c>
      <c r="C754" s="17" t="s">
        <v>16</v>
      </c>
      <c r="D754" s="18" t="s">
        <v>295</v>
      </c>
      <c r="E754" s="17" t="s">
        <v>520</v>
      </c>
      <c r="F754" s="112">
        <v>87646</v>
      </c>
      <c r="G754" s="126">
        <v>0</v>
      </c>
      <c r="H754" s="112">
        <f>F754+G754</f>
        <v>87646</v>
      </c>
      <c r="I754" s="112">
        <v>0</v>
      </c>
      <c r="J754" s="112">
        <f>H754+I754</f>
        <v>87646</v>
      </c>
      <c r="K754" s="112">
        <v>0</v>
      </c>
      <c r="L754" s="112">
        <f>J754+K754</f>
        <v>87646</v>
      </c>
      <c r="M754" s="112">
        <v>0</v>
      </c>
      <c r="N754" s="112">
        <f>L754+M754</f>
        <v>87646</v>
      </c>
      <c r="O754" s="112">
        <v>0</v>
      </c>
      <c r="P754" s="112">
        <f>N754+O754</f>
        <v>87646</v>
      </c>
      <c r="Q754" s="112">
        <v>0</v>
      </c>
      <c r="R754" s="147">
        <v>0</v>
      </c>
      <c r="S754" s="112">
        <v>58431</v>
      </c>
      <c r="T754" s="112">
        <f>R754+S754</f>
        <v>58431</v>
      </c>
      <c r="U754" s="112">
        <v>0</v>
      </c>
      <c r="V754" s="112">
        <f>T754+U754</f>
        <v>58431</v>
      </c>
      <c r="W754" s="128"/>
      <c r="X754" s="128"/>
      <c r="Y754" s="128"/>
      <c r="Z754" s="133"/>
      <c r="AA754" s="133"/>
      <c r="AB754" s="133"/>
    </row>
    <row r="755" spans="1:28" ht="34.5" x14ac:dyDescent="0.3">
      <c r="A755" s="12" t="s">
        <v>112</v>
      </c>
      <c r="B755" s="13" t="s">
        <v>87</v>
      </c>
      <c r="C755" s="13" t="s">
        <v>16</v>
      </c>
      <c r="D755" s="14" t="s">
        <v>296</v>
      </c>
      <c r="E755" s="19"/>
      <c r="F755" s="142">
        <f t="shared" ref="F755:U758" si="1344">F756</f>
        <v>19733</v>
      </c>
      <c r="G755" s="142">
        <f t="shared" si="1344"/>
        <v>13200</v>
      </c>
      <c r="H755" s="142">
        <f t="shared" si="1344"/>
        <v>32933</v>
      </c>
      <c r="I755" s="142">
        <f t="shared" si="1344"/>
        <v>0</v>
      </c>
      <c r="J755" s="142">
        <f t="shared" si="1344"/>
        <v>32933</v>
      </c>
      <c r="K755" s="135">
        <f t="shared" si="1344"/>
        <v>0</v>
      </c>
      <c r="L755" s="142">
        <f t="shared" si="1344"/>
        <v>32933</v>
      </c>
      <c r="M755" s="135">
        <f t="shared" si="1344"/>
        <v>0</v>
      </c>
      <c r="N755" s="142">
        <f t="shared" si="1344"/>
        <v>32933</v>
      </c>
      <c r="O755" s="135">
        <f t="shared" si="1344"/>
        <v>0</v>
      </c>
      <c r="P755" s="142">
        <f t="shared" si="1344"/>
        <v>32933</v>
      </c>
      <c r="Q755" s="135">
        <f t="shared" si="1344"/>
        <v>0</v>
      </c>
      <c r="R755" s="143">
        <f t="shared" si="1344"/>
        <v>0</v>
      </c>
      <c r="S755" s="144">
        <f t="shared" si="1344"/>
        <v>8516.51577</v>
      </c>
      <c r="T755" s="160">
        <f t="shared" si="1344"/>
        <v>8516.51577</v>
      </c>
      <c r="U755" s="144">
        <f t="shared" si="1344"/>
        <v>0</v>
      </c>
      <c r="V755" s="160">
        <f t="shared" ref="U755:V758" si="1345">V756</f>
        <v>8516.51577</v>
      </c>
      <c r="W755" s="128"/>
      <c r="X755" s="128"/>
      <c r="Y755" s="128"/>
      <c r="Z755" s="133"/>
      <c r="AA755" s="133"/>
      <c r="AB755" s="133"/>
    </row>
    <row r="756" spans="1:28" ht="33" x14ac:dyDescent="0.25">
      <c r="A756" s="26" t="s">
        <v>297</v>
      </c>
      <c r="B756" s="17" t="s">
        <v>87</v>
      </c>
      <c r="C756" s="17" t="s">
        <v>16</v>
      </c>
      <c r="D756" s="28" t="s">
        <v>298</v>
      </c>
      <c r="E756" s="19"/>
      <c r="F756" s="145">
        <f t="shared" si="1344"/>
        <v>19733</v>
      </c>
      <c r="G756" s="145">
        <f t="shared" si="1344"/>
        <v>13200</v>
      </c>
      <c r="H756" s="145">
        <f t="shared" si="1344"/>
        <v>32933</v>
      </c>
      <c r="I756" s="145">
        <f t="shared" si="1344"/>
        <v>0</v>
      </c>
      <c r="J756" s="145">
        <f t="shared" si="1344"/>
        <v>32933</v>
      </c>
      <c r="K756" s="111">
        <f t="shared" si="1344"/>
        <v>0</v>
      </c>
      <c r="L756" s="145">
        <f t="shared" si="1344"/>
        <v>32933</v>
      </c>
      <c r="M756" s="111">
        <f t="shared" si="1344"/>
        <v>0</v>
      </c>
      <c r="N756" s="145">
        <f t="shared" si="1344"/>
        <v>32933</v>
      </c>
      <c r="O756" s="111">
        <f t="shared" si="1344"/>
        <v>0</v>
      </c>
      <c r="P756" s="145">
        <f t="shared" si="1344"/>
        <v>32933</v>
      </c>
      <c r="Q756" s="111">
        <f t="shared" si="1344"/>
        <v>0</v>
      </c>
      <c r="R756" s="146">
        <f t="shared" si="1344"/>
        <v>0</v>
      </c>
      <c r="S756" s="149">
        <f t="shared" si="1344"/>
        <v>8516.51577</v>
      </c>
      <c r="T756" s="162">
        <f t="shared" si="1344"/>
        <v>8516.51577</v>
      </c>
      <c r="U756" s="149">
        <f t="shared" si="1345"/>
        <v>0</v>
      </c>
      <c r="V756" s="162">
        <f t="shared" si="1345"/>
        <v>8516.51577</v>
      </c>
      <c r="W756" s="128"/>
      <c r="X756" s="128"/>
      <c r="Y756" s="128"/>
      <c r="Z756" s="133"/>
      <c r="AA756" s="133"/>
      <c r="AB756" s="133"/>
    </row>
    <row r="757" spans="1:28" ht="33" x14ac:dyDescent="0.25">
      <c r="A757" s="20" t="s">
        <v>299</v>
      </c>
      <c r="B757" s="17" t="s">
        <v>87</v>
      </c>
      <c r="C757" s="17" t="s">
        <v>16</v>
      </c>
      <c r="D757" s="18" t="s">
        <v>300</v>
      </c>
      <c r="E757" s="19"/>
      <c r="F757" s="126">
        <f t="shared" si="1344"/>
        <v>19733</v>
      </c>
      <c r="G757" s="126">
        <f t="shared" si="1344"/>
        <v>13200</v>
      </c>
      <c r="H757" s="126">
        <f t="shared" si="1344"/>
        <v>32933</v>
      </c>
      <c r="I757" s="126">
        <f t="shared" si="1344"/>
        <v>0</v>
      </c>
      <c r="J757" s="126">
        <f t="shared" si="1344"/>
        <v>32933</v>
      </c>
      <c r="K757" s="112">
        <f t="shared" si="1344"/>
        <v>0</v>
      </c>
      <c r="L757" s="126">
        <f t="shared" si="1344"/>
        <v>32933</v>
      </c>
      <c r="M757" s="112">
        <f t="shared" si="1344"/>
        <v>0</v>
      </c>
      <c r="N757" s="126">
        <f t="shared" si="1344"/>
        <v>32933</v>
      </c>
      <c r="O757" s="112">
        <f t="shared" si="1344"/>
        <v>0</v>
      </c>
      <c r="P757" s="126">
        <f t="shared" si="1344"/>
        <v>32933</v>
      </c>
      <c r="Q757" s="112">
        <f t="shared" si="1344"/>
        <v>0</v>
      </c>
      <c r="R757" s="131">
        <f t="shared" si="1344"/>
        <v>0</v>
      </c>
      <c r="S757" s="150">
        <f t="shared" si="1344"/>
        <v>8516.51577</v>
      </c>
      <c r="T757" s="161">
        <f t="shared" si="1344"/>
        <v>8516.51577</v>
      </c>
      <c r="U757" s="150">
        <f t="shared" si="1345"/>
        <v>0</v>
      </c>
      <c r="V757" s="161">
        <f t="shared" si="1345"/>
        <v>8516.51577</v>
      </c>
      <c r="W757" s="128"/>
      <c r="X757" s="128"/>
      <c r="Y757" s="128"/>
      <c r="Z757" s="133"/>
      <c r="AA757" s="133"/>
      <c r="AB757" s="133"/>
    </row>
    <row r="758" spans="1:28" ht="16.5" x14ac:dyDescent="0.25">
      <c r="A758" s="20" t="s">
        <v>521</v>
      </c>
      <c r="B758" s="17" t="s">
        <v>87</v>
      </c>
      <c r="C758" s="17" t="s">
        <v>16</v>
      </c>
      <c r="D758" s="18" t="s">
        <v>300</v>
      </c>
      <c r="E758" s="17" t="s">
        <v>519</v>
      </c>
      <c r="F758" s="126">
        <f t="shared" si="1344"/>
        <v>19733</v>
      </c>
      <c r="G758" s="126">
        <f t="shared" si="1344"/>
        <v>13200</v>
      </c>
      <c r="H758" s="126">
        <f t="shared" si="1344"/>
        <v>32933</v>
      </c>
      <c r="I758" s="126">
        <f t="shared" si="1344"/>
        <v>0</v>
      </c>
      <c r="J758" s="126">
        <f t="shared" si="1344"/>
        <v>32933</v>
      </c>
      <c r="K758" s="112">
        <f t="shared" si="1344"/>
        <v>0</v>
      </c>
      <c r="L758" s="126">
        <f t="shared" si="1344"/>
        <v>32933</v>
      </c>
      <c r="M758" s="112">
        <f t="shared" si="1344"/>
        <v>0</v>
      </c>
      <c r="N758" s="126">
        <f t="shared" si="1344"/>
        <v>32933</v>
      </c>
      <c r="O758" s="112">
        <f t="shared" si="1344"/>
        <v>0</v>
      </c>
      <c r="P758" s="126">
        <f t="shared" si="1344"/>
        <v>32933</v>
      </c>
      <c r="Q758" s="112">
        <f t="shared" si="1344"/>
        <v>0</v>
      </c>
      <c r="R758" s="131">
        <f t="shared" si="1344"/>
        <v>0</v>
      </c>
      <c r="S758" s="150">
        <f t="shared" si="1344"/>
        <v>8516.51577</v>
      </c>
      <c r="T758" s="161">
        <f t="shared" si="1344"/>
        <v>8516.51577</v>
      </c>
      <c r="U758" s="150">
        <f t="shared" si="1345"/>
        <v>0</v>
      </c>
      <c r="V758" s="161">
        <f t="shared" si="1345"/>
        <v>8516.51577</v>
      </c>
      <c r="W758" s="128"/>
      <c r="X758" s="128"/>
      <c r="Y758" s="128"/>
      <c r="Z758" s="133"/>
      <c r="AA758" s="133"/>
      <c r="AB758" s="133"/>
    </row>
    <row r="759" spans="1:28" ht="16.5" x14ac:dyDescent="0.25">
      <c r="A759" s="20" t="s">
        <v>522</v>
      </c>
      <c r="B759" s="17" t="s">
        <v>87</v>
      </c>
      <c r="C759" s="17" t="s">
        <v>16</v>
      </c>
      <c r="D759" s="18" t="s">
        <v>300</v>
      </c>
      <c r="E759" s="17" t="s">
        <v>520</v>
      </c>
      <c r="F759" s="112">
        <v>19733</v>
      </c>
      <c r="G759" s="122">
        <v>13200</v>
      </c>
      <c r="H759" s="112">
        <f>F759+G759</f>
        <v>32933</v>
      </c>
      <c r="I759" s="112">
        <v>0</v>
      </c>
      <c r="J759" s="112">
        <f>H759+I759</f>
        <v>32933</v>
      </c>
      <c r="K759" s="112">
        <v>0</v>
      </c>
      <c r="L759" s="112">
        <f>J759+K759</f>
        <v>32933</v>
      </c>
      <c r="M759" s="112">
        <v>0</v>
      </c>
      <c r="N759" s="112">
        <f>L759+M759</f>
        <v>32933</v>
      </c>
      <c r="O759" s="112">
        <v>0</v>
      </c>
      <c r="P759" s="112">
        <f>N759+O759</f>
        <v>32933</v>
      </c>
      <c r="Q759" s="112">
        <v>0</v>
      </c>
      <c r="R759" s="147">
        <v>0</v>
      </c>
      <c r="S759" s="150">
        <v>8516.51577</v>
      </c>
      <c r="T759" s="150">
        <f>R759+S759</f>
        <v>8516.51577</v>
      </c>
      <c r="U759" s="150">
        <v>0</v>
      </c>
      <c r="V759" s="150">
        <f>T759+U759</f>
        <v>8516.51577</v>
      </c>
      <c r="W759" s="128"/>
      <c r="X759" s="128"/>
      <c r="Y759" s="128"/>
      <c r="Z759" s="133"/>
      <c r="AA759" s="133"/>
      <c r="AB759" s="133"/>
    </row>
    <row r="760" spans="1:28" ht="34.5" x14ac:dyDescent="0.3">
      <c r="A760" s="41" t="s">
        <v>394</v>
      </c>
      <c r="B760" s="13" t="s">
        <v>87</v>
      </c>
      <c r="C760" s="13" t="s">
        <v>16</v>
      </c>
      <c r="D760" s="14" t="s">
        <v>395</v>
      </c>
      <c r="E760" s="19"/>
      <c r="F760" s="112"/>
      <c r="G760" s="122"/>
      <c r="H760" s="112"/>
      <c r="I760" s="112"/>
      <c r="J760" s="112"/>
      <c r="K760" s="112"/>
      <c r="L760" s="112"/>
      <c r="M760" s="112"/>
      <c r="N760" s="112"/>
      <c r="O760" s="112"/>
      <c r="P760" s="112"/>
      <c r="Q760" s="112"/>
      <c r="R760" s="94">
        <f t="shared" ref="R760:V761" si="1346">R761</f>
        <v>0</v>
      </c>
      <c r="S760" s="153">
        <f t="shared" si="1346"/>
        <v>3076.2640099999999</v>
      </c>
      <c r="T760" s="153">
        <f t="shared" si="1346"/>
        <v>3076.2640099999999</v>
      </c>
      <c r="U760" s="153">
        <f t="shared" si="1346"/>
        <v>0</v>
      </c>
      <c r="V760" s="153">
        <f t="shared" si="1346"/>
        <v>3076.2640099999999</v>
      </c>
      <c r="W760" s="128"/>
      <c r="X760" s="128"/>
      <c r="Y760" s="128"/>
      <c r="Z760" s="133"/>
      <c r="AA760" s="133"/>
      <c r="AB760" s="133"/>
    </row>
    <row r="761" spans="1:28" ht="16.5" x14ac:dyDescent="0.25">
      <c r="A761" s="20" t="s">
        <v>521</v>
      </c>
      <c r="B761" s="17" t="s">
        <v>87</v>
      </c>
      <c r="C761" s="17" t="s">
        <v>16</v>
      </c>
      <c r="D761" s="18" t="s">
        <v>395</v>
      </c>
      <c r="E761" s="17" t="s">
        <v>519</v>
      </c>
      <c r="F761" s="112"/>
      <c r="G761" s="122"/>
      <c r="H761" s="112"/>
      <c r="I761" s="112"/>
      <c r="J761" s="112"/>
      <c r="K761" s="112"/>
      <c r="L761" s="112"/>
      <c r="M761" s="112"/>
      <c r="N761" s="112"/>
      <c r="O761" s="112"/>
      <c r="P761" s="112"/>
      <c r="Q761" s="112"/>
      <c r="R761" s="130">
        <f t="shared" si="1346"/>
        <v>0</v>
      </c>
      <c r="S761" s="154">
        <f t="shared" si="1346"/>
        <v>3076.2640099999999</v>
      </c>
      <c r="T761" s="154">
        <f t="shared" si="1346"/>
        <v>3076.2640099999999</v>
      </c>
      <c r="U761" s="154">
        <f t="shared" si="1346"/>
        <v>0</v>
      </c>
      <c r="V761" s="154">
        <f t="shared" si="1346"/>
        <v>3076.2640099999999</v>
      </c>
      <c r="W761" s="128"/>
      <c r="X761" s="128"/>
      <c r="Y761" s="128"/>
      <c r="Z761" s="133"/>
      <c r="AA761" s="133"/>
      <c r="AB761" s="133"/>
    </row>
    <row r="762" spans="1:28" ht="16.5" x14ac:dyDescent="0.25">
      <c r="A762" s="20" t="s">
        <v>522</v>
      </c>
      <c r="B762" s="17" t="s">
        <v>87</v>
      </c>
      <c r="C762" s="17" t="s">
        <v>16</v>
      </c>
      <c r="D762" s="18" t="s">
        <v>395</v>
      </c>
      <c r="E762" s="17" t="s">
        <v>520</v>
      </c>
      <c r="F762" s="112"/>
      <c r="G762" s="122"/>
      <c r="H762" s="112"/>
      <c r="I762" s="112"/>
      <c r="J762" s="112"/>
      <c r="K762" s="112"/>
      <c r="L762" s="112"/>
      <c r="M762" s="112"/>
      <c r="N762" s="112"/>
      <c r="O762" s="112"/>
      <c r="P762" s="112"/>
      <c r="Q762" s="112"/>
      <c r="R762" s="130">
        <f>P762+Q762</f>
        <v>0</v>
      </c>
      <c r="S762" s="154">
        <v>3076.2640099999999</v>
      </c>
      <c r="T762" s="154">
        <f>R762+S762</f>
        <v>3076.2640099999999</v>
      </c>
      <c r="U762" s="154">
        <v>0</v>
      </c>
      <c r="V762" s="154">
        <f>T762+U762</f>
        <v>3076.2640099999999</v>
      </c>
      <c r="W762" s="128"/>
      <c r="X762" s="128"/>
      <c r="Y762" s="128"/>
      <c r="Z762" s="133"/>
      <c r="AA762" s="133"/>
      <c r="AB762" s="133"/>
    </row>
    <row r="763" spans="1:28" ht="49.5" x14ac:dyDescent="0.25">
      <c r="A763" s="44" t="s">
        <v>323</v>
      </c>
      <c r="B763" s="45" t="s">
        <v>87</v>
      </c>
      <c r="C763" s="45" t="s">
        <v>16</v>
      </c>
      <c r="D763" s="46" t="s">
        <v>324</v>
      </c>
      <c r="E763" s="47" t="s">
        <v>58</v>
      </c>
      <c r="F763" s="139" t="e">
        <f t="shared" ref="F763:V763" si="1347">F764</f>
        <v>#REF!</v>
      </c>
      <c r="G763" s="139" t="e">
        <f t="shared" si="1347"/>
        <v>#REF!</v>
      </c>
      <c r="H763" s="139" t="e">
        <f t="shared" si="1347"/>
        <v>#REF!</v>
      </c>
      <c r="I763" s="139" t="e">
        <f t="shared" si="1347"/>
        <v>#REF!</v>
      </c>
      <c r="J763" s="139" t="e">
        <f t="shared" si="1347"/>
        <v>#REF!</v>
      </c>
      <c r="K763" s="134" t="e">
        <f t="shared" si="1347"/>
        <v>#REF!</v>
      </c>
      <c r="L763" s="139" t="e">
        <f t="shared" si="1347"/>
        <v>#REF!</v>
      </c>
      <c r="M763" s="134" t="e">
        <f t="shared" si="1347"/>
        <v>#REF!</v>
      </c>
      <c r="N763" s="139" t="e">
        <f t="shared" si="1347"/>
        <v>#REF!</v>
      </c>
      <c r="O763" s="134" t="e">
        <f t="shared" si="1347"/>
        <v>#REF!</v>
      </c>
      <c r="P763" s="139" t="e">
        <f t="shared" si="1347"/>
        <v>#REF!</v>
      </c>
      <c r="Q763" s="134" t="e">
        <f t="shared" si="1347"/>
        <v>#REF!</v>
      </c>
      <c r="R763" s="140">
        <f t="shared" si="1347"/>
        <v>0</v>
      </c>
      <c r="S763" s="141">
        <f t="shared" si="1347"/>
        <v>2167.6711599999999</v>
      </c>
      <c r="T763" s="159">
        <f t="shared" si="1347"/>
        <v>2167.6711599999999</v>
      </c>
      <c r="U763" s="141">
        <f t="shared" si="1347"/>
        <v>0</v>
      </c>
      <c r="V763" s="159">
        <f t="shared" si="1347"/>
        <v>2167.6711599999999</v>
      </c>
      <c r="W763" s="128"/>
      <c r="X763" s="128"/>
      <c r="Y763" s="128"/>
      <c r="Z763" s="133"/>
      <c r="AA763" s="133"/>
      <c r="AB763" s="133"/>
    </row>
    <row r="764" spans="1:28" ht="33" x14ac:dyDescent="0.25">
      <c r="A764" s="26" t="s">
        <v>424</v>
      </c>
      <c r="B764" s="27" t="s">
        <v>87</v>
      </c>
      <c r="C764" s="27" t="s">
        <v>16</v>
      </c>
      <c r="D764" s="28" t="s">
        <v>325</v>
      </c>
      <c r="E764" s="19" t="s">
        <v>58</v>
      </c>
      <c r="F764" s="145" t="e">
        <f>#REF!+F765</f>
        <v>#REF!</v>
      </c>
      <c r="G764" s="145" t="e">
        <f>#REF!+G765</f>
        <v>#REF!</v>
      </c>
      <c r="H764" s="145" t="e">
        <f>#REF!+H765</f>
        <v>#REF!</v>
      </c>
      <c r="I764" s="145" t="e">
        <f>#REF!+I765</f>
        <v>#REF!</v>
      </c>
      <c r="J764" s="145" t="e">
        <f>#REF!+J765</f>
        <v>#REF!</v>
      </c>
      <c r="K764" s="111" t="e">
        <f>#REF!+K765</f>
        <v>#REF!</v>
      </c>
      <c r="L764" s="145" t="e">
        <f>#REF!+L765</f>
        <v>#REF!</v>
      </c>
      <c r="M764" s="111" t="e">
        <f>#REF!+M765</f>
        <v>#REF!</v>
      </c>
      <c r="N764" s="145" t="e">
        <f>#REF!+N765</f>
        <v>#REF!</v>
      </c>
      <c r="O764" s="111" t="e">
        <f>#REF!+O765</f>
        <v>#REF!</v>
      </c>
      <c r="P764" s="145" t="e">
        <f>#REF!+P765</f>
        <v>#REF!</v>
      </c>
      <c r="Q764" s="111" t="e">
        <f>#REF!+Q765</f>
        <v>#REF!</v>
      </c>
      <c r="R764" s="146">
        <f>R765</f>
        <v>0</v>
      </c>
      <c r="S764" s="149">
        <f>S765</f>
        <v>2167.6711599999999</v>
      </c>
      <c r="T764" s="162">
        <f>T765</f>
        <v>2167.6711599999999</v>
      </c>
      <c r="U764" s="149">
        <f>U765</f>
        <v>0</v>
      </c>
      <c r="V764" s="162">
        <f>V765</f>
        <v>2167.6711599999999</v>
      </c>
      <c r="W764" s="128"/>
      <c r="X764" s="128"/>
      <c r="Y764" s="128"/>
      <c r="Z764" s="133"/>
      <c r="AA764" s="133"/>
      <c r="AB764" s="133"/>
    </row>
    <row r="765" spans="1:28" ht="16.5" x14ac:dyDescent="0.25">
      <c r="A765" s="20" t="s">
        <v>521</v>
      </c>
      <c r="B765" s="17" t="s">
        <v>87</v>
      </c>
      <c r="C765" s="17" t="s">
        <v>16</v>
      </c>
      <c r="D765" s="18" t="s">
        <v>325</v>
      </c>
      <c r="E765" s="17" t="s">
        <v>519</v>
      </c>
      <c r="F765" s="126">
        <f t="shared" ref="F765:V765" si="1348">F766</f>
        <v>3624</v>
      </c>
      <c r="G765" s="126">
        <f t="shared" si="1348"/>
        <v>0</v>
      </c>
      <c r="H765" s="126">
        <f t="shared" si="1348"/>
        <v>3624</v>
      </c>
      <c r="I765" s="126">
        <f t="shared" si="1348"/>
        <v>0</v>
      </c>
      <c r="J765" s="126">
        <f t="shared" si="1348"/>
        <v>3624</v>
      </c>
      <c r="K765" s="112">
        <f t="shared" si="1348"/>
        <v>1595.3</v>
      </c>
      <c r="L765" s="126">
        <f t="shared" si="1348"/>
        <v>5219.3</v>
      </c>
      <c r="M765" s="112">
        <f t="shared" si="1348"/>
        <v>0</v>
      </c>
      <c r="N765" s="126">
        <f t="shared" si="1348"/>
        <v>5219.3</v>
      </c>
      <c r="O765" s="112">
        <f t="shared" si="1348"/>
        <v>0</v>
      </c>
      <c r="P765" s="126">
        <f t="shared" si="1348"/>
        <v>5219.3</v>
      </c>
      <c r="Q765" s="112">
        <f t="shared" si="1348"/>
        <v>0</v>
      </c>
      <c r="R765" s="131">
        <f t="shared" si="1348"/>
        <v>0</v>
      </c>
      <c r="S765" s="150">
        <f t="shared" si="1348"/>
        <v>2167.6711599999999</v>
      </c>
      <c r="T765" s="161">
        <f t="shared" si="1348"/>
        <v>2167.6711599999999</v>
      </c>
      <c r="U765" s="150">
        <f t="shared" si="1348"/>
        <v>0</v>
      </c>
      <c r="V765" s="161">
        <f t="shared" si="1348"/>
        <v>2167.6711599999999</v>
      </c>
      <c r="W765" s="128"/>
      <c r="X765" s="128"/>
      <c r="Y765" s="128"/>
      <c r="Z765" s="133"/>
      <c r="AA765" s="133"/>
      <c r="AB765" s="133"/>
    </row>
    <row r="766" spans="1:28" ht="16.5" x14ac:dyDescent="0.25">
      <c r="A766" s="20" t="s">
        <v>522</v>
      </c>
      <c r="B766" s="17" t="s">
        <v>87</v>
      </c>
      <c r="C766" s="17" t="s">
        <v>16</v>
      </c>
      <c r="D766" s="18" t="s">
        <v>325</v>
      </c>
      <c r="E766" s="17" t="s">
        <v>520</v>
      </c>
      <c r="F766" s="112">
        <v>3624</v>
      </c>
      <c r="G766" s="126">
        <v>0</v>
      </c>
      <c r="H766" s="112">
        <f>F766+G766</f>
        <v>3624</v>
      </c>
      <c r="I766" s="112">
        <v>0</v>
      </c>
      <c r="J766" s="112">
        <f>H766+I766</f>
        <v>3624</v>
      </c>
      <c r="K766" s="122">
        <v>1595.3</v>
      </c>
      <c r="L766" s="112">
        <f>J766+K766</f>
        <v>5219.3</v>
      </c>
      <c r="M766" s="112">
        <v>0</v>
      </c>
      <c r="N766" s="112">
        <f>L766+M766</f>
        <v>5219.3</v>
      </c>
      <c r="O766" s="112">
        <v>0</v>
      </c>
      <c r="P766" s="112">
        <f>N766+O766</f>
        <v>5219.3</v>
      </c>
      <c r="Q766" s="112">
        <v>0</v>
      </c>
      <c r="R766" s="147">
        <v>0</v>
      </c>
      <c r="S766" s="150">
        <v>2167.6711599999999</v>
      </c>
      <c r="T766" s="150">
        <f>R766+S766</f>
        <v>2167.6711599999999</v>
      </c>
      <c r="U766" s="150">
        <v>0</v>
      </c>
      <c r="V766" s="150">
        <f>T766+U766</f>
        <v>2167.6711599999999</v>
      </c>
      <c r="W766" s="128"/>
      <c r="X766" s="128"/>
      <c r="Y766" s="128"/>
      <c r="Z766" s="133"/>
      <c r="AA766" s="133"/>
      <c r="AB766" s="133"/>
    </row>
    <row r="767" spans="1:28" ht="33" x14ac:dyDescent="0.25">
      <c r="A767" s="44" t="s">
        <v>141</v>
      </c>
      <c r="B767" s="45" t="s">
        <v>87</v>
      </c>
      <c r="C767" s="45" t="s">
        <v>16</v>
      </c>
      <c r="D767" s="46" t="s">
        <v>142</v>
      </c>
      <c r="E767" s="47"/>
      <c r="F767" s="139">
        <f t="shared" ref="F767:U769" si="1349">F768</f>
        <v>257.5</v>
      </c>
      <c r="G767" s="139">
        <f t="shared" si="1349"/>
        <v>0</v>
      </c>
      <c r="H767" s="139">
        <f t="shared" si="1349"/>
        <v>257.5</v>
      </c>
      <c r="I767" s="139">
        <f t="shared" si="1349"/>
        <v>0</v>
      </c>
      <c r="J767" s="139">
        <f t="shared" si="1349"/>
        <v>257.5</v>
      </c>
      <c r="K767" s="134">
        <f t="shared" si="1349"/>
        <v>0</v>
      </c>
      <c r="L767" s="139">
        <f t="shared" si="1349"/>
        <v>257.5</v>
      </c>
      <c r="M767" s="134">
        <f t="shared" si="1349"/>
        <v>0</v>
      </c>
      <c r="N767" s="139">
        <f t="shared" si="1349"/>
        <v>257.5</v>
      </c>
      <c r="O767" s="134">
        <f t="shared" si="1349"/>
        <v>0</v>
      </c>
      <c r="P767" s="139">
        <f t="shared" si="1349"/>
        <v>257.5</v>
      </c>
      <c r="Q767" s="134">
        <f t="shared" si="1349"/>
        <v>0</v>
      </c>
      <c r="R767" s="140">
        <f t="shared" si="1349"/>
        <v>0</v>
      </c>
      <c r="S767" s="134">
        <f t="shared" si="1349"/>
        <v>239.5</v>
      </c>
      <c r="T767" s="139">
        <f t="shared" si="1349"/>
        <v>239.5</v>
      </c>
      <c r="U767" s="134">
        <f t="shared" si="1349"/>
        <v>0</v>
      </c>
      <c r="V767" s="139">
        <f t="shared" ref="U767:V769" si="1350">V768</f>
        <v>239.5</v>
      </c>
      <c r="W767" s="128"/>
      <c r="X767" s="128"/>
      <c r="Y767" s="128"/>
      <c r="Z767" s="133"/>
      <c r="AA767" s="133"/>
      <c r="AB767" s="133"/>
    </row>
    <row r="768" spans="1:28" ht="34.5" x14ac:dyDescent="0.3">
      <c r="A768" s="12" t="s">
        <v>301</v>
      </c>
      <c r="B768" s="13" t="s">
        <v>87</v>
      </c>
      <c r="C768" s="13" t="s">
        <v>16</v>
      </c>
      <c r="D768" s="14" t="s">
        <v>302</v>
      </c>
      <c r="E768" s="19" t="s">
        <v>58</v>
      </c>
      <c r="F768" s="142">
        <f t="shared" si="1349"/>
        <v>257.5</v>
      </c>
      <c r="G768" s="142">
        <f t="shared" si="1349"/>
        <v>0</v>
      </c>
      <c r="H768" s="142">
        <f t="shared" si="1349"/>
        <v>257.5</v>
      </c>
      <c r="I768" s="142">
        <f t="shared" si="1349"/>
        <v>0</v>
      </c>
      <c r="J768" s="142">
        <f t="shared" si="1349"/>
        <v>257.5</v>
      </c>
      <c r="K768" s="135">
        <f t="shared" si="1349"/>
        <v>0</v>
      </c>
      <c r="L768" s="142">
        <f t="shared" si="1349"/>
        <v>257.5</v>
      </c>
      <c r="M768" s="135">
        <f t="shared" si="1349"/>
        <v>0</v>
      </c>
      <c r="N768" s="142">
        <f t="shared" si="1349"/>
        <v>257.5</v>
      </c>
      <c r="O768" s="135">
        <f t="shared" si="1349"/>
        <v>0</v>
      </c>
      <c r="P768" s="142">
        <f t="shared" si="1349"/>
        <v>257.5</v>
      </c>
      <c r="Q768" s="135">
        <f t="shared" si="1349"/>
        <v>0</v>
      </c>
      <c r="R768" s="143">
        <f t="shared" si="1349"/>
        <v>0</v>
      </c>
      <c r="S768" s="135">
        <f t="shared" si="1349"/>
        <v>239.5</v>
      </c>
      <c r="T768" s="142">
        <f t="shared" si="1349"/>
        <v>239.5</v>
      </c>
      <c r="U768" s="135">
        <f t="shared" si="1350"/>
        <v>0</v>
      </c>
      <c r="V768" s="142">
        <f t="shared" si="1350"/>
        <v>239.5</v>
      </c>
      <c r="W768" s="128"/>
      <c r="X768" s="128"/>
      <c r="Y768" s="128"/>
      <c r="Z768" s="133"/>
      <c r="AA768" s="133"/>
      <c r="AB768" s="133"/>
    </row>
    <row r="769" spans="1:29" ht="16.5" x14ac:dyDescent="0.25">
      <c r="A769" s="20" t="s">
        <v>521</v>
      </c>
      <c r="B769" s="17" t="s">
        <v>87</v>
      </c>
      <c r="C769" s="17" t="s">
        <v>16</v>
      </c>
      <c r="D769" s="18" t="s">
        <v>302</v>
      </c>
      <c r="E769" s="17" t="s">
        <v>519</v>
      </c>
      <c r="F769" s="126">
        <f t="shared" si="1349"/>
        <v>257.5</v>
      </c>
      <c r="G769" s="126">
        <f t="shared" si="1349"/>
        <v>0</v>
      </c>
      <c r="H769" s="126">
        <f t="shared" si="1349"/>
        <v>257.5</v>
      </c>
      <c r="I769" s="126">
        <f t="shared" si="1349"/>
        <v>0</v>
      </c>
      <c r="J769" s="126">
        <f t="shared" si="1349"/>
        <v>257.5</v>
      </c>
      <c r="K769" s="112">
        <f t="shared" si="1349"/>
        <v>0</v>
      </c>
      <c r="L769" s="126">
        <f t="shared" si="1349"/>
        <v>257.5</v>
      </c>
      <c r="M769" s="112">
        <f t="shared" si="1349"/>
        <v>0</v>
      </c>
      <c r="N769" s="126">
        <f t="shared" si="1349"/>
        <v>257.5</v>
      </c>
      <c r="O769" s="112">
        <f t="shared" si="1349"/>
        <v>0</v>
      </c>
      <c r="P769" s="126">
        <f t="shared" si="1349"/>
        <v>257.5</v>
      </c>
      <c r="Q769" s="112">
        <f t="shared" si="1349"/>
        <v>0</v>
      </c>
      <c r="R769" s="131">
        <f t="shared" si="1349"/>
        <v>0</v>
      </c>
      <c r="S769" s="112">
        <f t="shared" si="1349"/>
        <v>239.5</v>
      </c>
      <c r="T769" s="126">
        <f t="shared" si="1349"/>
        <v>239.5</v>
      </c>
      <c r="U769" s="112">
        <f t="shared" si="1350"/>
        <v>0</v>
      </c>
      <c r="V769" s="126">
        <f t="shared" si="1350"/>
        <v>239.5</v>
      </c>
      <c r="W769" s="128"/>
      <c r="X769" s="128"/>
      <c r="Y769" s="128"/>
      <c r="Z769" s="133"/>
      <c r="AA769" s="133"/>
      <c r="AB769" s="133"/>
    </row>
    <row r="770" spans="1:29" ht="16.5" x14ac:dyDescent="0.25">
      <c r="A770" s="20" t="s">
        <v>522</v>
      </c>
      <c r="B770" s="17" t="s">
        <v>87</v>
      </c>
      <c r="C770" s="17" t="s">
        <v>16</v>
      </c>
      <c r="D770" s="18" t="s">
        <v>302</v>
      </c>
      <c r="E770" s="17" t="s">
        <v>520</v>
      </c>
      <c r="F770" s="112">
        <v>257.5</v>
      </c>
      <c r="G770" s="126">
        <v>0</v>
      </c>
      <c r="H770" s="112">
        <f>F770+G770</f>
        <v>257.5</v>
      </c>
      <c r="I770" s="112">
        <v>0</v>
      </c>
      <c r="J770" s="112">
        <f>H770+I770</f>
        <v>257.5</v>
      </c>
      <c r="K770" s="112">
        <v>0</v>
      </c>
      <c r="L770" s="112">
        <f>J770+K770</f>
        <v>257.5</v>
      </c>
      <c r="M770" s="112">
        <v>0</v>
      </c>
      <c r="N770" s="112">
        <f>L770+M770</f>
        <v>257.5</v>
      </c>
      <c r="O770" s="112">
        <v>0</v>
      </c>
      <c r="P770" s="112">
        <f>N770+O770</f>
        <v>257.5</v>
      </c>
      <c r="Q770" s="112">
        <v>0</v>
      </c>
      <c r="R770" s="147">
        <v>0</v>
      </c>
      <c r="S770" s="112">
        <v>239.5</v>
      </c>
      <c r="T770" s="112">
        <f>R770+S770</f>
        <v>239.5</v>
      </c>
      <c r="U770" s="112">
        <v>0</v>
      </c>
      <c r="V770" s="112">
        <f>T770+U770</f>
        <v>239.5</v>
      </c>
      <c r="W770" s="128"/>
      <c r="X770" s="128"/>
      <c r="Y770" s="128"/>
      <c r="Z770" s="133"/>
      <c r="AA770" s="133"/>
      <c r="AB770" s="133"/>
    </row>
    <row r="771" spans="1:29" ht="28.15" customHeight="1" x14ac:dyDescent="0.25">
      <c r="A771" s="21" t="s">
        <v>401</v>
      </c>
      <c r="B771" s="23"/>
      <c r="C771" s="23"/>
      <c r="D771" s="10"/>
      <c r="E771" s="23"/>
      <c r="F771" s="93">
        <f t="shared" ref="F771:R771" si="1351">F17+F109+F116+F144+F204+F307+F314+F529+F581+F603+F633</f>
        <v>2391423.9</v>
      </c>
      <c r="G771" s="93">
        <f t="shared" si="1351"/>
        <v>298023.89999999997</v>
      </c>
      <c r="H771" s="93">
        <f t="shared" si="1351"/>
        <v>2689447.8</v>
      </c>
      <c r="I771" s="93">
        <f t="shared" si="1351"/>
        <v>76221</v>
      </c>
      <c r="J771" s="93">
        <f t="shared" si="1351"/>
        <v>2765668.8</v>
      </c>
      <c r="K771" s="93">
        <f t="shared" si="1351"/>
        <v>-2.9103830456733704E-11</v>
      </c>
      <c r="L771" s="93">
        <f t="shared" si="1351"/>
        <v>2765668.8</v>
      </c>
      <c r="M771" s="95">
        <f t="shared" si="1351"/>
        <v>0</v>
      </c>
      <c r="N771" s="93">
        <f t="shared" si="1351"/>
        <v>2765668.8</v>
      </c>
      <c r="O771" s="93">
        <f t="shared" si="1351"/>
        <v>0</v>
      </c>
      <c r="P771" s="93">
        <f t="shared" si="1351"/>
        <v>2765668.8</v>
      </c>
      <c r="Q771" s="93">
        <f t="shared" si="1351"/>
        <v>177865.1</v>
      </c>
      <c r="R771" s="93">
        <f t="shared" si="1351"/>
        <v>2943533.9000000004</v>
      </c>
      <c r="S771" s="152">
        <f>S17+S109+S116+S144+S204+S307+S314+S529+S581+S603+S633+S644</f>
        <v>-166786.47661999974</v>
      </c>
      <c r="T771" s="152">
        <f>T17+T109+T116+T144+T204+T307+T314+T529+T581+T603+T633+T644</f>
        <v>2776747.4233800005</v>
      </c>
      <c r="U771" s="152">
        <f>U17+U109+U116+U144+U204+U307+U314+U529+U581+U603+U633+U644</f>
        <v>-1941.4287400000001</v>
      </c>
      <c r="V771" s="152">
        <f>V17+V109+V116+V144+V204+V307+V314+V529+V581+V603+V633+V644</f>
        <v>2774805.9946400002</v>
      </c>
      <c r="AC771" t="b">
        <f t="shared" si="1215"/>
        <v>1</v>
      </c>
    </row>
    <row r="772" spans="1:29" ht="15.75" x14ac:dyDescent="0.25">
      <c r="F772" s="89"/>
      <c r="G772" s="89"/>
      <c r="H772" s="89"/>
      <c r="I772" s="89"/>
      <c r="J772" s="89"/>
      <c r="K772" s="89"/>
      <c r="L772" s="89"/>
      <c r="M772" s="89"/>
      <c r="N772" s="89"/>
      <c r="O772" s="89"/>
      <c r="P772" s="89"/>
      <c r="Q772" s="89"/>
      <c r="R772" s="89"/>
      <c r="S772" s="89"/>
      <c r="T772" s="89"/>
      <c r="U772" s="89"/>
      <c r="V772" s="89"/>
    </row>
    <row r="773" spans="1:29" x14ac:dyDescent="0.25">
      <c r="J773" s="118">
        <f>J771+[2]Лист1!$J$112</f>
        <v>2776696.4886699999</v>
      </c>
      <c r="L773" s="118">
        <f>L771+L774</f>
        <v>4454295.8886699993</v>
      </c>
      <c r="N773" s="118">
        <f>N771+N774</f>
        <v>4454295.8886699993</v>
      </c>
      <c r="O773" s="118"/>
      <c r="P773" s="118"/>
      <c r="Q773" s="118"/>
      <c r="R773" s="118">
        <f>R771+[2]Лист1!$L$134</f>
        <v>4632160.9886700008</v>
      </c>
      <c r="S773" s="118"/>
      <c r="T773" s="118"/>
      <c r="U773" s="118"/>
      <c r="V773" s="118"/>
    </row>
    <row r="774" spans="1:29" x14ac:dyDescent="0.25">
      <c r="K774" s="121" t="s">
        <v>506</v>
      </c>
      <c r="L774" s="118">
        <v>1688627.08867</v>
      </c>
      <c r="M774" s="121" t="s">
        <v>506</v>
      </c>
      <c r="N774" s="118">
        <v>1688627.08867</v>
      </c>
      <c r="O774" s="118"/>
      <c r="P774" s="118"/>
      <c r="Q774" s="118"/>
      <c r="R774" s="118"/>
      <c r="S774" s="118"/>
      <c r="T774" s="118"/>
      <c r="U774" s="118"/>
      <c r="V774" s="118"/>
    </row>
  </sheetData>
  <sheetProtection sort="0" autoFilter="0"/>
  <autoFilter ref="A16:P771"/>
  <mergeCells count="12">
    <mergeCell ref="A13:V13"/>
    <mergeCell ref="A1:V1"/>
    <mergeCell ref="A4:V4"/>
    <mergeCell ref="A5:V5"/>
    <mergeCell ref="A7:V7"/>
    <mergeCell ref="A8:V8"/>
    <mergeCell ref="A9:V9"/>
    <mergeCell ref="A10:V10"/>
    <mergeCell ref="A11:V11"/>
    <mergeCell ref="A6:R6"/>
    <mergeCell ref="A2:V2"/>
    <mergeCell ref="A3:V3"/>
  </mergeCells>
  <pageMargins left="0.78740157480314965" right="0.59055118110236227" top="0.78740157480314965" bottom="0.3937007874015748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2024-09-19T17:08:33Z</dcterms:modified>
</cp:coreProperties>
</file>