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15480" windowHeight="7980" activeTab="1"/>
  </bookViews>
  <sheets>
    <sheet name="Лист1" sheetId="1" r:id="rId1"/>
    <sheet name="Лист2" sheetId="2" r:id="rId2"/>
  </sheets>
  <definedNames>
    <definedName name="_xlnm._FilterDatabase" localSheetId="0" hidden="1">Лист1!$A$16:$U$904</definedName>
    <definedName name="_xlnm.Print_Area" localSheetId="0">Лист1!$A$1:$W$937</definedName>
  </definedNames>
  <calcPr calcId="145621"/>
</workbook>
</file>

<file path=xl/calcChain.xml><?xml version="1.0" encoding="utf-8"?>
<calcChain xmlns="http://schemas.openxmlformats.org/spreadsheetml/2006/main">
  <c r="V33" i="1" l="1"/>
  <c r="V200" i="1" l="1"/>
  <c r="U936" i="1" l="1"/>
  <c r="W936" i="1" s="1"/>
  <c r="W935" i="1" s="1"/>
  <c r="W934" i="1" s="1"/>
  <c r="W933" i="1" s="1"/>
  <c r="W932" i="1" s="1"/>
  <c r="W931" i="1" s="1"/>
  <c r="W930" i="1" s="1"/>
  <c r="V935" i="1"/>
  <c r="V934" i="1" s="1"/>
  <c r="V933" i="1" s="1"/>
  <c r="V932" i="1" s="1"/>
  <c r="V931" i="1" s="1"/>
  <c r="V930" i="1" s="1"/>
  <c r="W923" i="1"/>
  <c r="W922" i="1" s="1"/>
  <c r="W921" i="1" s="1"/>
  <c r="W920" i="1" s="1"/>
  <c r="W919" i="1" s="1"/>
  <c r="W918" i="1" s="1"/>
  <c r="W917" i="1" s="1"/>
  <c r="V922" i="1"/>
  <c r="V921" i="1" s="1"/>
  <c r="V920" i="1" s="1"/>
  <c r="V919" i="1" s="1"/>
  <c r="V918" i="1" s="1"/>
  <c r="V917" i="1" s="1"/>
  <c r="U929" i="1"/>
  <c r="W929" i="1" s="1"/>
  <c r="W928" i="1" s="1"/>
  <c r="W927" i="1" s="1"/>
  <c r="W926" i="1" s="1"/>
  <c r="W925" i="1" s="1"/>
  <c r="V928" i="1"/>
  <c r="V927" i="1" s="1"/>
  <c r="V909" i="1"/>
  <c r="W909" i="1" s="1"/>
  <c r="W908" i="1" s="1"/>
  <c r="W907" i="1" s="1"/>
  <c r="V248" i="1"/>
  <c r="U928" i="1" l="1"/>
  <c r="V926" i="1"/>
  <c r="W924" i="1"/>
  <c r="U935" i="1"/>
  <c r="U934" i="1" s="1"/>
  <c r="U933" i="1" s="1"/>
  <c r="U932" i="1" s="1"/>
  <c r="U931" i="1" s="1"/>
  <c r="U930" i="1" s="1"/>
  <c r="V908" i="1"/>
  <c r="V907" i="1" s="1"/>
  <c r="I923" i="1"/>
  <c r="K923" i="1" s="1"/>
  <c r="T922" i="1"/>
  <c r="T921" i="1" s="1"/>
  <c r="T920" i="1" s="1"/>
  <c r="T919" i="1" s="1"/>
  <c r="T918" i="1" s="1"/>
  <c r="T917" i="1" s="1"/>
  <c r="R922" i="1"/>
  <c r="R921" i="1" s="1"/>
  <c r="R920" i="1" s="1"/>
  <c r="R919" i="1" s="1"/>
  <c r="R918" i="1" s="1"/>
  <c r="R917" i="1" s="1"/>
  <c r="P922" i="1"/>
  <c r="P921" i="1" s="1"/>
  <c r="P920" i="1" s="1"/>
  <c r="P919" i="1" s="1"/>
  <c r="P918" i="1" s="1"/>
  <c r="P917" i="1" s="1"/>
  <c r="N922" i="1"/>
  <c r="N921" i="1" s="1"/>
  <c r="N920" i="1" s="1"/>
  <c r="N919" i="1" s="1"/>
  <c r="N918" i="1" s="1"/>
  <c r="N917" i="1" s="1"/>
  <c r="L922" i="1"/>
  <c r="L921" i="1" s="1"/>
  <c r="L920" i="1" s="1"/>
  <c r="L919" i="1" s="1"/>
  <c r="L918" i="1" s="1"/>
  <c r="L917" i="1" s="1"/>
  <c r="J922" i="1"/>
  <c r="J921" i="1" s="1"/>
  <c r="J920" i="1" s="1"/>
  <c r="J919" i="1" s="1"/>
  <c r="J918" i="1" s="1"/>
  <c r="J917" i="1" s="1"/>
  <c r="H922" i="1"/>
  <c r="H921" i="1" s="1"/>
  <c r="H920" i="1" s="1"/>
  <c r="H919" i="1" s="1"/>
  <c r="H918" i="1" s="1"/>
  <c r="H917" i="1" s="1"/>
  <c r="G922" i="1"/>
  <c r="G921" i="1" s="1"/>
  <c r="G920" i="1" s="1"/>
  <c r="G919" i="1" s="1"/>
  <c r="G918" i="1" s="1"/>
  <c r="G917" i="1" s="1"/>
  <c r="R916" i="1"/>
  <c r="H916" i="1"/>
  <c r="I916" i="1" s="1"/>
  <c r="V915" i="1"/>
  <c r="V914" i="1" s="1"/>
  <c r="V913" i="1" s="1"/>
  <c r="T915" i="1"/>
  <c r="T914" i="1" s="1"/>
  <c r="R915" i="1"/>
  <c r="R914" i="1" s="1"/>
  <c r="P915" i="1"/>
  <c r="P914" i="1" s="1"/>
  <c r="N915" i="1"/>
  <c r="N914" i="1" s="1"/>
  <c r="L915" i="1"/>
  <c r="L914" i="1" s="1"/>
  <c r="L913" i="1" s="1"/>
  <c r="J915" i="1"/>
  <c r="J914" i="1" s="1"/>
  <c r="G915" i="1"/>
  <c r="G914" i="1" s="1"/>
  <c r="I912" i="1"/>
  <c r="K912" i="1" s="1"/>
  <c r="V911" i="1"/>
  <c r="V910" i="1" s="1"/>
  <c r="T911" i="1"/>
  <c r="T910" i="1" s="1"/>
  <c r="R911" i="1"/>
  <c r="R910" i="1" s="1"/>
  <c r="P911" i="1"/>
  <c r="P910" i="1" s="1"/>
  <c r="N911" i="1"/>
  <c r="N910" i="1" s="1"/>
  <c r="L911" i="1"/>
  <c r="L910" i="1" s="1"/>
  <c r="J911" i="1"/>
  <c r="J910" i="1" s="1"/>
  <c r="I911" i="1"/>
  <c r="I910" i="1" s="1"/>
  <c r="H911" i="1"/>
  <c r="H910" i="1" s="1"/>
  <c r="G911" i="1"/>
  <c r="G910" i="1" s="1"/>
  <c r="I909" i="1"/>
  <c r="T908" i="1"/>
  <c r="R908" i="1"/>
  <c r="R907" i="1" s="1"/>
  <c r="P908" i="1"/>
  <c r="P907" i="1" s="1"/>
  <c r="N908" i="1"/>
  <c r="N907" i="1" s="1"/>
  <c r="L908" i="1"/>
  <c r="L907" i="1" s="1"/>
  <c r="J908" i="1"/>
  <c r="J907" i="1" s="1"/>
  <c r="H908" i="1"/>
  <c r="H907" i="1" s="1"/>
  <c r="G908" i="1"/>
  <c r="G907" i="1" s="1"/>
  <c r="T907" i="1"/>
  <c r="H904" i="1"/>
  <c r="I904" i="1" s="1"/>
  <c r="I903" i="1" s="1"/>
  <c r="I902" i="1" s="1"/>
  <c r="V903" i="1"/>
  <c r="V902" i="1" s="1"/>
  <c r="T903" i="1"/>
  <c r="T902" i="1" s="1"/>
  <c r="R903" i="1"/>
  <c r="R902" i="1" s="1"/>
  <c r="P903" i="1"/>
  <c r="P902" i="1" s="1"/>
  <c r="N903" i="1"/>
  <c r="N902" i="1" s="1"/>
  <c r="L903" i="1"/>
  <c r="L902" i="1" s="1"/>
  <c r="J903" i="1"/>
  <c r="J902" i="1" s="1"/>
  <c r="H903" i="1"/>
  <c r="H902" i="1" s="1"/>
  <c r="G903" i="1"/>
  <c r="G902" i="1" s="1"/>
  <c r="I901" i="1"/>
  <c r="K901" i="1" s="1"/>
  <c r="V900" i="1"/>
  <c r="V899" i="1" s="1"/>
  <c r="V898" i="1" s="1"/>
  <c r="T900" i="1"/>
  <c r="T899" i="1" s="1"/>
  <c r="T898" i="1" s="1"/>
  <c r="R900" i="1"/>
  <c r="R899" i="1" s="1"/>
  <c r="R898" i="1" s="1"/>
  <c r="P900" i="1"/>
  <c r="P899" i="1" s="1"/>
  <c r="P898" i="1" s="1"/>
  <c r="N900" i="1"/>
  <c r="N899" i="1" s="1"/>
  <c r="N898" i="1" s="1"/>
  <c r="L900" i="1"/>
  <c r="L899" i="1" s="1"/>
  <c r="J900" i="1"/>
  <c r="J899" i="1" s="1"/>
  <c r="J898" i="1" s="1"/>
  <c r="H900" i="1"/>
  <c r="H899" i="1" s="1"/>
  <c r="H898" i="1" s="1"/>
  <c r="G900" i="1"/>
  <c r="G899" i="1" s="1"/>
  <c r="G898" i="1" s="1"/>
  <c r="L898" i="1"/>
  <c r="I897" i="1"/>
  <c r="K897" i="1" s="1"/>
  <c r="M897" i="1" s="1"/>
  <c r="V896" i="1"/>
  <c r="V895" i="1" s="1"/>
  <c r="V894" i="1" s="1"/>
  <c r="T896" i="1"/>
  <c r="T895" i="1" s="1"/>
  <c r="T894" i="1" s="1"/>
  <c r="R896" i="1"/>
  <c r="R895" i="1" s="1"/>
  <c r="R894" i="1" s="1"/>
  <c r="P896" i="1"/>
  <c r="P895" i="1" s="1"/>
  <c r="P894" i="1" s="1"/>
  <c r="N896" i="1"/>
  <c r="N895" i="1" s="1"/>
  <c r="N894" i="1" s="1"/>
  <c r="L896" i="1"/>
  <c r="L895" i="1" s="1"/>
  <c r="L894" i="1" s="1"/>
  <c r="J896" i="1"/>
  <c r="J895" i="1" s="1"/>
  <c r="J894" i="1" s="1"/>
  <c r="H896" i="1"/>
  <c r="H895" i="1" s="1"/>
  <c r="H894" i="1" s="1"/>
  <c r="G896" i="1"/>
  <c r="G895" i="1" s="1"/>
  <c r="G894" i="1" s="1"/>
  <c r="M890" i="1"/>
  <c r="O890" i="1" s="1"/>
  <c r="Q890" i="1" s="1"/>
  <c r="S890" i="1" s="1"/>
  <c r="V889" i="1"/>
  <c r="V888" i="1" s="1"/>
  <c r="V887" i="1" s="1"/>
  <c r="V886" i="1" s="1"/>
  <c r="V885" i="1" s="1"/>
  <c r="T889" i="1"/>
  <c r="T888" i="1" s="1"/>
  <c r="T887" i="1" s="1"/>
  <c r="T886" i="1" s="1"/>
  <c r="T885" i="1" s="1"/>
  <c r="R889" i="1"/>
  <c r="R888" i="1" s="1"/>
  <c r="R887" i="1" s="1"/>
  <c r="R886" i="1" s="1"/>
  <c r="R885" i="1" s="1"/>
  <c r="P889" i="1"/>
  <c r="P888" i="1" s="1"/>
  <c r="P887" i="1" s="1"/>
  <c r="P886" i="1" s="1"/>
  <c r="P885" i="1" s="1"/>
  <c r="N889" i="1"/>
  <c r="N888" i="1" s="1"/>
  <c r="N887" i="1" s="1"/>
  <c r="N886" i="1" s="1"/>
  <c r="N885" i="1" s="1"/>
  <c r="L889" i="1"/>
  <c r="L888" i="1" s="1"/>
  <c r="L887" i="1" s="1"/>
  <c r="L886" i="1" s="1"/>
  <c r="L885" i="1" s="1"/>
  <c r="K889" i="1"/>
  <c r="G884" i="1"/>
  <c r="G883" i="1" s="1"/>
  <c r="G882" i="1" s="1"/>
  <c r="G881" i="1" s="1"/>
  <c r="G880" i="1" s="1"/>
  <c r="V883" i="1"/>
  <c r="T883" i="1"/>
  <c r="T882" i="1" s="1"/>
  <c r="T881" i="1" s="1"/>
  <c r="R883" i="1"/>
  <c r="R882" i="1" s="1"/>
  <c r="P883" i="1"/>
  <c r="P882" i="1" s="1"/>
  <c r="P881" i="1" s="1"/>
  <c r="N883" i="1"/>
  <c r="N882" i="1" s="1"/>
  <c r="N881" i="1" s="1"/>
  <c r="N880" i="1" s="1"/>
  <c r="L883" i="1"/>
  <c r="L882" i="1" s="1"/>
  <c r="L881" i="1" s="1"/>
  <c r="L880" i="1" s="1"/>
  <c r="J883" i="1"/>
  <c r="J882" i="1" s="1"/>
  <c r="J881" i="1" s="1"/>
  <c r="J880" i="1" s="1"/>
  <c r="H883" i="1"/>
  <c r="H882" i="1" s="1"/>
  <c r="H881" i="1" s="1"/>
  <c r="H880" i="1" s="1"/>
  <c r="V882" i="1"/>
  <c r="V881" i="1" s="1"/>
  <c r="V880" i="1" s="1"/>
  <c r="I879" i="1"/>
  <c r="K879" i="1" s="1"/>
  <c r="V878" i="1"/>
  <c r="V877" i="1" s="1"/>
  <c r="V876" i="1" s="1"/>
  <c r="T878" i="1"/>
  <c r="T877" i="1" s="1"/>
  <c r="T876" i="1" s="1"/>
  <c r="R878" i="1"/>
  <c r="R877" i="1" s="1"/>
  <c r="P878" i="1"/>
  <c r="P877" i="1" s="1"/>
  <c r="P876" i="1" s="1"/>
  <c r="N878" i="1"/>
  <c r="N877" i="1" s="1"/>
  <c r="N876" i="1" s="1"/>
  <c r="L878" i="1"/>
  <c r="L877" i="1" s="1"/>
  <c r="L876" i="1" s="1"/>
  <c r="J878" i="1"/>
  <c r="J877" i="1" s="1"/>
  <c r="H878" i="1"/>
  <c r="H877" i="1" s="1"/>
  <c r="H876" i="1" s="1"/>
  <c r="G878" i="1"/>
  <c r="G877" i="1" s="1"/>
  <c r="G876" i="1" s="1"/>
  <c r="R876" i="1"/>
  <c r="J876" i="1"/>
  <c r="U873" i="1"/>
  <c r="U872" i="1" s="1"/>
  <c r="U871" i="1" s="1"/>
  <c r="U870" i="1" s="1"/>
  <c r="V872" i="1"/>
  <c r="V871" i="1" s="1"/>
  <c r="V870" i="1" s="1"/>
  <c r="V834" i="1"/>
  <c r="W835" i="1"/>
  <c r="W834" i="1" s="1"/>
  <c r="U867" i="1"/>
  <c r="W867" i="1" s="1"/>
  <c r="W866" i="1" s="1"/>
  <c r="W865" i="1" s="1"/>
  <c r="W864" i="1" s="1"/>
  <c r="W863" i="1" s="1"/>
  <c r="W862" i="1" s="1"/>
  <c r="W861" i="1" s="1"/>
  <c r="V866" i="1"/>
  <c r="V865" i="1" s="1"/>
  <c r="V864" i="1" s="1"/>
  <c r="V863" i="1" s="1"/>
  <c r="V862" i="1" s="1"/>
  <c r="V861" i="1" s="1"/>
  <c r="U859" i="1"/>
  <c r="W859" i="1" s="1"/>
  <c r="W858" i="1" s="1"/>
  <c r="W857" i="1" s="1"/>
  <c r="V858" i="1"/>
  <c r="V857" i="1" s="1"/>
  <c r="U856" i="1"/>
  <c r="U855" i="1" s="1"/>
  <c r="U854" i="1" s="1"/>
  <c r="V855" i="1"/>
  <c r="V854" i="1" s="1"/>
  <c r="I922" i="1" l="1"/>
  <c r="I921" i="1" s="1"/>
  <c r="I920" i="1" s="1"/>
  <c r="I919" i="1" s="1"/>
  <c r="I918" i="1" s="1"/>
  <c r="I917" i="1" s="1"/>
  <c r="V906" i="1"/>
  <c r="V905" i="1" s="1"/>
  <c r="V925" i="1"/>
  <c r="V924" i="1" s="1"/>
  <c r="U927" i="1"/>
  <c r="U926" i="1" s="1"/>
  <c r="U925" i="1" s="1"/>
  <c r="U924" i="1" s="1"/>
  <c r="L893" i="1"/>
  <c r="L892" i="1" s="1"/>
  <c r="I896" i="1"/>
  <c r="I895" i="1" s="1"/>
  <c r="I894" i="1" s="1"/>
  <c r="K896" i="1"/>
  <c r="K895" i="1" s="1"/>
  <c r="K894" i="1" s="1"/>
  <c r="H893" i="1"/>
  <c r="H892" i="1" s="1"/>
  <c r="J893" i="1"/>
  <c r="W873" i="1"/>
  <c r="W872" i="1" s="1"/>
  <c r="W871" i="1" s="1"/>
  <c r="W870" i="1" s="1"/>
  <c r="W869" i="1" s="1"/>
  <c r="W868" i="1" s="1"/>
  <c r="W860" i="1" s="1"/>
  <c r="P893" i="1"/>
  <c r="I878" i="1"/>
  <c r="I877" i="1" s="1"/>
  <c r="I876" i="1" s="1"/>
  <c r="L875" i="1"/>
  <c r="G893" i="1"/>
  <c r="G892" i="1" s="1"/>
  <c r="R893" i="1"/>
  <c r="T913" i="1"/>
  <c r="T906" i="1" s="1"/>
  <c r="T905" i="1" s="1"/>
  <c r="P913" i="1"/>
  <c r="P906" i="1" s="1"/>
  <c r="P905" i="1" s="1"/>
  <c r="N875" i="1"/>
  <c r="V893" i="1"/>
  <c r="V892" i="1" s="1"/>
  <c r="G913" i="1"/>
  <c r="G906" i="1" s="1"/>
  <c r="G905" i="1" s="1"/>
  <c r="N913" i="1"/>
  <c r="N906" i="1" s="1"/>
  <c r="N905" i="1" s="1"/>
  <c r="H875" i="1"/>
  <c r="G875" i="1"/>
  <c r="N893" i="1"/>
  <c r="V853" i="1"/>
  <c r="V852" i="1" s="1"/>
  <c r="V851" i="1" s="1"/>
  <c r="K904" i="1"/>
  <c r="J913" i="1"/>
  <c r="J906" i="1" s="1"/>
  <c r="J905" i="1" s="1"/>
  <c r="R913" i="1"/>
  <c r="R906" i="1" s="1"/>
  <c r="R905" i="1" s="1"/>
  <c r="M879" i="1"/>
  <c r="K878" i="1"/>
  <c r="K877" i="1" s="1"/>
  <c r="K876" i="1" s="1"/>
  <c r="J875" i="1"/>
  <c r="T880" i="1"/>
  <c r="T875" i="1" s="1"/>
  <c r="M901" i="1"/>
  <c r="K900" i="1"/>
  <c r="K899" i="1" s="1"/>
  <c r="K898" i="1" s="1"/>
  <c r="P880" i="1"/>
  <c r="P875" i="1" s="1"/>
  <c r="V875" i="1"/>
  <c r="M896" i="1"/>
  <c r="M895" i="1" s="1"/>
  <c r="M894" i="1" s="1"/>
  <c r="O897" i="1"/>
  <c r="I900" i="1"/>
  <c r="I899" i="1" s="1"/>
  <c r="I898" i="1" s="1"/>
  <c r="R881" i="1"/>
  <c r="R880" i="1" s="1"/>
  <c r="R875" i="1" s="1"/>
  <c r="W890" i="1"/>
  <c r="X890" i="1"/>
  <c r="M889" i="1"/>
  <c r="O889" i="1" s="1"/>
  <c r="Q889" i="1" s="1"/>
  <c r="S889" i="1" s="1"/>
  <c r="K888" i="1"/>
  <c r="M923" i="1"/>
  <c r="K922" i="1"/>
  <c r="K921" i="1" s="1"/>
  <c r="K920" i="1" s="1"/>
  <c r="K919" i="1" s="1"/>
  <c r="K918" i="1" s="1"/>
  <c r="K917" i="1" s="1"/>
  <c r="I884" i="1"/>
  <c r="T893" i="1"/>
  <c r="I915" i="1"/>
  <c r="I914" i="1" s="1"/>
  <c r="I913" i="1" s="1"/>
  <c r="K916" i="1"/>
  <c r="K909" i="1"/>
  <c r="I908" i="1"/>
  <c r="I907" i="1" s="1"/>
  <c r="L906" i="1"/>
  <c r="L905" i="1" s="1"/>
  <c r="M912" i="1"/>
  <c r="K911" i="1"/>
  <c r="K910" i="1" s="1"/>
  <c r="H915" i="1"/>
  <c r="H914" i="1" s="1"/>
  <c r="H913" i="1" s="1"/>
  <c r="H906" i="1" s="1"/>
  <c r="H905" i="1" s="1"/>
  <c r="U869" i="1"/>
  <c r="U868" i="1" s="1"/>
  <c r="V869" i="1"/>
  <c r="V868" i="1" s="1"/>
  <c r="U866" i="1"/>
  <c r="U865" i="1" s="1"/>
  <c r="U864" i="1" s="1"/>
  <c r="U863" i="1" s="1"/>
  <c r="U862" i="1" s="1"/>
  <c r="W856" i="1"/>
  <c r="W855" i="1" s="1"/>
  <c r="W854" i="1" s="1"/>
  <c r="W853" i="1" s="1"/>
  <c r="U858" i="1"/>
  <c r="U857" i="1" s="1"/>
  <c r="U853" i="1" s="1"/>
  <c r="U850" i="1"/>
  <c r="U849" i="1" s="1"/>
  <c r="U848" i="1" s="1"/>
  <c r="V849" i="1"/>
  <c r="V848" i="1" s="1"/>
  <c r="U847" i="1"/>
  <c r="U846" i="1" s="1"/>
  <c r="U845" i="1" s="1"/>
  <c r="V846" i="1"/>
  <c r="V845" i="1" s="1"/>
  <c r="U844" i="1"/>
  <c r="W844" i="1" s="1"/>
  <c r="W843" i="1" s="1"/>
  <c r="W842" i="1" s="1"/>
  <c r="V843" i="1"/>
  <c r="V842" i="1" s="1"/>
  <c r="U830" i="1"/>
  <c r="U829" i="1" s="1"/>
  <c r="U828" i="1" s="1"/>
  <c r="V829" i="1"/>
  <c r="V828" i="1" s="1"/>
  <c r="I893" i="1" l="1"/>
  <c r="V841" i="1"/>
  <c r="V840" i="1" s="1"/>
  <c r="V839" i="1" s="1"/>
  <c r="V838" i="1" s="1"/>
  <c r="I906" i="1"/>
  <c r="I905" i="1" s="1"/>
  <c r="V891" i="1"/>
  <c r="V874" i="1" s="1"/>
  <c r="N892" i="1"/>
  <c r="N891" i="1" s="1"/>
  <c r="N874" i="1" s="1"/>
  <c r="R892" i="1"/>
  <c r="R891" i="1" s="1"/>
  <c r="R874" i="1" s="1"/>
  <c r="L891" i="1"/>
  <c r="L874" i="1" s="1"/>
  <c r="G891" i="1"/>
  <c r="G874" i="1" s="1"/>
  <c r="V860" i="1"/>
  <c r="J892" i="1"/>
  <c r="J891" i="1" s="1"/>
  <c r="J874" i="1" s="1"/>
  <c r="M904" i="1"/>
  <c r="K903" i="1"/>
  <c r="K902" i="1" s="1"/>
  <c r="K893" i="1" s="1"/>
  <c r="P892" i="1"/>
  <c r="P891" i="1" s="1"/>
  <c r="P874" i="1" s="1"/>
  <c r="M909" i="1"/>
  <c r="K908" i="1"/>
  <c r="K907" i="1" s="1"/>
  <c r="M916" i="1"/>
  <c r="K915" i="1"/>
  <c r="K914" i="1" s="1"/>
  <c r="K913" i="1" s="1"/>
  <c r="K884" i="1"/>
  <c r="I883" i="1"/>
  <c r="I882" i="1" s="1"/>
  <c r="I881" i="1" s="1"/>
  <c r="I880" i="1" s="1"/>
  <c r="I875" i="1" s="1"/>
  <c r="T892" i="1"/>
  <c r="T891" i="1" s="1"/>
  <c r="T874" i="1" s="1"/>
  <c r="M888" i="1"/>
  <c r="O888" i="1" s="1"/>
  <c r="Q888" i="1" s="1"/>
  <c r="S888" i="1" s="1"/>
  <c r="K887" i="1"/>
  <c r="M900" i="1"/>
  <c r="M899" i="1" s="1"/>
  <c r="M898" i="1" s="1"/>
  <c r="O901" i="1"/>
  <c r="M922" i="1"/>
  <c r="M921" i="1" s="1"/>
  <c r="M920" i="1" s="1"/>
  <c r="M919" i="1" s="1"/>
  <c r="M918" i="1" s="1"/>
  <c r="M917" i="1" s="1"/>
  <c r="O923" i="1"/>
  <c r="H891" i="1"/>
  <c r="H874" i="1" s="1"/>
  <c r="I892" i="1"/>
  <c r="I891" i="1" s="1"/>
  <c r="Q897" i="1"/>
  <c r="O896" i="1"/>
  <c r="O895" i="1" s="1"/>
  <c r="O894" i="1" s="1"/>
  <c r="O879" i="1"/>
  <c r="M878" i="1"/>
  <c r="M877" i="1" s="1"/>
  <c r="M876" i="1" s="1"/>
  <c r="M911" i="1"/>
  <c r="M910" i="1" s="1"/>
  <c r="O912" i="1"/>
  <c r="W889" i="1"/>
  <c r="X889" i="1"/>
  <c r="U852" i="1"/>
  <c r="U851" i="1" s="1"/>
  <c r="W847" i="1"/>
  <c r="W846" i="1" s="1"/>
  <c r="W845" i="1" s="1"/>
  <c r="W852" i="1"/>
  <c r="W851" i="1" s="1"/>
  <c r="W850" i="1"/>
  <c r="W849" i="1" s="1"/>
  <c r="W848" i="1" s="1"/>
  <c r="U843" i="1"/>
  <c r="W830" i="1"/>
  <c r="W829" i="1" s="1"/>
  <c r="V827" i="1"/>
  <c r="U827" i="1"/>
  <c r="V832" i="1"/>
  <c r="V831" i="1" s="1"/>
  <c r="W833" i="1"/>
  <c r="W832" i="1" s="1"/>
  <c r="W831" i="1" s="1"/>
  <c r="V822" i="1"/>
  <c r="V821" i="1" s="1"/>
  <c r="V820" i="1" s="1"/>
  <c r="V819" i="1" s="1"/>
  <c r="V818" i="1" s="1"/>
  <c r="W823" i="1"/>
  <c r="W822" i="1" s="1"/>
  <c r="W821" i="1" s="1"/>
  <c r="W820" i="1" s="1"/>
  <c r="W819" i="1" s="1"/>
  <c r="W818" i="1" s="1"/>
  <c r="W841" i="1" l="1"/>
  <c r="W840" i="1" s="1"/>
  <c r="W839" i="1" s="1"/>
  <c r="W838" i="1" s="1"/>
  <c r="O904" i="1"/>
  <c r="M903" i="1"/>
  <c r="M902" i="1" s="1"/>
  <c r="M893" i="1" s="1"/>
  <c r="Q912" i="1"/>
  <c r="O911" i="1"/>
  <c r="O910" i="1" s="1"/>
  <c r="O900" i="1"/>
  <c r="O899" i="1" s="1"/>
  <c r="O898" i="1" s="1"/>
  <c r="Q901" i="1"/>
  <c r="I874" i="1"/>
  <c r="K906" i="1"/>
  <c r="K905" i="1" s="1"/>
  <c r="S897" i="1"/>
  <c r="Q896" i="1"/>
  <c r="Q895" i="1" s="1"/>
  <c r="Q894" i="1" s="1"/>
  <c r="K883" i="1"/>
  <c r="K882" i="1" s="1"/>
  <c r="K881" i="1" s="1"/>
  <c r="K880" i="1" s="1"/>
  <c r="K875" i="1" s="1"/>
  <c r="M884" i="1"/>
  <c r="O916" i="1"/>
  <c r="M915" i="1"/>
  <c r="M914" i="1" s="1"/>
  <c r="M913" i="1" s="1"/>
  <c r="O909" i="1"/>
  <c r="M908" i="1"/>
  <c r="M907" i="1" s="1"/>
  <c r="K892" i="1"/>
  <c r="Q923" i="1"/>
  <c r="O922" i="1"/>
  <c r="O921" i="1" s="1"/>
  <c r="O920" i="1" s="1"/>
  <c r="O919" i="1" s="1"/>
  <c r="O918" i="1" s="1"/>
  <c r="O917" i="1" s="1"/>
  <c r="M887" i="1"/>
  <c r="O887" i="1" s="1"/>
  <c r="Q887" i="1" s="1"/>
  <c r="S887" i="1" s="1"/>
  <c r="K886" i="1"/>
  <c r="O878" i="1"/>
  <c r="O877" i="1" s="1"/>
  <c r="O876" i="1" s="1"/>
  <c r="Q879" i="1"/>
  <c r="W888" i="1"/>
  <c r="X888" i="1"/>
  <c r="U842" i="1"/>
  <c r="U841" i="1" s="1"/>
  <c r="U840" i="1" s="1"/>
  <c r="U839" i="1" s="1"/>
  <c r="U838" i="1" s="1"/>
  <c r="V826" i="1"/>
  <c r="V825" i="1" s="1"/>
  <c r="V824" i="1" s="1"/>
  <c r="W828" i="1"/>
  <c r="W827" i="1" s="1"/>
  <c r="W826" i="1" s="1"/>
  <c r="W825" i="1" s="1"/>
  <c r="W824" i="1" s="1"/>
  <c r="W817" i="1" s="1"/>
  <c r="V814" i="1"/>
  <c r="V813" i="1" s="1"/>
  <c r="V811" i="1"/>
  <c r="V809" i="1"/>
  <c r="V800" i="1"/>
  <c r="V799" i="1" s="1"/>
  <c r="V798" i="1" s="1"/>
  <c r="V797" i="1" s="1"/>
  <c r="V796" i="1" s="1"/>
  <c r="V794" i="1"/>
  <c r="V793" i="1" s="1"/>
  <c r="V792" i="1" s="1"/>
  <c r="V791" i="1" s="1"/>
  <c r="V790" i="1" s="1"/>
  <c r="V789" i="1" s="1"/>
  <c r="V787" i="1"/>
  <c r="V785" i="1"/>
  <c r="V776" i="1"/>
  <c r="V775" i="1" s="1"/>
  <c r="V774" i="1" s="1"/>
  <c r="V772" i="1"/>
  <c r="V771" i="1" s="1"/>
  <c r="V769" i="1"/>
  <c r="V768" i="1" s="1"/>
  <c r="V766" i="1"/>
  <c r="V765" i="1" s="1"/>
  <c r="V762" i="1"/>
  <c r="V761" i="1" s="1"/>
  <c r="V758" i="1"/>
  <c r="V757" i="1" s="1"/>
  <c r="V753" i="1"/>
  <c r="V752" i="1" s="1"/>
  <c r="V751" i="1" s="1"/>
  <c r="V749" i="1"/>
  <c r="V748" i="1" s="1"/>
  <c r="V747" i="1" s="1"/>
  <c r="V744" i="1"/>
  <c r="V743" i="1" s="1"/>
  <c r="V742" i="1" s="1"/>
  <c r="V741" i="1" s="1"/>
  <c r="V739" i="1"/>
  <c r="V738" i="1" s="1"/>
  <c r="V737" i="1" s="1"/>
  <c r="V735" i="1"/>
  <c r="V734" i="1" s="1"/>
  <c r="V733" i="1" s="1"/>
  <c r="V730" i="1"/>
  <c r="V729" i="1" s="1"/>
  <c r="V728" i="1" s="1"/>
  <c r="V727" i="1" s="1"/>
  <c r="V725" i="1"/>
  <c r="V724" i="1" s="1"/>
  <c r="V722" i="1"/>
  <c r="V721" i="1" s="1"/>
  <c r="V719" i="1"/>
  <c r="V718" i="1" s="1"/>
  <c r="V714" i="1"/>
  <c r="V713" i="1" s="1"/>
  <c r="V712" i="1" s="1"/>
  <c r="V710" i="1"/>
  <c r="V709" i="1" s="1"/>
  <c r="V708" i="1" s="1"/>
  <c r="V706" i="1"/>
  <c r="V705" i="1" s="1"/>
  <c r="V704" i="1" s="1"/>
  <c r="V702" i="1"/>
  <c r="V701" i="1" s="1"/>
  <c r="V700" i="1" s="1"/>
  <c r="V698" i="1"/>
  <c r="V697" i="1" s="1"/>
  <c r="V696" i="1" s="1"/>
  <c r="V690" i="1"/>
  <c r="V688" i="1"/>
  <c r="V686" i="1"/>
  <c r="V680" i="1"/>
  <c r="V678" i="1"/>
  <c r="V674" i="1"/>
  <c r="V673" i="1" s="1"/>
  <c r="V671" i="1"/>
  <c r="V669" i="1"/>
  <c r="V664" i="1"/>
  <c r="V663" i="1" s="1"/>
  <c r="V662" i="1" s="1"/>
  <c r="V661" i="1" s="1"/>
  <c r="V659" i="1"/>
  <c r="V657" i="1"/>
  <c r="V655" i="1"/>
  <c r="V649" i="1"/>
  <c r="V648" i="1" s="1"/>
  <c r="V647" i="1" s="1"/>
  <c r="V646" i="1" s="1"/>
  <c r="V645" i="1" s="1"/>
  <c r="V641" i="1"/>
  <c r="V640" i="1" s="1"/>
  <c r="V639" i="1" s="1"/>
  <c r="V638" i="1" s="1"/>
  <c r="V636" i="1"/>
  <c r="V635" i="1" s="1"/>
  <c r="V634" i="1" s="1"/>
  <c r="V633" i="1" s="1"/>
  <c r="V632" i="1" s="1"/>
  <c r="V630" i="1"/>
  <c r="V629" i="1" s="1"/>
  <c r="V627" i="1"/>
  <c r="V626" i="1" s="1"/>
  <c r="V622" i="1"/>
  <c r="V621" i="1" s="1"/>
  <c r="V620" i="1" s="1"/>
  <c r="V619" i="1" s="1"/>
  <c r="V617" i="1"/>
  <c r="V616" i="1" s="1"/>
  <c r="V615" i="1" s="1"/>
  <c r="V613" i="1"/>
  <c r="V612" i="1" s="1"/>
  <c r="V611" i="1" s="1"/>
  <c r="V608" i="1"/>
  <c r="V607" i="1" s="1"/>
  <c r="V606" i="1" s="1"/>
  <c r="V605" i="1" s="1"/>
  <c r="V604" i="1" s="1"/>
  <c r="V602" i="1"/>
  <c r="V601" i="1" s="1"/>
  <c r="V600" i="1" s="1"/>
  <c r="V599" i="1" s="1"/>
  <c r="V597" i="1"/>
  <c r="V595" i="1"/>
  <c r="V590" i="1"/>
  <c r="V589" i="1" s="1"/>
  <c r="V588" i="1" s="1"/>
  <c r="V586" i="1"/>
  <c r="V585" i="1" s="1"/>
  <c r="V584" i="1" s="1"/>
  <c r="V582" i="1"/>
  <c r="V581" i="1" s="1"/>
  <c r="V580" i="1" s="1"/>
  <c r="V578" i="1"/>
  <c r="V577" i="1" s="1"/>
  <c r="V576" i="1" s="1"/>
  <c r="V571" i="1"/>
  <c r="V570" i="1" s="1"/>
  <c r="V569" i="1" s="1"/>
  <c r="V568" i="1" s="1"/>
  <c r="V566" i="1"/>
  <c r="V565" i="1" s="1"/>
  <c r="V561" i="1"/>
  <c r="V560" i="1" s="1"/>
  <c r="V559" i="1" s="1"/>
  <c r="V557" i="1"/>
  <c r="V556" i="1" s="1"/>
  <c r="V555" i="1" s="1"/>
  <c r="V552" i="1"/>
  <c r="V551" i="1" s="1"/>
  <c r="V550" i="1" s="1"/>
  <c r="V549" i="1" s="1"/>
  <c r="V547" i="1"/>
  <c r="V546" i="1" s="1"/>
  <c r="V545" i="1" s="1"/>
  <c r="V542" i="1"/>
  <c r="V541" i="1" s="1"/>
  <c r="V540" i="1" s="1"/>
  <c r="V539" i="1" s="1"/>
  <c r="V537" i="1"/>
  <c r="V536" i="1" s="1"/>
  <c r="V535" i="1" s="1"/>
  <c r="V534" i="1" s="1"/>
  <c r="V532" i="1"/>
  <c r="V531" i="1" s="1"/>
  <c r="V530" i="1" s="1"/>
  <c r="V528" i="1"/>
  <c r="V527" i="1" s="1"/>
  <c r="V526" i="1" s="1"/>
  <c r="V524" i="1"/>
  <c r="V523" i="1" s="1"/>
  <c r="V522" i="1" s="1"/>
  <c r="V515" i="1"/>
  <c r="V514" i="1" s="1"/>
  <c r="V513" i="1" s="1"/>
  <c r="V512" i="1" s="1"/>
  <c r="V511" i="1" s="1"/>
  <c r="V509" i="1"/>
  <c r="V508" i="1" s="1"/>
  <c r="V507" i="1" s="1"/>
  <c r="V506" i="1" s="1"/>
  <c r="V505" i="1" s="1"/>
  <c r="V503" i="1"/>
  <c r="V502" i="1" s="1"/>
  <c r="V501" i="1" s="1"/>
  <c r="V500" i="1" s="1"/>
  <c r="V499" i="1" s="1"/>
  <c r="V496" i="1"/>
  <c r="V495" i="1" s="1"/>
  <c r="V494" i="1" s="1"/>
  <c r="V492" i="1"/>
  <c r="V491" i="1" s="1"/>
  <c r="V490" i="1" s="1"/>
  <c r="V487" i="1"/>
  <c r="V485" i="1"/>
  <c r="V483" i="1"/>
  <c r="V474" i="1"/>
  <c r="V473" i="1" s="1"/>
  <c r="V472" i="1" s="1"/>
  <c r="V470" i="1"/>
  <c r="V469" i="1" s="1"/>
  <c r="V467" i="1"/>
  <c r="V466" i="1" s="1"/>
  <c r="V465" i="1" s="1"/>
  <c r="V464" i="1" s="1"/>
  <c r="V462" i="1"/>
  <c r="V461" i="1" s="1"/>
  <c r="V460" i="1" s="1"/>
  <c r="V457" i="1"/>
  <c r="V456" i="1" s="1"/>
  <c r="V455" i="1" s="1"/>
  <c r="V453" i="1"/>
  <c r="V452" i="1" s="1"/>
  <c r="V450" i="1"/>
  <c r="V449" i="1" s="1"/>
  <c r="V445" i="1"/>
  <c r="V444" i="1" s="1"/>
  <c r="V442" i="1"/>
  <c r="V441" i="1" s="1"/>
  <c r="V439" i="1"/>
  <c r="V438" i="1" s="1"/>
  <c r="V431" i="1"/>
  <c r="V430" i="1" s="1"/>
  <c r="V429" i="1" s="1"/>
  <c r="V427" i="1"/>
  <c r="V426" i="1" s="1"/>
  <c r="V420" i="1"/>
  <c r="V419" i="1" s="1"/>
  <c r="V418" i="1" s="1"/>
  <c r="V417" i="1" s="1"/>
  <c r="V416" i="1" s="1"/>
  <c r="V414" i="1"/>
  <c r="V413" i="1" s="1"/>
  <c r="V411" i="1"/>
  <c r="V410" i="1" s="1"/>
  <c r="V408" i="1"/>
  <c r="V407" i="1" s="1"/>
  <c r="V406" i="1" s="1"/>
  <c r="V403" i="1"/>
  <c r="V402" i="1" s="1"/>
  <c r="V400" i="1"/>
  <c r="V399" i="1" s="1"/>
  <c r="V397" i="1"/>
  <c r="V396" i="1" s="1"/>
  <c r="V390" i="1"/>
  <c r="V389" i="1" s="1"/>
  <c r="V387" i="1"/>
  <c r="V386" i="1" s="1"/>
  <c r="V382" i="1"/>
  <c r="V380" i="1"/>
  <c r="V375" i="1"/>
  <c r="V374" i="1" s="1"/>
  <c r="V373" i="1" s="1"/>
  <c r="V372" i="1" s="1"/>
  <c r="V371" i="1" s="1"/>
  <c r="V368" i="1"/>
  <c r="V367" i="1" s="1"/>
  <c r="V366" i="1" s="1"/>
  <c r="V364" i="1"/>
  <c r="V363" i="1" s="1"/>
  <c r="V362" i="1" s="1"/>
  <c r="V360" i="1"/>
  <c r="V359" i="1" s="1"/>
  <c r="V357" i="1"/>
  <c r="V356" i="1" s="1"/>
  <c r="V352" i="1"/>
  <c r="V351" i="1" s="1"/>
  <c r="V348" i="1"/>
  <c r="V347" i="1" s="1"/>
  <c r="V346" i="1" s="1"/>
  <c r="V345" i="1" s="1"/>
  <c r="V343" i="1"/>
  <c r="V342" i="1" s="1"/>
  <c r="V340" i="1"/>
  <c r="V339" i="1" s="1"/>
  <c r="V335" i="1"/>
  <c r="V334" i="1" s="1"/>
  <c r="V332" i="1"/>
  <c r="V331" i="1" s="1"/>
  <c r="V327" i="1"/>
  <c r="V326" i="1" s="1"/>
  <c r="V324" i="1"/>
  <c r="V323" i="1" s="1"/>
  <c r="V316" i="1"/>
  <c r="V315" i="1" s="1"/>
  <c r="V314" i="1" s="1"/>
  <c r="V313" i="1" s="1"/>
  <c r="V312" i="1" s="1"/>
  <c r="V311" i="1" s="1"/>
  <c r="V309" i="1"/>
  <c r="V308" i="1" s="1"/>
  <c r="V307" i="1" s="1"/>
  <c r="V306" i="1" s="1"/>
  <c r="V304" i="1"/>
  <c r="V303" i="1" s="1"/>
  <c r="V302" i="1" s="1"/>
  <c r="V300" i="1"/>
  <c r="V299" i="1" s="1"/>
  <c r="V298" i="1" s="1"/>
  <c r="V297" i="1" s="1"/>
  <c r="V295" i="1"/>
  <c r="V294" i="1" s="1"/>
  <c r="V293" i="1" s="1"/>
  <c r="V290" i="1"/>
  <c r="V289" i="1" s="1"/>
  <c r="V287" i="1"/>
  <c r="V286" i="1" s="1"/>
  <c r="V282" i="1"/>
  <c r="V281" i="1" s="1"/>
  <c r="V279" i="1"/>
  <c r="V278" i="1" s="1"/>
  <c r="V276" i="1"/>
  <c r="V275" i="1" s="1"/>
  <c r="V268" i="1"/>
  <c r="V267" i="1" s="1"/>
  <c r="V266" i="1" s="1"/>
  <c r="V265" i="1" s="1"/>
  <c r="V264" i="1" s="1"/>
  <c r="V263" i="1" s="1"/>
  <c r="V261" i="1"/>
  <c r="V260" i="1" s="1"/>
  <c r="V258" i="1"/>
  <c r="V257" i="1" s="1"/>
  <c r="V256" i="1" s="1"/>
  <c r="V254" i="1"/>
  <c r="V253" i="1" s="1"/>
  <c r="V250" i="1"/>
  <c r="V249" i="1" s="1"/>
  <c r="V247" i="1"/>
  <c r="V246" i="1" s="1"/>
  <c r="V242" i="1"/>
  <c r="V241" i="1" s="1"/>
  <c r="V240" i="1" s="1"/>
  <c r="V238" i="1"/>
  <c r="V237" i="1" s="1"/>
  <c r="V234" i="1"/>
  <c r="V233" i="1" s="1"/>
  <c r="V232" i="1" s="1"/>
  <c r="V230" i="1"/>
  <c r="V229" i="1" s="1"/>
  <c r="V226" i="1"/>
  <c r="V225" i="1" s="1"/>
  <c r="V223" i="1"/>
  <c r="V222" i="1" s="1"/>
  <c r="V219" i="1"/>
  <c r="V218" i="1" s="1"/>
  <c r="V217" i="1" s="1"/>
  <c r="V214" i="1"/>
  <c r="V213" i="1" s="1"/>
  <c r="V206" i="1"/>
  <c r="V205" i="1" s="1"/>
  <c r="V204" i="1" s="1"/>
  <c r="V202" i="1"/>
  <c r="V201" i="1" s="1"/>
  <c r="V199" i="1"/>
  <c r="V198" i="1" s="1"/>
  <c r="V196" i="1"/>
  <c r="V195" i="1" s="1"/>
  <c r="V194" i="1" s="1"/>
  <c r="V192" i="1"/>
  <c r="V191" i="1" s="1"/>
  <c r="V190" i="1" s="1"/>
  <c r="V185" i="1"/>
  <c r="V179" i="1"/>
  <c r="V178" i="1" s="1"/>
  <c r="V176" i="1"/>
  <c r="V175" i="1" s="1"/>
  <c r="V172" i="1"/>
  <c r="V171" i="1" s="1"/>
  <c r="V170" i="1" s="1"/>
  <c r="V167" i="1"/>
  <c r="V166" i="1" s="1"/>
  <c r="V165" i="1" s="1"/>
  <c r="V161" i="1"/>
  <c r="V159" i="1"/>
  <c r="V157" i="1"/>
  <c r="V154" i="1"/>
  <c r="V153" i="1" s="1"/>
  <c r="V152" i="1" s="1"/>
  <c r="V150" i="1"/>
  <c r="V149" i="1" s="1"/>
  <c r="V144" i="1"/>
  <c r="V143" i="1" s="1"/>
  <c r="V141" i="1"/>
  <c r="V140" i="1" s="1"/>
  <c r="V139" i="1" s="1"/>
  <c r="V134" i="1"/>
  <c r="V133" i="1" s="1"/>
  <c r="V132" i="1" s="1"/>
  <c r="V131" i="1" s="1"/>
  <c r="V129" i="1"/>
  <c r="V128" i="1" s="1"/>
  <c r="V127" i="1" s="1"/>
  <c r="V126" i="1" s="1"/>
  <c r="V124" i="1"/>
  <c r="V123" i="1" s="1"/>
  <c r="V122" i="1" s="1"/>
  <c r="V120" i="1"/>
  <c r="V119" i="1" s="1"/>
  <c r="V116" i="1"/>
  <c r="V115" i="1" s="1"/>
  <c r="V113" i="1"/>
  <c r="V112" i="1" s="1"/>
  <c r="V109" i="1"/>
  <c r="V108" i="1" s="1"/>
  <c r="V107" i="1" s="1"/>
  <c r="V101" i="1"/>
  <c r="V100" i="1" s="1"/>
  <c r="V98" i="1"/>
  <c r="V97" i="1" s="1"/>
  <c r="V95" i="1"/>
  <c r="V94" i="1" s="1"/>
  <c r="V92" i="1"/>
  <c r="V91" i="1" s="1"/>
  <c r="V89" i="1"/>
  <c r="V88" i="1" s="1"/>
  <c r="V84" i="1"/>
  <c r="V83" i="1" s="1"/>
  <c r="V82" i="1" s="1"/>
  <c r="V81" i="1" s="1"/>
  <c r="V79" i="1"/>
  <c r="V78" i="1" s="1"/>
  <c r="V77" i="1" s="1"/>
  <c r="V76" i="1" s="1"/>
  <c r="V73" i="1"/>
  <c r="V72" i="1" s="1"/>
  <c r="V71" i="1" s="1"/>
  <c r="V70" i="1" s="1"/>
  <c r="V69" i="1" s="1"/>
  <c r="V68" i="1" s="1"/>
  <c r="V66" i="1"/>
  <c r="V64" i="1"/>
  <c r="V62" i="1"/>
  <c r="V57" i="1"/>
  <c r="V56" i="1" s="1"/>
  <c r="V54" i="1"/>
  <c r="V53" i="1" s="1"/>
  <c r="V51" i="1"/>
  <c r="V49" i="1"/>
  <c r="V47" i="1"/>
  <c r="V40" i="1"/>
  <c r="V39" i="1" s="1"/>
  <c r="V38" i="1" s="1"/>
  <c r="V37" i="1" s="1"/>
  <c r="V36" i="1" s="1"/>
  <c r="V34" i="1"/>
  <c r="V30" i="1"/>
  <c r="V23" i="1"/>
  <c r="V22" i="1" s="1"/>
  <c r="V21" i="1" s="1"/>
  <c r="V20" i="1" s="1"/>
  <c r="V19" i="1" s="1"/>
  <c r="K891" i="1" l="1"/>
  <c r="V817" i="1"/>
  <c r="V816" i="1" s="1"/>
  <c r="Q904" i="1"/>
  <c r="O903" i="1"/>
  <c r="O902" i="1" s="1"/>
  <c r="O893" i="1" s="1"/>
  <c r="S879" i="1"/>
  <c r="Q878" i="1"/>
  <c r="Q877" i="1" s="1"/>
  <c r="Q876" i="1" s="1"/>
  <c r="Q922" i="1"/>
  <c r="Q921" i="1" s="1"/>
  <c r="Q920" i="1" s="1"/>
  <c r="Q919" i="1" s="1"/>
  <c r="Q918" i="1" s="1"/>
  <c r="Q917" i="1" s="1"/>
  <c r="S923" i="1"/>
  <c r="M886" i="1"/>
  <c r="O886" i="1" s="1"/>
  <c r="Q886" i="1" s="1"/>
  <c r="S886" i="1" s="1"/>
  <c r="K885" i="1"/>
  <c r="M885" i="1" s="1"/>
  <c r="O885" i="1" s="1"/>
  <c r="Q885" i="1" s="1"/>
  <c r="S885" i="1" s="1"/>
  <c r="M892" i="1"/>
  <c r="Q916" i="1"/>
  <c r="O915" i="1"/>
  <c r="O914" i="1" s="1"/>
  <c r="O913" i="1" s="1"/>
  <c r="X897" i="1"/>
  <c r="S896" i="1"/>
  <c r="Q911" i="1"/>
  <c r="Q910" i="1" s="1"/>
  <c r="S912" i="1"/>
  <c r="W887" i="1"/>
  <c r="X887" i="1"/>
  <c r="M906" i="1"/>
  <c r="M905" i="1" s="1"/>
  <c r="O884" i="1"/>
  <c r="M883" i="1"/>
  <c r="M882" i="1" s="1"/>
  <c r="M881" i="1" s="1"/>
  <c r="M880" i="1" s="1"/>
  <c r="M875" i="1" s="1"/>
  <c r="S901" i="1"/>
  <c r="Q900" i="1"/>
  <c r="Q899" i="1" s="1"/>
  <c r="Q898" i="1" s="1"/>
  <c r="Q909" i="1"/>
  <c r="O908" i="1"/>
  <c r="O907" i="1" s="1"/>
  <c r="V784" i="1"/>
  <c r="V783" i="1" s="1"/>
  <c r="V782" i="1" s="1"/>
  <c r="V781" i="1" s="1"/>
  <c r="V780" i="1" s="1"/>
  <c r="V779" i="1" s="1"/>
  <c r="V778" i="1" s="1"/>
  <c r="V379" i="1"/>
  <c r="V378" i="1" s="1"/>
  <c r="V677" i="1"/>
  <c r="V676" i="1" s="1"/>
  <c r="V61" i="1"/>
  <c r="V60" i="1" s="1"/>
  <c r="V59" i="1" s="1"/>
  <c r="V46" i="1"/>
  <c r="V45" i="1" s="1"/>
  <c r="V44" i="1" s="1"/>
  <c r="V43" i="1" s="1"/>
  <c r="V668" i="1"/>
  <c r="V667" i="1" s="1"/>
  <c r="V666" i="1" s="1"/>
  <c r="V156" i="1"/>
  <c r="V148" i="1" s="1"/>
  <c r="V147" i="1" s="1"/>
  <c r="V146" i="1" s="1"/>
  <c r="V482" i="1"/>
  <c r="V481" i="1" s="1"/>
  <c r="V480" i="1" s="1"/>
  <c r="V808" i="1"/>
  <c r="V807" i="1" s="1"/>
  <c r="V806" i="1" s="1"/>
  <c r="V805" i="1" s="1"/>
  <c r="V804" i="1" s="1"/>
  <c r="V803" i="1" s="1"/>
  <c r="V802" i="1" s="1"/>
  <c r="V594" i="1"/>
  <c r="V593" i="1" s="1"/>
  <c r="V592" i="1" s="1"/>
  <c r="V575" i="1" s="1"/>
  <c r="V489" i="1"/>
  <c r="V498" i="1"/>
  <c r="V338" i="1"/>
  <c r="V337" i="1" s="1"/>
  <c r="V189" i="1"/>
  <c r="V425" i="1"/>
  <c r="V424" i="1" s="1"/>
  <c r="V423" i="1" s="1"/>
  <c r="V422" i="1" s="1"/>
  <c r="V385" i="1"/>
  <c r="V384" i="1" s="1"/>
  <c r="V563" i="1"/>
  <c r="V554" i="1" s="1"/>
  <c r="V564" i="1"/>
  <c r="V228" i="1"/>
  <c r="V355" i="1"/>
  <c r="V354" i="1" s="1"/>
  <c r="V252" i="1"/>
  <c r="V245" i="1" s="1"/>
  <c r="V244" i="1" s="1"/>
  <c r="V330" i="1"/>
  <c r="V329" i="1" s="1"/>
  <c r="V544" i="1"/>
  <c r="V764" i="1"/>
  <c r="V760" i="1" s="1"/>
  <c r="V732" i="1"/>
  <c r="V717" i="1"/>
  <c r="V716" i="1" s="1"/>
  <c r="V695" i="1" s="1"/>
  <c r="V654" i="1"/>
  <c r="V653" i="1" s="1"/>
  <c r="V652" i="1" s="1"/>
  <c r="V651" i="1" s="1"/>
  <c r="V521" i="1"/>
  <c r="V448" i="1"/>
  <c r="V447" i="1" s="1"/>
  <c r="V437" i="1"/>
  <c r="V395" i="1"/>
  <c r="V350" i="1"/>
  <c r="V322" i="1"/>
  <c r="V292" i="1"/>
  <c r="V285" i="1"/>
  <c r="V284" i="1" s="1"/>
  <c r="V274" i="1"/>
  <c r="V87" i="1"/>
  <c r="V86" i="1" s="1"/>
  <c r="V75" i="1" s="1"/>
  <c r="V111" i="1"/>
  <c r="V174" i="1"/>
  <c r="V169" i="1" s="1"/>
  <c r="V164" i="1" s="1"/>
  <c r="V236" i="1"/>
  <c r="V118" i="1"/>
  <c r="V138" i="1"/>
  <c r="V137" i="1" s="1"/>
  <c r="V136" i="1" s="1"/>
  <c r="V221" i="1"/>
  <c r="V32" i="1"/>
  <c r="V29" i="1" s="1"/>
  <c r="V28" i="1" s="1"/>
  <c r="V27" i="1" s="1"/>
  <c r="V26" i="1" s="1"/>
  <c r="V25" i="1" s="1"/>
  <c r="V184" i="1"/>
  <c r="V211" i="1"/>
  <c r="V210" i="1" s="1"/>
  <c r="V209" i="1" s="1"/>
  <c r="V208" i="1" s="1"/>
  <c r="V405" i="1"/>
  <c r="V610" i="1"/>
  <c r="V459" i="1"/>
  <c r="V755" i="1"/>
  <c r="V746" i="1" s="1"/>
  <c r="V756" i="1"/>
  <c r="V685" i="1"/>
  <c r="V684" i="1" s="1"/>
  <c r="V683" i="1" s="1"/>
  <c r="V682" i="1" s="1"/>
  <c r="V625" i="1"/>
  <c r="V624" i="1" s="1"/>
  <c r="T33" i="1"/>
  <c r="O906" i="1" l="1"/>
  <c r="O905" i="1" s="1"/>
  <c r="V377" i="1"/>
  <c r="V370" i="1" s="1"/>
  <c r="M891" i="1"/>
  <c r="M874" i="1" s="1"/>
  <c r="Q903" i="1"/>
  <c r="Q902" i="1" s="1"/>
  <c r="Q893" i="1" s="1"/>
  <c r="S904" i="1"/>
  <c r="K874" i="1"/>
  <c r="S909" i="1"/>
  <c r="Q908" i="1"/>
  <c r="Q907" i="1" s="1"/>
  <c r="S900" i="1"/>
  <c r="X901" i="1"/>
  <c r="S895" i="1"/>
  <c r="X896" i="1"/>
  <c r="O892" i="1"/>
  <c r="O891" i="1" s="1"/>
  <c r="X923" i="1"/>
  <c r="S922" i="1"/>
  <c r="U896" i="1"/>
  <c r="U895" i="1" s="1"/>
  <c r="U894" i="1" s="1"/>
  <c r="W897" i="1"/>
  <c r="W896" i="1" s="1"/>
  <c r="W895" i="1" s="1"/>
  <c r="W894" i="1" s="1"/>
  <c r="W885" i="1"/>
  <c r="X885" i="1"/>
  <c r="S878" i="1"/>
  <c r="X879" i="1"/>
  <c r="O883" i="1"/>
  <c r="O882" i="1" s="1"/>
  <c r="O881" i="1" s="1"/>
  <c r="O880" i="1" s="1"/>
  <c r="O875" i="1" s="1"/>
  <c r="Q884" i="1"/>
  <c r="X912" i="1"/>
  <c r="S911" i="1"/>
  <c r="Q915" i="1"/>
  <c r="Q914" i="1" s="1"/>
  <c r="Q913" i="1" s="1"/>
  <c r="S916" i="1"/>
  <c r="X886" i="1"/>
  <c r="V42" i="1"/>
  <c r="V479" i="1"/>
  <c r="V478" i="1" s="1"/>
  <c r="V477" i="1" s="1"/>
  <c r="V476" i="1" s="1"/>
  <c r="V644" i="1"/>
  <c r="V643" i="1" s="1"/>
  <c r="V321" i="1"/>
  <c r="V320" i="1" s="1"/>
  <c r="V319" i="1" s="1"/>
  <c r="V318" i="1" s="1"/>
  <c r="V394" i="1"/>
  <c r="V393" i="1" s="1"/>
  <c r="V392" i="1" s="1"/>
  <c r="V520" i="1"/>
  <c r="V519" i="1" s="1"/>
  <c r="V273" i="1"/>
  <c r="V272" i="1" s="1"/>
  <c r="V271" i="1" s="1"/>
  <c r="V270" i="1" s="1"/>
  <c r="V216" i="1"/>
  <c r="V188" i="1" s="1"/>
  <c r="V187" i="1" s="1"/>
  <c r="V18" i="1"/>
  <c r="V436" i="1"/>
  <c r="V435" i="1" s="1"/>
  <c r="V434" i="1" s="1"/>
  <c r="V433" i="1" s="1"/>
  <c r="V694" i="1"/>
  <c r="V693" i="1" s="1"/>
  <c r="V692" i="1" s="1"/>
  <c r="V574" i="1"/>
  <c r="V573" i="1" s="1"/>
  <c r="V183" i="1"/>
  <c r="V106" i="1"/>
  <c r="V105" i="1" s="1"/>
  <c r="V104" i="1" s="1"/>
  <c r="V103" i="1" s="1"/>
  <c r="T212" i="1"/>
  <c r="X904" i="1" l="1"/>
  <c r="S903" i="1"/>
  <c r="S910" i="1"/>
  <c r="X910" i="1" s="1"/>
  <c r="X911" i="1"/>
  <c r="O874" i="1"/>
  <c r="W879" i="1"/>
  <c r="W878" i="1" s="1"/>
  <c r="W877" i="1" s="1"/>
  <c r="W876" i="1" s="1"/>
  <c r="U878" i="1"/>
  <c r="U877" i="1" s="1"/>
  <c r="U876" i="1" s="1"/>
  <c r="X895" i="1"/>
  <c r="S894" i="1"/>
  <c r="W886" i="1"/>
  <c r="U911" i="1"/>
  <c r="U910" i="1" s="1"/>
  <c r="W912" i="1"/>
  <c r="W911" i="1" s="1"/>
  <c r="W910" i="1" s="1"/>
  <c r="S921" i="1"/>
  <c r="X922" i="1"/>
  <c r="Q892" i="1"/>
  <c r="X916" i="1"/>
  <c r="S915" i="1"/>
  <c r="U922" i="1"/>
  <c r="U921" i="1" s="1"/>
  <c r="U920" i="1" s="1"/>
  <c r="U919" i="1" s="1"/>
  <c r="U918" i="1" s="1"/>
  <c r="U917" i="1" s="1"/>
  <c r="X900" i="1"/>
  <c r="S899" i="1"/>
  <c r="Q906" i="1"/>
  <c r="Q905" i="1" s="1"/>
  <c r="S884" i="1"/>
  <c r="Q883" i="1"/>
  <c r="Q882" i="1" s="1"/>
  <c r="Q881" i="1" s="1"/>
  <c r="Q880" i="1" s="1"/>
  <c r="Q875" i="1" s="1"/>
  <c r="X878" i="1"/>
  <c r="S877" i="1"/>
  <c r="W901" i="1"/>
  <c r="W900" i="1" s="1"/>
  <c r="W899" i="1" s="1"/>
  <c r="W898" i="1" s="1"/>
  <c r="U900" i="1"/>
  <c r="U899" i="1" s="1"/>
  <c r="U898" i="1" s="1"/>
  <c r="X909" i="1"/>
  <c r="S908" i="1"/>
  <c r="V518" i="1"/>
  <c r="V517" i="1" s="1"/>
  <c r="V182" i="1"/>
  <c r="T470" i="1"/>
  <c r="T469" i="1" s="1"/>
  <c r="S458" i="1"/>
  <c r="U458" i="1" s="1"/>
  <c r="T457" i="1"/>
  <c r="T456" i="1" s="1"/>
  <c r="T455" i="1" s="1"/>
  <c r="S902" i="1" l="1"/>
  <c r="X902" i="1" s="1"/>
  <c r="X903" i="1"/>
  <c r="W904" i="1"/>
  <c r="W903" i="1" s="1"/>
  <c r="W902" i="1" s="1"/>
  <c r="W893" i="1" s="1"/>
  <c r="W892" i="1" s="1"/>
  <c r="U903" i="1"/>
  <c r="U902" i="1" s="1"/>
  <c r="U893" i="1" s="1"/>
  <c r="U892" i="1" s="1"/>
  <c r="Q891" i="1"/>
  <c r="Q874" i="1" s="1"/>
  <c r="X908" i="1"/>
  <c r="S907" i="1"/>
  <c r="S876" i="1"/>
  <c r="X876" i="1" s="1"/>
  <c r="X877" i="1"/>
  <c r="U908" i="1"/>
  <c r="U907" i="1" s="1"/>
  <c r="S883" i="1"/>
  <c r="X884" i="1"/>
  <c r="W916" i="1"/>
  <c r="W915" i="1" s="1"/>
  <c r="W914" i="1" s="1"/>
  <c r="W913" i="1" s="1"/>
  <c r="W906" i="1" s="1"/>
  <c r="U915" i="1"/>
  <c r="U914" i="1" s="1"/>
  <c r="U913" i="1" s="1"/>
  <c r="X894" i="1"/>
  <c r="S898" i="1"/>
  <c r="X898" i="1" s="1"/>
  <c r="X899" i="1"/>
  <c r="S914" i="1"/>
  <c r="X915" i="1"/>
  <c r="S920" i="1"/>
  <c r="X921" i="1"/>
  <c r="U457" i="1"/>
  <c r="U456" i="1" s="1"/>
  <c r="U455" i="1" s="1"/>
  <c r="W458" i="1"/>
  <c r="W457" i="1" s="1"/>
  <c r="W456" i="1" s="1"/>
  <c r="W455" i="1" s="1"/>
  <c r="V181" i="1"/>
  <c r="S457" i="1"/>
  <c r="S456" i="1" s="1"/>
  <c r="S455" i="1" s="1"/>
  <c r="S470" i="1"/>
  <c r="S469" i="1" s="1"/>
  <c r="U471" i="1"/>
  <c r="T759" i="1"/>
  <c r="T754" i="1"/>
  <c r="T687" i="1"/>
  <c r="U658" i="1"/>
  <c r="T657" i="1"/>
  <c r="T262" i="1"/>
  <c r="U906" i="1" l="1"/>
  <c r="U905" i="1" s="1"/>
  <c r="U891" i="1" s="1"/>
  <c r="W905" i="1"/>
  <c r="W891" i="1" s="1"/>
  <c r="X914" i="1"/>
  <c r="S913" i="1"/>
  <c r="X913" i="1" s="1"/>
  <c r="S893" i="1"/>
  <c r="U883" i="1"/>
  <c r="U882" i="1" s="1"/>
  <c r="W884" i="1"/>
  <c r="W883" i="1" s="1"/>
  <c r="W882" i="1" s="1"/>
  <c r="X907" i="1"/>
  <c r="S919" i="1"/>
  <c r="X920" i="1"/>
  <c r="S882" i="1"/>
  <c r="X883" i="1"/>
  <c r="U657" i="1"/>
  <c r="W658" i="1"/>
  <c r="W657" i="1" s="1"/>
  <c r="U470" i="1"/>
  <c r="U469" i="1" s="1"/>
  <c r="W471" i="1"/>
  <c r="W470" i="1" s="1"/>
  <c r="W469" i="1" s="1"/>
  <c r="V163" i="1"/>
  <c r="V17" i="1" s="1"/>
  <c r="V937" i="1" s="1"/>
  <c r="U475" i="1"/>
  <c r="I475" i="1"/>
  <c r="I474" i="1" s="1"/>
  <c r="I473" i="1" s="1"/>
  <c r="I472" i="1" s="1"/>
  <c r="T474" i="1"/>
  <c r="T473" i="1" s="1"/>
  <c r="T472" i="1" s="1"/>
  <c r="S474" i="1"/>
  <c r="S473" i="1" s="1"/>
  <c r="S472" i="1" s="1"/>
  <c r="R474" i="1"/>
  <c r="R473" i="1" s="1"/>
  <c r="R472" i="1" s="1"/>
  <c r="P474" i="1"/>
  <c r="P473" i="1" s="1"/>
  <c r="P472" i="1" s="1"/>
  <c r="N474" i="1"/>
  <c r="N473" i="1" s="1"/>
  <c r="N472" i="1" s="1"/>
  <c r="L474" i="1"/>
  <c r="L473" i="1" s="1"/>
  <c r="L472" i="1" s="1"/>
  <c r="J474" i="1"/>
  <c r="J473" i="1" s="1"/>
  <c r="J472" i="1" s="1"/>
  <c r="H474" i="1"/>
  <c r="H473" i="1" s="1"/>
  <c r="H472" i="1" s="1"/>
  <c r="G474" i="1"/>
  <c r="G473" i="1" s="1"/>
  <c r="G472" i="1" s="1"/>
  <c r="U468" i="1"/>
  <c r="I468" i="1"/>
  <c r="K468" i="1" s="1"/>
  <c r="T467" i="1"/>
  <c r="T466" i="1" s="1"/>
  <c r="T465" i="1" s="1"/>
  <c r="T464" i="1" s="1"/>
  <c r="S467" i="1"/>
  <c r="S466" i="1" s="1"/>
  <c r="S465" i="1" s="1"/>
  <c r="S464" i="1" s="1"/>
  <c r="R467" i="1"/>
  <c r="R466" i="1" s="1"/>
  <c r="R465" i="1" s="1"/>
  <c r="R464" i="1" s="1"/>
  <c r="P467" i="1"/>
  <c r="P466" i="1" s="1"/>
  <c r="P465" i="1" s="1"/>
  <c r="P464" i="1" s="1"/>
  <c r="N467" i="1"/>
  <c r="N466" i="1" s="1"/>
  <c r="N465" i="1" s="1"/>
  <c r="N464" i="1" s="1"/>
  <c r="L467" i="1"/>
  <c r="L466" i="1" s="1"/>
  <c r="L465" i="1" s="1"/>
  <c r="L464" i="1" s="1"/>
  <c r="J467" i="1"/>
  <c r="J466" i="1" s="1"/>
  <c r="J465" i="1" s="1"/>
  <c r="J464" i="1" s="1"/>
  <c r="I467" i="1"/>
  <c r="I466" i="1" s="1"/>
  <c r="I465" i="1" s="1"/>
  <c r="I464" i="1" s="1"/>
  <c r="H467" i="1"/>
  <c r="H466" i="1" s="1"/>
  <c r="H465" i="1" s="1"/>
  <c r="H464" i="1" s="1"/>
  <c r="G467" i="1"/>
  <c r="G466" i="1" s="1"/>
  <c r="G465" i="1" s="1"/>
  <c r="G464" i="1" s="1"/>
  <c r="U463" i="1"/>
  <c r="I463" i="1"/>
  <c r="K463" i="1" s="1"/>
  <c r="T462" i="1"/>
  <c r="T461" i="1" s="1"/>
  <c r="T460" i="1" s="1"/>
  <c r="T459" i="1" s="1"/>
  <c r="S462" i="1"/>
  <c r="S461" i="1" s="1"/>
  <c r="S460" i="1" s="1"/>
  <c r="R462" i="1"/>
  <c r="R461" i="1" s="1"/>
  <c r="R460" i="1" s="1"/>
  <c r="P462" i="1"/>
  <c r="P461" i="1" s="1"/>
  <c r="P460" i="1" s="1"/>
  <c r="N462" i="1"/>
  <c r="N461" i="1" s="1"/>
  <c r="N460" i="1" s="1"/>
  <c r="L462" i="1"/>
  <c r="L461" i="1" s="1"/>
  <c r="L460" i="1" s="1"/>
  <c r="J462" i="1"/>
  <c r="J461" i="1" s="1"/>
  <c r="J460" i="1" s="1"/>
  <c r="I462" i="1"/>
  <c r="I461" i="1" s="1"/>
  <c r="I460" i="1" s="1"/>
  <c r="H462" i="1"/>
  <c r="H461" i="1" s="1"/>
  <c r="H460" i="1" s="1"/>
  <c r="G462" i="1"/>
  <c r="G461" i="1" s="1"/>
  <c r="G460" i="1" s="1"/>
  <c r="U454" i="1"/>
  <c r="I454" i="1"/>
  <c r="K454" i="1" s="1"/>
  <c r="M454" i="1" s="1"/>
  <c r="T453" i="1"/>
  <c r="T452" i="1" s="1"/>
  <c r="S453" i="1"/>
  <c r="R453" i="1"/>
  <c r="R452" i="1" s="1"/>
  <c r="P453" i="1"/>
  <c r="P452" i="1" s="1"/>
  <c r="N453" i="1"/>
  <c r="N452" i="1" s="1"/>
  <c r="L453" i="1"/>
  <c r="L452" i="1" s="1"/>
  <c r="J453" i="1"/>
  <c r="J452" i="1" s="1"/>
  <c r="H453" i="1"/>
  <c r="H452" i="1" s="1"/>
  <c r="G453" i="1"/>
  <c r="G452" i="1" s="1"/>
  <c r="U451" i="1"/>
  <c r="I451" i="1"/>
  <c r="K451" i="1" s="1"/>
  <c r="T450" i="1"/>
  <c r="T449" i="1" s="1"/>
  <c r="S450" i="1"/>
  <c r="S449" i="1" s="1"/>
  <c r="R450" i="1"/>
  <c r="R449" i="1" s="1"/>
  <c r="P450" i="1"/>
  <c r="P449" i="1" s="1"/>
  <c r="N450" i="1"/>
  <c r="N449" i="1" s="1"/>
  <c r="L450" i="1"/>
  <c r="L449" i="1" s="1"/>
  <c r="J450" i="1"/>
  <c r="J449" i="1" s="1"/>
  <c r="H450" i="1"/>
  <c r="H449" i="1" s="1"/>
  <c r="G450" i="1"/>
  <c r="G449" i="1" s="1"/>
  <c r="U446" i="1"/>
  <c r="I446" i="1"/>
  <c r="K446" i="1" s="1"/>
  <c r="M446" i="1" s="1"/>
  <c r="T445" i="1"/>
  <c r="T444" i="1" s="1"/>
  <c r="S445" i="1"/>
  <c r="S444" i="1" s="1"/>
  <c r="R445" i="1"/>
  <c r="R444" i="1" s="1"/>
  <c r="P445" i="1"/>
  <c r="P444" i="1" s="1"/>
  <c r="N445" i="1"/>
  <c r="N444" i="1" s="1"/>
  <c r="L445" i="1"/>
  <c r="L444" i="1" s="1"/>
  <c r="J445" i="1"/>
  <c r="J444" i="1" s="1"/>
  <c r="H445" i="1"/>
  <c r="H444" i="1" s="1"/>
  <c r="G445" i="1"/>
  <c r="G444" i="1" s="1"/>
  <c r="U443" i="1"/>
  <c r="H443" i="1"/>
  <c r="T442" i="1"/>
  <c r="T441" i="1" s="1"/>
  <c r="S442" i="1"/>
  <c r="S441" i="1" s="1"/>
  <c r="R442" i="1"/>
  <c r="R441" i="1" s="1"/>
  <c r="P442" i="1"/>
  <c r="P441" i="1" s="1"/>
  <c r="N442" i="1"/>
  <c r="N441" i="1" s="1"/>
  <c r="L442" i="1"/>
  <c r="L441" i="1" s="1"/>
  <c r="J442" i="1"/>
  <c r="J441" i="1" s="1"/>
  <c r="G442" i="1"/>
  <c r="G441" i="1" s="1"/>
  <c r="U440" i="1"/>
  <c r="I440" i="1"/>
  <c r="K440" i="1" s="1"/>
  <c r="T439" i="1"/>
  <c r="T438" i="1" s="1"/>
  <c r="S439" i="1"/>
  <c r="S438" i="1" s="1"/>
  <c r="R439" i="1"/>
  <c r="R438" i="1" s="1"/>
  <c r="P439" i="1"/>
  <c r="P438" i="1" s="1"/>
  <c r="N439" i="1"/>
  <c r="N438" i="1" s="1"/>
  <c r="L439" i="1"/>
  <c r="L438" i="1" s="1"/>
  <c r="J439" i="1"/>
  <c r="J438" i="1" s="1"/>
  <c r="H439" i="1"/>
  <c r="H438" i="1" s="1"/>
  <c r="G439" i="1"/>
  <c r="G438" i="1" s="1"/>
  <c r="W881" i="1" l="1"/>
  <c r="W880" i="1" s="1"/>
  <c r="W875" i="1" s="1"/>
  <c r="W874" i="1" s="1"/>
  <c r="W816" i="1" s="1"/>
  <c r="U881" i="1"/>
  <c r="U880" i="1" s="1"/>
  <c r="U875" i="1" s="1"/>
  <c r="S906" i="1"/>
  <c r="S905" i="1" s="1"/>
  <c r="X905" i="1" s="1"/>
  <c r="X882" i="1"/>
  <c r="S881" i="1"/>
  <c r="S918" i="1"/>
  <c r="X919" i="1"/>
  <c r="X893" i="1"/>
  <c r="U439" i="1"/>
  <c r="U438" i="1" s="1"/>
  <c r="W440" i="1"/>
  <c r="W439" i="1" s="1"/>
  <c r="W438" i="1" s="1"/>
  <c r="U442" i="1"/>
  <c r="U441" i="1" s="1"/>
  <c r="W443" i="1"/>
  <c r="W442" i="1" s="1"/>
  <c r="W441" i="1" s="1"/>
  <c r="U474" i="1"/>
  <c r="U473" i="1" s="1"/>
  <c r="U472" i="1" s="1"/>
  <c r="W475" i="1"/>
  <c r="W474" i="1" s="1"/>
  <c r="W473" i="1" s="1"/>
  <c r="W472" i="1" s="1"/>
  <c r="U450" i="1"/>
  <c r="U449" i="1" s="1"/>
  <c r="W451" i="1"/>
  <c r="W450" i="1" s="1"/>
  <c r="W449" i="1" s="1"/>
  <c r="U445" i="1"/>
  <c r="U444" i="1" s="1"/>
  <c r="W446" i="1"/>
  <c r="W445" i="1" s="1"/>
  <c r="W444" i="1" s="1"/>
  <c r="U453" i="1"/>
  <c r="U452" i="1" s="1"/>
  <c r="W454" i="1"/>
  <c r="W453" i="1" s="1"/>
  <c r="W452" i="1" s="1"/>
  <c r="U462" i="1"/>
  <c r="U461" i="1" s="1"/>
  <c r="U460" i="1" s="1"/>
  <c r="W463" i="1"/>
  <c r="W462" i="1" s="1"/>
  <c r="W461" i="1" s="1"/>
  <c r="W460" i="1" s="1"/>
  <c r="U467" i="1"/>
  <c r="U466" i="1" s="1"/>
  <c r="U465" i="1" s="1"/>
  <c r="U464" i="1" s="1"/>
  <c r="W468" i="1"/>
  <c r="W467" i="1" s="1"/>
  <c r="W466" i="1" s="1"/>
  <c r="W465" i="1" s="1"/>
  <c r="W464" i="1" s="1"/>
  <c r="H448" i="1"/>
  <c r="H447" i="1" s="1"/>
  <c r="I450" i="1"/>
  <c r="I449" i="1" s="1"/>
  <c r="I439" i="1"/>
  <c r="I438" i="1" s="1"/>
  <c r="I453" i="1"/>
  <c r="I452" i="1" s="1"/>
  <c r="P448" i="1"/>
  <c r="P447" i="1" s="1"/>
  <c r="K453" i="1"/>
  <c r="K452" i="1" s="1"/>
  <c r="J448" i="1"/>
  <c r="J447" i="1" s="1"/>
  <c r="R448" i="1"/>
  <c r="R447" i="1" s="1"/>
  <c r="G459" i="1"/>
  <c r="S459" i="1"/>
  <c r="P437" i="1"/>
  <c r="L448" i="1"/>
  <c r="L447" i="1" s="1"/>
  <c r="L437" i="1"/>
  <c r="N448" i="1"/>
  <c r="N447" i="1" s="1"/>
  <c r="I459" i="1"/>
  <c r="O454" i="1"/>
  <c r="M453" i="1"/>
  <c r="M452" i="1" s="1"/>
  <c r="P459" i="1"/>
  <c r="N437" i="1"/>
  <c r="T437" i="1"/>
  <c r="G437" i="1"/>
  <c r="T448" i="1"/>
  <c r="T447" i="1" s="1"/>
  <c r="J459" i="1"/>
  <c r="G448" i="1"/>
  <c r="G447" i="1" s="1"/>
  <c r="N459" i="1"/>
  <c r="L459" i="1"/>
  <c r="J437" i="1"/>
  <c r="R437" i="1"/>
  <c r="H459" i="1"/>
  <c r="R459" i="1"/>
  <c r="K475" i="1"/>
  <c r="M475" i="1" s="1"/>
  <c r="M474" i="1" s="1"/>
  <c r="M473" i="1" s="1"/>
  <c r="M472" i="1" s="1"/>
  <c r="O446" i="1"/>
  <c r="M445" i="1"/>
  <c r="M444" i="1" s="1"/>
  <c r="I443" i="1"/>
  <c r="H442" i="1"/>
  <c r="H441" i="1" s="1"/>
  <c r="H437" i="1" s="1"/>
  <c r="K439" i="1"/>
  <c r="K438" i="1" s="1"/>
  <c r="M440" i="1"/>
  <c r="I445" i="1"/>
  <c r="I444" i="1" s="1"/>
  <c r="S452" i="1"/>
  <c r="K467" i="1"/>
  <c r="K466" i="1" s="1"/>
  <c r="K465" i="1" s="1"/>
  <c r="K464" i="1" s="1"/>
  <c r="M468" i="1"/>
  <c r="M451" i="1"/>
  <c r="K450" i="1"/>
  <c r="K449" i="1" s="1"/>
  <c r="K462" i="1"/>
  <c r="K461" i="1" s="1"/>
  <c r="K460" i="1" s="1"/>
  <c r="M463" i="1"/>
  <c r="S437" i="1"/>
  <c r="K445" i="1"/>
  <c r="K444" i="1" s="1"/>
  <c r="X906" i="1" l="1"/>
  <c r="U874" i="1"/>
  <c r="S880" i="1"/>
  <c r="X881" i="1"/>
  <c r="S892" i="1"/>
  <c r="S917" i="1"/>
  <c r="X917" i="1" s="1"/>
  <c r="X918" i="1"/>
  <c r="H436" i="1"/>
  <c r="H435" i="1" s="1"/>
  <c r="H434" i="1" s="1"/>
  <c r="U459" i="1"/>
  <c r="U448" i="1"/>
  <c r="U447" i="1" s="1"/>
  <c r="U437" i="1"/>
  <c r="W448" i="1"/>
  <c r="W447" i="1" s="1"/>
  <c r="W459" i="1"/>
  <c r="W437" i="1"/>
  <c r="I448" i="1"/>
  <c r="I447" i="1" s="1"/>
  <c r="K448" i="1"/>
  <c r="K447" i="1" s="1"/>
  <c r="K459" i="1"/>
  <c r="L436" i="1"/>
  <c r="L435" i="1" s="1"/>
  <c r="L434" i="1" s="1"/>
  <c r="J436" i="1"/>
  <c r="J435" i="1" s="1"/>
  <c r="J434" i="1" s="1"/>
  <c r="P436" i="1"/>
  <c r="P435" i="1" s="1"/>
  <c r="P434" i="1" s="1"/>
  <c r="R436" i="1"/>
  <c r="R435" i="1" s="1"/>
  <c r="R434" i="1" s="1"/>
  <c r="N436" i="1"/>
  <c r="N435" i="1" s="1"/>
  <c r="N434" i="1" s="1"/>
  <c r="O475" i="1"/>
  <c r="Q475" i="1" s="1"/>
  <c r="G436" i="1"/>
  <c r="G435" i="1" s="1"/>
  <c r="G434" i="1" s="1"/>
  <c r="T436" i="1"/>
  <c r="T435" i="1" s="1"/>
  <c r="T434" i="1" s="1"/>
  <c r="K474" i="1"/>
  <c r="K473" i="1" s="1"/>
  <c r="K472" i="1" s="1"/>
  <c r="Q454" i="1"/>
  <c r="O453" i="1"/>
  <c r="O452" i="1" s="1"/>
  <c r="O445" i="1"/>
  <c r="O444" i="1" s="1"/>
  <c r="Q446" i="1"/>
  <c r="M450" i="1"/>
  <c r="M449" i="1" s="1"/>
  <c r="M448" i="1" s="1"/>
  <c r="M447" i="1" s="1"/>
  <c r="O451" i="1"/>
  <c r="S448" i="1"/>
  <c r="I442" i="1"/>
  <c r="I441" i="1" s="1"/>
  <c r="I437" i="1" s="1"/>
  <c r="K443" i="1"/>
  <c r="O463" i="1"/>
  <c r="M462" i="1"/>
  <c r="M461" i="1" s="1"/>
  <c r="M460" i="1" s="1"/>
  <c r="O468" i="1"/>
  <c r="M467" i="1"/>
  <c r="M466" i="1" s="1"/>
  <c r="M465" i="1" s="1"/>
  <c r="M464" i="1" s="1"/>
  <c r="M439" i="1"/>
  <c r="M438" i="1" s="1"/>
  <c r="O440" i="1"/>
  <c r="S891" i="1" l="1"/>
  <c r="X891" i="1" s="1"/>
  <c r="X892" i="1"/>
  <c r="X880" i="1"/>
  <c r="S875" i="1"/>
  <c r="U436" i="1"/>
  <c r="U435" i="1" s="1"/>
  <c r="U434" i="1" s="1"/>
  <c r="U433" i="1" s="1"/>
  <c r="W436" i="1"/>
  <c r="W435" i="1" s="1"/>
  <c r="W434" i="1" s="1"/>
  <c r="W433" i="1" s="1"/>
  <c r="I436" i="1"/>
  <c r="I435" i="1" s="1"/>
  <c r="I434" i="1" s="1"/>
  <c r="T433" i="1"/>
  <c r="O474" i="1"/>
  <c r="O473" i="1" s="1"/>
  <c r="O472" i="1" s="1"/>
  <c r="X454" i="1"/>
  <c r="Q453" i="1"/>
  <c r="M459" i="1"/>
  <c r="Q451" i="1"/>
  <c r="O450" i="1"/>
  <c r="O449" i="1" s="1"/>
  <c r="O448" i="1" s="1"/>
  <c r="O447" i="1" s="1"/>
  <c r="X475" i="1"/>
  <c r="Q474" i="1"/>
  <c r="S447" i="1"/>
  <c r="Q440" i="1"/>
  <c r="O439" i="1"/>
  <c r="O438" i="1" s="1"/>
  <c r="Q468" i="1"/>
  <c r="O467" i="1"/>
  <c r="O466" i="1" s="1"/>
  <c r="O465" i="1" s="1"/>
  <c r="O464" i="1" s="1"/>
  <c r="Q463" i="1"/>
  <c r="O462" i="1"/>
  <c r="O461" i="1" s="1"/>
  <c r="O460" i="1" s="1"/>
  <c r="X446" i="1"/>
  <c r="Q445" i="1"/>
  <c r="M443" i="1"/>
  <c r="K442" i="1"/>
  <c r="K441" i="1" s="1"/>
  <c r="K437" i="1" s="1"/>
  <c r="K436" i="1" s="1"/>
  <c r="K435" i="1" s="1"/>
  <c r="K434" i="1" s="1"/>
  <c r="S874" i="1" l="1"/>
  <c r="X874" i="1" s="1"/>
  <c r="X875" i="1"/>
  <c r="O459" i="1"/>
  <c r="Q452" i="1"/>
  <c r="X452" i="1" s="1"/>
  <c r="X453" i="1"/>
  <c r="Q473" i="1"/>
  <c r="X474" i="1"/>
  <c r="X451" i="1"/>
  <c r="Q450" i="1"/>
  <c r="M442" i="1"/>
  <c r="M441" i="1" s="1"/>
  <c r="M437" i="1" s="1"/>
  <c r="M436" i="1" s="1"/>
  <c r="M435" i="1" s="1"/>
  <c r="M434" i="1" s="1"/>
  <c r="O443" i="1"/>
  <c r="X463" i="1"/>
  <c r="Q462" i="1"/>
  <c r="X440" i="1"/>
  <c r="Q439" i="1"/>
  <c r="Q444" i="1"/>
  <c r="X444" i="1" s="1"/>
  <c r="X445" i="1"/>
  <c r="X468" i="1"/>
  <c r="Q467" i="1"/>
  <c r="S436" i="1"/>
  <c r="S435" i="1" l="1"/>
  <c r="Q461" i="1"/>
  <c r="X462" i="1"/>
  <c r="Q449" i="1"/>
  <c r="X450" i="1"/>
  <c r="Q466" i="1"/>
  <c r="X467" i="1"/>
  <c r="Q438" i="1"/>
  <c r="X439" i="1"/>
  <c r="Q443" i="1"/>
  <c r="O442" i="1"/>
  <c r="O441" i="1" s="1"/>
  <c r="O437" i="1" s="1"/>
  <c r="O436" i="1" s="1"/>
  <c r="O435" i="1" s="1"/>
  <c r="O434" i="1" s="1"/>
  <c r="Q472" i="1"/>
  <c r="X472" i="1" s="1"/>
  <c r="X473" i="1"/>
  <c r="Q465" i="1" l="1"/>
  <c r="X466" i="1"/>
  <c r="Q460" i="1"/>
  <c r="X461" i="1"/>
  <c r="X443" i="1"/>
  <c r="Q442" i="1"/>
  <c r="X438" i="1"/>
  <c r="X449" i="1"/>
  <c r="Q448" i="1"/>
  <c r="S434" i="1"/>
  <c r="X460" i="1" l="1"/>
  <c r="Q441" i="1"/>
  <c r="X442" i="1"/>
  <c r="S433" i="1"/>
  <c r="Q447" i="1"/>
  <c r="X447" i="1" s="1"/>
  <c r="X448" i="1"/>
  <c r="Q464" i="1"/>
  <c r="X464" i="1" s="1"/>
  <c r="X465" i="1"/>
  <c r="Q459" i="1" l="1"/>
  <c r="X459" i="1" s="1"/>
  <c r="X441" i="1"/>
  <c r="Q437" i="1"/>
  <c r="Q436" i="1" l="1"/>
  <c r="X437" i="1"/>
  <c r="Q435" i="1" l="1"/>
  <c r="X436" i="1"/>
  <c r="Q434" i="1" l="1"/>
  <c r="X435" i="1"/>
  <c r="U777" i="1"/>
  <c r="I777" i="1"/>
  <c r="K777" i="1" s="1"/>
  <c r="T776" i="1"/>
  <c r="T775" i="1" s="1"/>
  <c r="T774" i="1" s="1"/>
  <c r="S776" i="1"/>
  <c r="S775" i="1" s="1"/>
  <c r="S774" i="1" s="1"/>
  <c r="R776" i="1"/>
  <c r="R775" i="1" s="1"/>
  <c r="R774" i="1" s="1"/>
  <c r="P776" i="1"/>
  <c r="P775" i="1" s="1"/>
  <c r="P774" i="1" s="1"/>
  <c r="N776" i="1"/>
  <c r="N775" i="1" s="1"/>
  <c r="N774" i="1" s="1"/>
  <c r="L776" i="1"/>
  <c r="L775" i="1" s="1"/>
  <c r="L774" i="1" s="1"/>
  <c r="J776" i="1"/>
  <c r="J775" i="1" s="1"/>
  <c r="J774" i="1" s="1"/>
  <c r="H776" i="1"/>
  <c r="H775" i="1" s="1"/>
  <c r="H774" i="1" s="1"/>
  <c r="G776" i="1"/>
  <c r="G775" i="1" s="1"/>
  <c r="G774" i="1" s="1"/>
  <c r="U773" i="1"/>
  <c r="I773" i="1"/>
  <c r="T772" i="1"/>
  <c r="T771" i="1" s="1"/>
  <c r="S772" i="1"/>
  <c r="S771" i="1" s="1"/>
  <c r="R772" i="1"/>
  <c r="R771" i="1" s="1"/>
  <c r="P772" i="1"/>
  <c r="P771" i="1" s="1"/>
  <c r="N772" i="1"/>
  <c r="N771" i="1" s="1"/>
  <c r="L772" i="1"/>
  <c r="L771" i="1" s="1"/>
  <c r="J772" i="1"/>
  <c r="J771" i="1" s="1"/>
  <c r="H772" i="1"/>
  <c r="H771" i="1" s="1"/>
  <c r="G772" i="1"/>
  <c r="G771" i="1" s="1"/>
  <c r="U770" i="1"/>
  <c r="G770" i="1"/>
  <c r="I770" i="1" s="1"/>
  <c r="T769" i="1"/>
  <c r="T768" i="1" s="1"/>
  <c r="S769" i="1"/>
  <c r="S768" i="1" s="1"/>
  <c r="R769" i="1"/>
  <c r="R768" i="1" s="1"/>
  <c r="P769" i="1"/>
  <c r="P768" i="1" s="1"/>
  <c r="N769" i="1"/>
  <c r="N768" i="1" s="1"/>
  <c r="L769" i="1"/>
  <c r="L768" i="1" s="1"/>
  <c r="J769" i="1"/>
  <c r="J768" i="1" s="1"/>
  <c r="H769" i="1"/>
  <c r="H768" i="1" s="1"/>
  <c r="T767" i="1"/>
  <c r="T766" i="1" s="1"/>
  <c r="T765" i="1" s="1"/>
  <c r="I767" i="1"/>
  <c r="S766" i="1"/>
  <c r="R766" i="1"/>
  <c r="R765" i="1" s="1"/>
  <c r="R764" i="1" s="1"/>
  <c r="R760" i="1" s="1"/>
  <c r="P766" i="1"/>
  <c r="P765" i="1" s="1"/>
  <c r="P764" i="1" s="1"/>
  <c r="P760" i="1" s="1"/>
  <c r="N766" i="1"/>
  <c r="N765" i="1" s="1"/>
  <c r="N764" i="1" s="1"/>
  <c r="N760" i="1" s="1"/>
  <c r="L766" i="1"/>
  <c r="L765" i="1" s="1"/>
  <c r="L764" i="1" s="1"/>
  <c r="L760" i="1" s="1"/>
  <c r="J766" i="1"/>
  <c r="J765" i="1" s="1"/>
  <c r="J764" i="1" s="1"/>
  <c r="J760" i="1" s="1"/>
  <c r="H766" i="1"/>
  <c r="H765" i="1" s="1"/>
  <c r="H764" i="1" s="1"/>
  <c r="H760" i="1" s="1"/>
  <c r="G766" i="1"/>
  <c r="G765" i="1" s="1"/>
  <c r="G764" i="1" s="1"/>
  <c r="G760" i="1" s="1"/>
  <c r="S765" i="1"/>
  <c r="S764" i="1" s="1"/>
  <c r="S760" i="1" s="1"/>
  <c r="U763" i="1"/>
  <c r="I763" i="1"/>
  <c r="K763" i="1" s="1"/>
  <c r="T762" i="1"/>
  <c r="T761" i="1" s="1"/>
  <c r="S762" i="1"/>
  <c r="S761" i="1" s="1"/>
  <c r="R762" i="1"/>
  <c r="R761" i="1" s="1"/>
  <c r="P762" i="1"/>
  <c r="P761" i="1" s="1"/>
  <c r="N762" i="1"/>
  <c r="N761" i="1" s="1"/>
  <c r="L762" i="1"/>
  <c r="L761" i="1" s="1"/>
  <c r="J762" i="1"/>
  <c r="J761" i="1" s="1"/>
  <c r="H762" i="1"/>
  <c r="H761" i="1" s="1"/>
  <c r="G762" i="1"/>
  <c r="G761" i="1" s="1"/>
  <c r="I759" i="1"/>
  <c r="K759" i="1" s="1"/>
  <c r="S758" i="1"/>
  <c r="S757" i="1" s="1"/>
  <c r="S755" i="1" s="1"/>
  <c r="R758" i="1"/>
  <c r="R757" i="1" s="1"/>
  <c r="P758" i="1"/>
  <c r="P757" i="1" s="1"/>
  <c r="P756" i="1" s="1"/>
  <c r="N758" i="1"/>
  <c r="N757" i="1" s="1"/>
  <c r="L758" i="1"/>
  <c r="L757" i="1" s="1"/>
  <c r="J758" i="1"/>
  <c r="J757" i="1" s="1"/>
  <c r="H758" i="1"/>
  <c r="H757" i="1" s="1"/>
  <c r="G758" i="1"/>
  <c r="G757" i="1" s="1"/>
  <c r="G755" i="1" s="1"/>
  <c r="T753" i="1"/>
  <c r="T752" i="1" s="1"/>
  <c r="T751" i="1" s="1"/>
  <c r="I754" i="1"/>
  <c r="S753" i="1"/>
  <c r="S752" i="1" s="1"/>
  <c r="S751" i="1" s="1"/>
  <c r="R753" i="1"/>
  <c r="R752" i="1" s="1"/>
  <c r="R751" i="1" s="1"/>
  <c r="P753" i="1"/>
  <c r="P752" i="1" s="1"/>
  <c r="P751" i="1" s="1"/>
  <c r="N753" i="1"/>
  <c r="N752" i="1" s="1"/>
  <c r="N751" i="1" s="1"/>
  <c r="L753" i="1"/>
  <c r="L752" i="1" s="1"/>
  <c r="L751" i="1" s="1"/>
  <c r="J753" i="1"/>
  <c r="J752" i="1" s="1"/>
  <c r="J751" i="1" s="1"/>
  <c r="H753" i="1"/>
  <c r="H752" i="1" s="1"/>
  <c r="H751" i="1" s="1"/>
  <c r="G753" i="1"/>
  <c r="G752" i="1" s="1"/>
  <c r="G751" i="1" s="1"/>
  <c r="T750" i="1"/>
  <c r="U750" i="1" s="1"/>
  <c r="I750" i="1"/>
  <c r="S749" i="1"/>
  <c r="S748" i="1" s="1"/>
  <c r="S747" i="1" s="1"/>
  <c r="R749" i="1"/>
  <c r="R748" i="1" s="1"/>
  <c r="R747" i="1" s="1"/>
  <c r="P749" i="1"/>
  <c r="P748" i="1" s="1"/>
  <c r="P747" i="1" s="1"/>
  <c r="N749" i="1"/>
  <c r="N748" i="1" s="1"/>
  <c r="N747" i="1" s="1"/>
  <c r="L749" i="1"/>
  <c r="L748" i="1" s="1"/>
  <c r="L747" i="1" s="1"/>
  <c r="J749" i="1"/>
  <c r="J748" i="1" s="1"/>
  <c r="J747" i="1" s="1"/>
  <c r="H749" i="1"/>
  <c r="H748" i="1" s="1"/>
  <c r="H747" i="1" s="1"/>
  <c r="G749" i="1"/>
  <c r="G748" i="1" s="1"/>
  <c r="G747" i="1" s="1"/>
  <c r="U745" i="1"/>
  <c r="G745" i="1"/>
  <c r="I745" i="1" s="1"/>
  <c r="K745" i="1" s="1"/>
  <c r="M745" i="1" s="1"/>
  <c r="T744" i="1"/>
  <c r="T743" i="1" s="1"/>
  <c r="T742" i="1" s="1"/>
  <c r="T741" i="1" s="1"/>
  <c r="S744" i="1"/>
  <c r="S743" i="1" s="1"/>
  <c r="S742" i="1" s="1"/>
  <c r="S741" i="1" s="1"/>
  <c r="R744" i="1"/>
  <c r="R743" i="1" s="1"/>
  <c r="R742" i="1" s="1"/>
  <c r="R741" i="1" s="1"/>
  <c r="P744" i="1"/>
  <c r="P743" i="1" s="1"/>
  <c r="P742" i="1" s="1"/>
  <c r="P741" i="1" s="1"/>
  <c r="N744" i="1"/>
  <c r="N743" i="1" s="1"/>
  <c r="N742" i="1" s="1"/>
  <c r="N741" i="1" s="1"/>
  <c r="L744" i="1"/>
  <c r="L743" i="1" s="1"/>
  <c r="L742" i="1" s="1"/>
  <c r="L741" i="1" s="1"/>
  <c r="J744" i="1"/>
  <c r="J743" i="1" s="1"/>
  <c r="J742" i="1" s="1"/>
  <c r="J741" i="1" s="1"/>
  <c r="H744" i="1"/>
  <c r="H743" i="1" s="1"/>
  <c r="H742" i="1" s="1"/>
  <c r="H741" i="1" s="1"/>
  <c r="U740" i="1"/>
  <c r="I740" i="1"/>
  <c r="K740" i="1" s="1"/>
  <c r="T739" i="1"/>
  <c r="T738" i="1" s="1"/>
  <c r="T737" i="1" s="1"/>
  <c r="S739" i="1"/>
  <c r="S738" i="1" s="1"/>
  <c r="S737" i="1" s="1"/>
  <c r="R739" i="1"/>
  <c r="R738" i="1" s="1"/>
  <c r="R737" i="1" s="1"/>
  <c r="P739" i="1"/>
  <c r="P738" i="1" s="1"/>
  <c r="P737" i="1" s="1"/>
  <c r="N739" i="1"/>
  <c r="N738" i="1" s="1"/>
  <c r="N737" i="1" s="1"/>
  <c r="L739" i="1"/>
  <c r="L738" i="1" s="1"/>
  <c r="L737" i="1" s="1"/>
  <c r="J739" i="1"/>
  <c r="J738" i="1" s="1"/>
  <c r="J737" i="1" s="1"/>
  <c r="I739" i="1"/>
  <c r="I738" i="1" s="1"/>
  <c r="I737" i="1" s="1"/>
  <c r="H739" i="1"/>
  <c r="H738" i="1" s="1"/>
  <c r="H737" i="1" s="1"/>
  <c r="G739" i="1"/>
  <c r="G738" i="1" s="1"/>
  <c r="G737" i="1" s="1"/>
  <c r="U736" i="1"/>
  <c r="I736" i="1"/>
  <c r="I735" i="1" s="1"/>
  <c r="I734" i="1" s="1"/>
  <c r="I733" i="1" s="1"/>
  <c r="T735" i="1"/>
  <c r="T734" i="1" s="1"/>
  <c r="T733" i="1" s="1"/>
  <c r="S735" i="1"/>
  <c r="S734" i="1" s="1"/>
  <c r="S733" i="1" s="1"/>
  <c r="R735" i="1"/>
  <c r="R734" i="1" s="1"/>
  <c r="R733" i="1" s="1"/>
  <c r="P735" i="1"/>
  <c r="P734" i="1" s="1"/>
  <c r="P733" i="1" s="1"/>
  <c r="N735" i="1"/>
  <c r="N734" i="1" s="1"/>
  <c r="N733" i="1" s="1"/>
  <c r="L735" i="1"/>
  <c r="L734" i="1" s="1"/>
  <c r="L733" i="1" s="1"/>
  <c r="J735" i="1"/>
  <c r="J734" i="1" s="1"/>
  <c r="J733" i="1" s="1"/>
  <c r="H735" i="1"/>
  <c r="H734" i="1" s="1"/>
  <c r="H733" i="1" s="1"/>
  <c r="G735" i="1"/>
  <c r="G734" i="1" s="1"/>
  <c r="G733" i="1" s="1"/>
  <c r="T731" i="1"/>
  <c r="U731" i="1" s="1"/>
  <c r="I731" i="1"/>
  <c r="K731" i="1" s="1"/>
  <c r="S730" i="1"/>
  <c r="S729" i="1" s="1"/>
  <c r="S728" i="1" s="1"/>
  <c r="S727" i="1" s="1"/>
  <c r="R730" i="1"/>
  <c r="R729" i="1" s="1"/>
  <c r="R728" i="1" s="1"/>
  <c r="R727" i="1" s="1"/>
  <c r="P730" i="1"/>
  <c r="P729" i="1" s="1"/>
  <c r="P728" i="1" s="1"/>
  <c r="P727" i="1" s="1"/>
  <c r="N730" i="1"/>
  <c r="N729" i="1" s="1"/>
  <c r="N728" i="1" s="1"/>
  <c r="N727" i="1" s="1"/>
  <c r="L730" i="1"/>
  <c r="L729" i="1" s="1"/>
  <c r="L728" i="1" s="1"/>
  <c r="L727" i="1" s="1"/>
  <c r="J730" i="1"/>
  <c r="J729" i="1" s="1"/>
  <c r="J728" i="1" s="1"/>
  <c r="J727" i="1" s="1"/>
  <c r="H730" i="1"/>
  <c r="H729" i="1" s="1"/>
  <c r="H728" i="1" s="1"/>
  <c r="H727" i="1" s="1"/>
  <c r="G730" i="1"/>
  <c r="G729" i="1" s="1"/>
  <c r="G728" i="1" s="1"/>
  <c r="G727" i="1" s="1"/>
  <c r="U726" i="1"/>
  <c r="L726" i="1"/>
  <c r="L725" i="1" s="1"/>
  <c r="L724" i="1" s="1"/>
  <c r="I726" i="1"/>
  <c r="K726" i="1" s="1"/>
  <c r="K725" i="1" s="1"/>
  <c r="K724" i="1" s="1"/>
  <c r="T725" i="1"/>
  <c r="T724" i="1" s="1"/>
  <c r="S725" i="1"/>
  <c r="S724" i="1" s="1"/>
  <c r="R725" i="1"/>
  <c r="R724" i="1" s="1"/>
  <c r="P725" i="1"/>
  <c r="P724" i="1" s="1"/>
  <c r="N725" i="1"/>
  <c r="N724" i="1" s="1"/>
  <c r="J725" i="1"/>
  <c r="J724" i="1" s="1"/>
  <c r="H725" i="1"/>
  <c r="H724" i="1" s="1"/>
  <c r="G725" i="1"/>
  <c r="G724" i="1" s="1"/>
  <c r="U723" i="1"/>
  <c r="G723" i="1"/>
  <c r="T722" i="1"/>
  <c r="S722" i="1"/>
  <c r="S721" i="1" s="1"/>
  <c r="R722" i="1"/>
  <c r="R721" i="1" s="1"/>
  <c r="P722" i="1"/>
  <c r="P721" i="1" s="1"/>
  <c r="N722" i="1"/>
  <c r="N721" i="1" s="1"/>
  <c r="L722" i="1"/>
  <c r="L721" i="1" s="1"/>
  <c r="J722" i="1"/>
  <c r="J721" i="1" s="1"/>
  <c r="H722" i="1"/>
  <c r="H721" i="1" s="1"/>
  <c r="T721" i="1"/>
  <c r="U720" i="1"/>
  <c r="I720" i="1"/>
  <c r="T719" i="1"/>
  <c r="T718" i="1" s="1"/>
  <c r="S719" i="1"/>
  <c r="S718" i="1" s="1"/>
  <c r="S717" i="1" s="1"/>
  <c r="S716" i="1" s="1"/>
  <c r="R719" i="1"/>
  <c r="R718" i="1" s="1"/>
  <c r="R717" i="1" s="1"/>
  <c r="R716" i="1" s="1"/>
  <c r="P719" i="1"/>
  <c r="P718" i="1" s="1"/>
  <c r="P717" i="1" s="1"/>
  <c r="P716" i="1" s="1"/>
  <c r="N719" i="1"/>
  <c r="N718" i="1" s="1"/>
  <c r="N717" i="1" s="1"/>
  <c r="N716" i="1" s="1"/>
  <c r="L719" i="1"/>
  <c r="L718" i="1" s="1"/>
  <c r="L717" i="1" s="1"/>
  <c r="L716" i="1" s="1"/>
  <c r="J719" i="1"/>
  <c r="J718" i="1" s="1"/>
  <c r="J717" i="1" s="1"/>
  <c r="J716" i="1" s="1"/>
  <c r="H719" i="1"/>
  <c r="H718" i="1" s="1"/>
  <c r="H717" i="1" s="1"/>
  <c r="H716" i="1" s="1"/>
  <c r="G719" i="1"/>
  <c r="G718" i="1" s="1"/>
  <c r="G717" i="1" s="1"/>
  <c r="G716" i="1" s="1"/>
  <c r="U715" i="1"/>
  <c r="I715" i="1"/>
  <c r="I714" i="1" s="1"/>
  <c r="I713" i="1" s="1"/>
  <c r="I712" i="1" s="1"/>
  <c r="T714" i="1"/>
  <c r="T713" i="1" s="1"/>
  <c r="T712" i="1" s="1"/>
  <c r="S714" i="1"/>
  <c r="S713" i="1" s="1"/>
  <c r="S712" i="1" s="1"/>
  <c r="R714" i="1"/>
  <c r="R713" i="1" s="1"/>
  <c r="R712" i="1" s="1"/>
  <c r="P714" i="1"/>
  <c r="P713" i="1" s="1"/>
  <c r="P712" i="1" s="1"/>
  <c r="N714" i="1"/>
  <c r="N713" i="1" s="1"/>
  <c r="N712" i="1" s="1"/>
  <c r="L714" i="1"/>
  <c r="L713" i="1" s="1"/>
  <c r="L712" i="1" s="1"/>
  <c r="J714" i="1"/>
  <c r="J713" i="1" s="1"/>
  <c r="J712" i="1" s="1"/>
  <c r="H714" i="1"/>
  <c r="H713" i="1" s="1"/>
  <c r="H712" i="1" s="1"/>
  <c r="G714" i="1"/>
  <c r="G713" i="1" s="1"/>
  <c r="G712" i="1" s="1"/>
  <c r="T711" i="1"/>
  <c r="I711" i="1"/>
  <c r="I710" i="1" s="1"/>
  <c r="I709" i="1" s="1"/>
  <c r="I708" i="1" s="1"/>
  <c r="S710" i="1"/>
  <c r="S709" i="1" s="1"/>
  <c r="S708" i="1" s="1"/>
  <c r="R710" i="1"/>
  <c r="R709" i="1" s="1"/>
  <c r="R708" i="1" s="1"/>
  <c r="P710" i="1"/>
  <c r="P709" i="1" s="1"/>
  <c r="P708" i="1" s="1"/>
  <c r="N710" i="1"/>
  <c r="N709" i="1" s="1"/>
  <c r="N708" i="1" s="1"/>
  <c r="L710" i="1"/>
  <c r="L709" i="1" s="1"/>
  <c r="L708" i="1" s="1"/>
  <c r="J710" i="1"/>
  <c r="J709" i="1" s="1"/>
  <c r="J708" i="1" s="1"/>
  <c r="H710" i="1"/>
  <c r="H709" i="1" s="1"/>
  <c r="H708" i="1" s="1"/>
  <c r="G710" i="1"/>
  <c r="G709" i="1" s="1"/>
  <c r="G708" i="1" s="1"/>
  <c r="T707" i="1"/>
  <c r="I707" i="1"/>
  <c r="I706" i="1" s="1"/>
  <c r="I705" i="1" s="1"/>
  <c r="I704" i="1" s="1"/>
  <c r="S706" i="1"/>
  <c r="S705" i="1" s="1"/>
  <c r="S704" i="1" s="1"/>
  <c r="R706" i="1"/>
  <c r="R705" i="1" s="1"/>
  <c r="R704" i="1" s="1"/>
  <c r="P706" i="1"/>
  <c r="P705" i="1" s="1"/>
  <c r="P704" i="1" s="1"/>
  <c r="N706" i="1"/>
  <c r="N705" i="1" s="1"/>
  <c r="N704" i="1" s="1"/>
  <c r="L706" i="1"/>
  <c r="L705" i="1" s="1"/>
  <c r="L704" i="1" s="1"/>
  <c r="J706" i="1"/>
  <c r="J705" i="1" s="1"/>
  <c r="J704" i="1" s="1"/>
  <c r="H706" i="1"/>
  <c r="H705" i="1" s="1"/>
  <c r="H704" i="1" s="1"/>
  <c r="G706" i="1"/>
  <c r="G705" i="1" s="1"/>
  <c r="G704" i="1" s="1"/>
  <c r="U703" i="1"/>
  <c r="I703" i="1"/>
  <c r="I702" i="1" s="1"/>
  <c r="I701" i="1" s="1"/>
  <c r="I700" i="1" s="1"/>
  <c r="T702" i="1"/>
  <c r="T701" i="1" s="1"/>
  <c r="T700" i="1" s="1"/>
  <c r="S702" i="1"/>
  <c r="S701" i="1" s="1"/>
  <c r="S700" i="1" s="1"/>
  <c r="R702" i="1"/>
  <c r="R701" i="1" s="1"/>
  <c r="R700" i="1" s="1"/>
  <c r="P702" i="1"/>
  <c r="P701" i="1" s="1"/>
  <c r="P700" i="1" s="1"/>
  <c r="N702" i="1"/>
  <c r="N701" i="1" s="1"/>
  <c r="N700" i="1" s="1"/>
  <c r="L702" i="1"/>
  <c r="L701" i="1" s="1"/>
  <c r="L700" i="1" s="1"/>
  <c r="J702" i="1"/>
  <c r="J701" i="1" s="1"/>
  <c r="J700" i="1" s="1"/>
  <c r="H702" i="1"/>
  <c r="H701" i="1" s="1"/>
  <c r="H700" i="1" s="1"/>
  <c r="G702" i="1"/>
  <c r="G701" i="1" s="1"/>
  <c r="G700" i="1" s="1"/>
  <c r="U699" i="1"/>
  <c r="I699" i="1"/>
  <c r="K699" i="1" s="1"/>
  <c r="T698" i="1"/>
  <c r="T697" i="1" s="1"/>
  <c r="T696" i="1" s="1"/>
  <c r="S698" i="1"/>
  <c r="S697" i="1" s="1"/>
  <c r="S696" i="1" s="1"/>
  <c r="R698" i="1"/>
  <c r="P698" i="1"/>
  <c r="P697" i="1" s="1"/>
  <c r="P696" i="1" s="1"/>
  <c r="N698" i="1"/>
  <c r="N697" i="1" s="1"/>
  <c r="N696" i="1" s="1"/>
  <c r="L698" i="1"/>
  <c r="L697" i="1" s="1"/>
  <c r="L696" i="1" s="1"/>
  <c r="J698" i="1"/>
  <c r="J697" i="1" s="1"/>
  <c r="J696" i="1" s="1"/>
  <c r="I698" i="1"/>
  <c r="I697" i="1" s="1"/>
  <c r="I696" i="1" s="1"/>
  <c r="H698" i="1"/>
  <c r="H697" i="1" s="1"/>
  <c r="H696" i="1" s="1"/>
  <c r="G698" i="1"/>
  <c r="G697" i="1" s="1"/>
  <c r="G696" i="1" s="1"/>
  <c r="R697" i="1"/>
  <c r="R696" i="1" s="1"/>
  <c r="U698" i="1" l="1"/>
  <c r="U697" i="1" s="1"/>
  <c r="U696" i="1" s="1"/>
  <c r="W699" i="1"/>
  <c r="W698" i="1" s="1"/>
  <c r="W697" i="1" s="1"/>
  <c r="W696" i="1" s="1"/>
  <c r="U722" i="1"/>
  <c r="U721" i="1" s="1"/>
  <c r="W723" i="1"/>
  <c r="W722" i="1" s="1"/>
  <c r="W721" i="1" s="1"/>
  <c r="U735" i="1"/>
  <c r="U734" i="1" s="1"/>
  <c r="U733" i="1" s="1"/>
  <c r="W736" i="1"/>
  <c r="W735" i="1" s="1"/>
  <c r="W734" i="1" s="1"/>
  <c r="W733" i="1" s="1"/>
  <c r="U739" i="1"/>
  <c r="U738" i="1" s="1"/>
  <c r="U737" i="1" s="1"/>
  <c r="W740" i="1"/>
  <c r="W739" i="1" s="1"/>
  <c r="W738" i="1" s="1"/>
  <c r="W737" i="1" s="1"/>
  <c r="U749" i="1"/>
  <c r="U748" i="1" s="1"/>
  <c r="U747" i="1" s="1"/>
  <c r="W750" i="1"/>
  <c r="W749" i="1" s="1"/>
  <c r="W748" i="1" s="1"/>
  <c r="W747" i="1" s="1"/>
  <c r="U719" i="1"/>
  <c r="U718" i="1" s="1"/>
  <c r="W720" i="1"/>
  <c r="W719" i="1" s="1"/>
  <c r="W718" i="1" s="1"/>
  <c r="U730" i="1"/>
  <c r="U729" i="1" s="1"/>
  <c r="U728" i="1" s="1"/>
  <c r="U727" i="1" s="1"/>
  <c r="W731" i="1"/>
  <c r="W730" i="1" s="1"/>
  <c r="W729" i="1" s="1"/>
  <c r="W728" i="1" s="1"/>
  <c r="W727" i="1" s="1"/>
  <c r="U714" i="1"/>
  <c r="U713" i="1" s="1"/>
  <c r="U712" i="1" s="1"/>
  <c r="W715" i="1"/>
  <c r="W714" i="1" s="1"/>
  <c r="W713" i="1" s="1"/>
  <c r="W712" i="1" s="1"/>
  <c r="U744" i="1"/>
  <c r="U743" i="1" s="1"/>
  <c r="U742" i="1" s="1"/>
  <c r="U741" i="1" s="1"/>
  <c r="W745" i="1"/>
  <c r="W744" i="1" s="1"/>
  <c r="W743" i="1" s="1"/>
  <c r="W742" i="1" s="1"/>
  <c r="W741" i="1" s="1"/>
  <c r="U762" i="1"/>
  <c r="U761" i="1" s="1"/>
  <c r="W763" i="1"/>
  <c r="W762" i="1" s="1"/>
  <c r="W761" i="1" s="1"/>
  <c r="U772" i="1"/>
  <c r="U771" i="1" s="1"/>
  <c r="W773" i="1"/>
  <c r="W772" i="1" s="1"/>
  <c r="W771" i="1" s="1"/>
  <c r="U776" i="1"/>
  <c r="U775" i="1" s="1"/>
  <c r="U774" i="1" s="1"/>
  <c r="W777" i="1"/>
  <c r="W776" i="1" s="1"/>
  <c r="W775" i="1" s="1"/>
  <c r="W774" i="1" s="1"/>
  <c r="U702" i="1"/>
  <c r="U701" i="1" s="1"/>
  <c r="U700" i="1" s="1"/>
  <c r="W703" i="1"/>
  <c r="W702" i="1" s="1"/>
  <c r="W701" i="1" s="1"/>
  <c r="W700" i="1" s="1"/>
  <c r="U725" i="1"/>
  <c r="U724" i="1" s="1"/>
  <c r="W726" i="1"/>
  <c r="W725" i="1" s="1"/>
  <c r="W724" i="1" s="1"/>
  <c r="U769" i="1"/>
  <c r="U768" i="1" s="1"/>
  <c r="W770" i="1"/>
  <c r="W769" i="1" s="1"/>
  <c r="W768" i="1" s="1"/>
  <c r="I776" i="1"/>
  <c r="I775" i="1" s="1"/>
  <c r="I774" i="1" s="1"/>
  <c r="T749" i="1"/>
  <c r="T748" i="1" s="1"/>
  <c r="T747" i="1" s="1"/>
  <c r="I730" i="1"/>
  <c r="I729" i="1" s="1"/>
  <c r="I728" i="1" s="1"/>
  <c r="I727" i="1" s="1"/>
  <c r="X434" i="1"/>
  <c r="S756" i="1"/>
  <c r="T764" i="1"/>
  <c r="T760" i="1" s="1"/>
  <c r="P755" i="1"/>
  <c r="P746" i="1" s="1"/>
  <c r="L695" i="1"/>
  <c r="S695" i="1"/>
  <c r="N756" i="1"/>
  <c r="N755" i="1"/>
  <c r="N746" i="1" s="1"/>
  <c r="K770" i="1"/>
  <c r="M770" i="1" s="1"/>
  <c r="I769" i="1"/>
  <c r="I768" i="1" s="1"/>
  <c r="R695" i="1"/>
  <c r="P732" i="1"/>
  <c r="G744" i="1"/>
  <c r="G743" i="1" s="1"/>
  <c r="G742" i="1" s="1"/>
  <c r="G741" i="1" s="1"/>
  <c r="G732" i="1" s="1"/>
  <c r="G769" i="1"/>
  <c r="G768" i="1" s="1"/>
  <c r="G746" i="1"/>
  <c r="G756" i="1"/>
  <c r="M777" i="1"/>
  <c r="K776" i="1"/>
  <c r="K775" i="1" s="1"/>
  <c r="K774" i="1" s="1"/>
  <c r="H756" i="1"/>
  <c r="H755" i="1"/>
  <c r="H746" i="1" s="1"/>
  <c r="M763" i="1"/>
  <c r="K762" i="1"/>
  <c r="K761" i="1" s="1"/>
  <c r="M740" i="1"/>
  <c r="M739" i="1" s="1"/>
  <c r="M738" i="1" s="1"/>
  <c r="M737" i="1" s="1"/>
  <c r="K739" i="1"/>
  <c r="K738" i="1" s="1"/>
  <c r="K737" i="1" s="1"/>
  <c r="S746" i="1"/>
  <c r="M699" i="1"/>
  <c r="O699" i="1" s="1"/>
  <c r="Q699" i="1" s="1"/>
  <c r="Q698" i="1" s="1"/>
  <c r="Q697" i="1" s="1"/>
  <c r="Q696" i="1" s="1"/>
  <c r="K698" i="1"/>
  <c r="K697" i="1" s="1"/>
  <c r="K696" i="1" s="1"/>
  <c r="P695" i="1"/>
  <c r="K703" i="1"/>
  <c r="M726" i="1"/>
  <c r="M725" i="1" s="1"/>
  <c r="M724" i="1" s="1"/>
  <c r="R732" i="1"/>
  <c r="J732" i="1"/>
  <c r="U754" i="1"/>
  <c r="I762" i="1"/>
  <c r="I761" i="1" s="1"/>
  <c r="U767" i="1"/>
  <c r="G695" i="1"/>
  <c r="J695" i="1"/>
  <c r="H695" i="1"/>
  <c r="I725" i="1"/>
  <c r="I724" i="1" s="1"/>
  <c r="S732" i="1"/>
  <c r="K744" i="1"/>
  <c r="K743" i="1" s="1"/>
  <c r="K742" i="1" s="1"/>
  <c r="K741" i="1" s="1"/>
  <c r="T717" i="1"/>
  <c r="T716" i="1" s="1"/>
  <c r="N732" i="1"/>
  <c r="K711" i="1"/>
  <c r="T730" i="1"/>
  <c r="T729" i="1" s="1"/>
  <c r="T728" i="1" s="1"/>
  <c r="T727" i="1" s="1"/>
  <c r="H732" i="1"/>
  <c r="I744" i="1"/>
  <c r="I743" i="1" s="1"/>
  <c r="I742" i="1" s="1"/>
  <c r="I741" i="1" s="1"/>
  <c r="I732" i="1" s="1"/>
  <c r="I758" i="1"/>
  <c r="I757" i="1" s="1"/>
  <c r="N695" i="1"/>
  <c r="U711" i="1"/>
  <c r="T710" i="1"/>
  <c r="T709" i="1" s="1"/>
  <c r="T708" i="1" s="1"/>
  <c r="K715" i="1"/>
  <c r="K707" i="1"/>
  <c r="M731" i="1"/>
  <c r="K730" i="1"/>
  <c r="K729" i="1" s="1"/>
  <c r="K728" i="1" s="1"/>
  <c r="K727" i="1" s="1"/>
  <c r="T732" i="1"/>
  <c r="I772" i="1"/>
  <c r="I771" i="1" s="1"/>
  <c r="K773" i="1"/>
  <c r="K720" i="1"/>
  <c r="I719" i="1"/>
  <c r="I718" i="1" s="1"/>
  <c r="I717" i="1" s="1"/>
  <c r="I716" i="1" s="1"/>
  <c r="I695" i="1" s="1"/>
  <c r="L732" i="1"/>
  <c r="U732" i="1"/>
  <c r="O745" i="1"/>
  <c r="M744" i="1"/>
  <c r="M743" i="1" s="1"/>
  <c r="M742" i="1" s="1"/>
  <c r="M741" i="1" s="1"/>
  <c r="J756" i="1"/>
  <c r="J755" i="1"/>
  <c r="J746" i="1" s="1"/>
  <c r="R756" i="1"/>
  <c r="R755" i="1"/>
  <c r="R746" i="1" s="1"/>
  <c r="U707" i="1"/>
  <c r="T706" i="1"/>
  <c r="T705" i="1" s="1"/>
  <c r="T704" i="1" s="1"/>
  <c r="I723" i="1"/>
  <c r="G722" i="1"/>
  <c r="G721" i="1" s="1"/>
  <c r="L756" i="1"/>
  <c r="L755" i="1"/>
  <c r="L746" i="1" s="1"/>
  <c r="K736" i="1"/>
  <c r="M759" i="1"/>
  <c r="K758" i="1"/>
  <c r="K757" i="1" s="1"/>
  <c r="I749" i="1"/>
  <c r="I748" i="1" s="1"/>
  <c r="I747" i="1" s="1"/>
  <c r="K750" i="1"/>
  <c r="K767" i="1"/>
  <c r="I766" i="1"/>
  <c r="I765" i="1" s="1"/>
  <c r="I764" i="1" s="1"/>
  <c r="I760" i="1" s="1"/>
  <c r="I753" i="1"/>
  <c r="I752" i="1" s="1"/>
  <c r="I751" i="1" s="1"/>
  <c r="K754" i="1"/>
  <c r="U759" i="1"/>
  <c r="T758" i="1"/>
  <c r="T757" i="1" s="1"/>
  <c r="U717" i="1" l="1"/>
  <c r="U716" i="1" s="1"/>
  <c r="U710" i="1"/>
  <c r="U709" i="1" s="1"/>
  <c r="U708" i="1" s="1"/>
  <c r="W711" i="1"/>
  <c r="W710" i="1" s="1"/>
  <c r="W709" i="1" s="1"/>
  <c r="W708" i="1" s="1"/>
  <c r="U766" i="1"/>
  <c r="U765" i="1" s="1"/>
  <c r="U764" i="1" s="1"/>
  <c r="U760" i="1" s="1"/>
  <c r="W767" i="1"/>
  <c r="W766" i="1" s="1"/>
  <c r="W765" i="1" s="1"/>
  <c r="W764" i="1" s="1"/>
  <c r="W760" i="1" s="1"/>
  <c r="W717" i="1"/>
  <c r="W716" i="1" s="1"/>
  <c r="U706" i="1"/>
  <c r="U705" i="1" s="1"/>
  <c r="U704" i="1" s="1"/>
  <c r="W707" i="1"/>
  <c r="W706" i="1" s="1"/>
  <c r="W705" i="1" s="1"/>
  <c r="W704" i="1" s="1"/>
  <c r="U758" i="1"/>
  <c r="U757" i="1" s="1"/>
  <c r="U756" i="1" s="1"/>
  <c r="W759" i="1"/>
  <c r="W758" i="1" s="1"/>
  <c r="W757" i="1" s="1"/>
  <c r="U753" i="1"/>
  <c r="U752" i="1" s="1"/>
  <c r="U751" i="1" s="1"/>
  <c r="W754" i="1"/>
  <c r="W753" i="1" s="1"/>
  <c r="W752" i="1" s="1"/>
  <c r="W751" i="1" s="1"/>
  <c r="W732" i="1"/>
  <c r="O726" i="1"/>
  <c r="Q726" i="1" s="1"/>
  <c r="Q725" i="1" s="1"/>
  <c r="Q724" i="1" s="1"/>
  <c r="O698" i="1"/>
  <c r="O697" i="1" s="1"/>
  <c r="O696" i="1" s="1"/>
  <c r="M698" i="1"/>
  <c r="M697" i="1" s="1"/>
  <c r="M696" i="1" s="1"/>
  <c r="J694" i="1"/>
  <c r="J693" i="1" s="1"/>
  <c r="P694" i="1"/>
  <c r="P693" i="1" s="1"/>
  <c r="O740" i="1"/>
  <c r="O739" i="1" s="1"/>
  <c r="O738" i="1" s="1"/>
  <c r="O737" i="1" s="1"/>
  <c r="S694" i="1"/>
  <c r="S693" i="1" s="1"/>
  <c r="R694" i="1"/>
  <c r="R693" i="1" s="1"/>
  <c r="G694" i="1"/>
  <c r="G693" i="1" s="1"/>
  <c r="O770" i="1"/>
  <c r="M769" i="1"/>
  <c r="M768" i="1" s="1"/>
  <c r="T695" i="1"/>
  <c r="K769" i="1"/>
  <c r="K768" i="1" s="1"/>
  <c r="H694" i="1"/>
  <c r="H693" i="1" s="1"/>
  <c r="M703" i="1"/>
  <c r="K702" i="1"/>
  <c r="K701" i="1" s="1"/>
  <c r="K700" i="1" s="1"/>
  <c r="O777" i="1"/>
  <c r="M776" i="1"/>
  <c r="M775" i="1" s="1"/>
  <c r="M774" i="1" s="1"/>
  <c r="M711" i="1"/>
  <c r="K710" i="1"/>
  <c r="K709" i="1" s="1"/>
  <c r="K708" i="1" s="1"/>
  <c r="O763" i="1"/>
  <c r="M762" i="1"/>
  <c r="M761" i="1" s="1"/>
  <c r="I755" i="1"/>
  <c r="I746" i="1" s="1"/>
  <c r="I694" i="1" s="1"/>
  <c r="I693" i="1" s="1"/>
  <c r="I756" i="1"/>
  <c r="L694" i="1"/>
  <c r="L693" i="1" s="1"/>
  <c r="O759" i="1"/>
  <c r="M758" i="1"/>
  <c r="M757" i="1" s="1"/>
  <c r="K723" i="1"/>
  <c r="I722" i="1"/>
  <c r="I721" i="1" s="1"/>
  <c r="O731" i="1"/>
  <c r="M730" i="1"/>
  <c r="M729" i="1" s="1"/>
  <c r="M728" i="1" s="1"/>
  <c r="M727" i="1" s="1"/>
  <c r="K753" i="1"/>
  <c r="K752" i="1" s="1"/>
  <c r="K751" i="1" s="1"/>
  <c r="M754" i="1"/>
  <c r="M736" i="1"/>
  <c r="K735" i="1"/>
  <c r="K734" i="1" s="1"/>
  <c r="K733" i="1" s="1"/>
  <c r="K732" i="1" s="1"/>
  <c r="M720" i="1"/>
  <c r="K719" i="1"/>
  <c r="K718" i="1" s="1"/>
  <c r="K717" i="1" s="1"/>
  <c r="K716" i="1" s="1"/>
  <c r="K749" i="1"/>
  <c r="K748" i="1" s="1"/>
  <c r="K747" i="1" s="1"/>
  <c r="M750" i="1"/>
  <c r="K766" i="1"/>
  <c r="K765" i="1" s="1"/>
  <c r="K764" i="1" s="1"/>
  <c r="K760" i="1" s="1"/>
  <c r="M767" i="1"/>
  <c r="O744" i="1"/>
  <c r="O743" i="1" s="1"/>
  <c r="O742" i="1" s="1"/>
  <c r="O741" i="1" s="1"/>
  <c r="Q745" i="1"/>
  <c r="Q744" i="1" s="1"/>
  <c r="Q743" i="1" s="1"/>
  <c r="Q742" i="1" s="1"/>
  <c r="Q741" i="1" s="1"/>
  <c r="K772" i="1"/>
  <c r="K771" i="1" s="1"/>
  <c r="M773" i="1"/>
  <c r="M715" i="1"/>
  <c r="K714" i="1"/>
  <c r="K713" i="1" s="1"/>
  <c r="K712" i="1" s="1"/>
  <c r="U755" i="1"/>
  <c r="T756" i="1"/>
  <c r="T755" i="1"/>
  <c r="T746" i="1" s="1"/>
  <c r="K755" i="1"/>
  <c r="K756" i="1"/>
  <c r="M707" i="1"/>
  <c r="K706" i="1"/>
  <c r="K705" i="1" s="1"/>
  <c r="K704" i="1" s="1"/>
  <c r="N694" i="1"/>
  <c r="N693" i="1" s="1"/>
  <c r="W695" i="1" l="1"/>
  <c r="U695" i="1"/>
  <c r="U746" i="1"/>
  <c r="W755" i="1"/>
  <c r="W746" i="1" s="1"/>
  <c r="W756" i="1"/>
  <c r="O725" i="1"/>
  <c r="O724" i="1" s="1"/>
  <c r="T694" i="1"/>
  <c r="T693" i="1" s="1"/>
  <c r="T692" i="1" s="1"/>
  <c r="Q740" i="1"/>
  <c r="Q739" i="1" s="1"/>
  <c r="Q738" i="1" s="1"/>
  <c r="Q737" i="1" s="1"/>
  <c r="K695" i="1"/>
  <c r="O769" i="1"/>
  <c r="O768" i="1" s="1"/>
  <c r="Q770" i="1"/>
  <c r="Q769" i="1" s="1"/>
  <c r="Q768" i="1" s="1"/>
  <c r="O762" i="1"/>
  <c r="O761" i="1" s="1"/>
  <c r="Q763" i="1"/>
  <c r="Q762" i="1" s="1"/>
  <c r="Q761" i="1" s="1"/>
  <c r="O703" i="1"/>
  <c r="M702" i="1"/>
  <c r="M701" i="1" s="1"/>
  <c r="M700" i="1" s="1"/>
  <c r="Q777" i="1"/>
  <c r="Q776" i="1" s="1"/>
  <c r="Q775" i="1" s="1"/>
  <c r="Q774" i="1" s="1"/>
  <c r="O776" i="1"/>
  <c r="O775" i="1" s="1"/>
  <c r="O774" i="1" s="1"/>
  <c r="O711" i="1"/>
  <c r="M710" i="1"/>
  <c r="M709" i="1" s="1"/>
  <c r="M708" i="1" s="1"/>
  <c r="O715" i="1"/>
  <c r="M714" i="1"/>
  <c r="M713" i="1" s="1"/>
  <c r="M712" i="1" s="1"/>
  <c r="O736" i="1"/>
  <c r="M735" i="1"/>
  <c r="M734" i="1" s="1"/>
  <c r="M733" i="1" s="1"/>
  <c r="M732" i="1" s="1"/>
  <c r="O730" i="1"/>
  <c r="O729" i="1" s="1"/>
  <c r="O728" i="1" s="1"/>
  <c r="O727" i="1" s="1"/>
  <c r="Q731" i="1"/>
  <c r="Q730" i="1" s="1"/>
  <c r="Q729" i="1" s="1"/>
  <c r="Q728" i="1" s="1"/>
  <c r="Q727" i="1" s="1"/>
  <c r="Q759" i="1"/>
  <c r="Q758" i="1" s="1"/>
  <c r="Q757" i="1" s="1"/>
  <c r="O758" i="1"/>
  <c r="O757" i="1" s="1"/>
  <c r="O767" i="1"/>
  <c r="M766" i="1"/>
  <c r="M765" i="1" s="1"/>
  <c r="M764" i="1" s="1"/>
  <c r="M760" i="1" s="1"/>
  <c r="O754" i="1"/>
  <c r="M753" i="1"/>
  <c r="M752" i="1" s="1"/>
  <c r="M751" i="1" s="1"/>
  <c r="O720" i="1"/>
  <c r="M719" i="1"/>
  <c r="M718" i="1" s="1"/>
  <c r="M717" i="1" s="1"/>
  <c r="M716" i="1" s="1"/>
  <c r="K746" i="1"/>
  <c r="K722" i="1"/>
  <c r="K721" i="1" s="1"/>
  <c r="M723" i="1"/>
  <c r="O707" i="1"/>
  <c r="M706" i="1"/>
  <c r="M705" i="1" s="1"/>
  <c r="M704" i="1" s="1"/>
  <c r="O773" i="1"/>
  <c r="M772" i="1"/>
  <c r="M771" i="1" s="1"/>
  <c r="O750" i="1"/>
  <c r="M749" i="1"/>
  <c r="M748" i="1" s="1"/>
  <c r="M747" i="1" s="1"/>
  <c r="M755" i="1"/>
  <c r="M756" i="1"/>
  <c r="W694" i="1" l="1"/>
  <c r="W693" i="1" s="1"/>
  <c r="W692" i="1" s="1"/>
  <c r="U694" i="1"/>
  <c r="U693" i="1" s="1"/>
  <c r="U692" i="1" s="1"/>
  <c r="K694" i="1"/>
  <c r="K693" i="1" s="1"/>
  <c r="Q711" i="1"/>
  <c r="Q710" i="1" s="1"/>
  <c r="Q709" i="1" s="1"/>
  <c r="Q708" i="1" s="1"/>
  <c r="O710" i="1"/>
  <c r="O709" i="1" s="1"/>
  <c r="O708" i="1" s="1"/>
  <c r="O702" i="1"/>
  <c r="O701" i="1" s="1"/>
  <c r="O700" i="1" s="1"/>
  <c r="Q703" i="1"/>
  <c r="Q702" i="1" s="1"/>
  <c r="Q701" i="1" s="1"/>
  <c r="Q700" i="1" s="1"/>
  <c r="O772" i="1"/>
  <c r="O771" i="1" s="1"/>
  <c r="Q773" i="1"/>
  <c r="Q772" i="1" s="1"/>
  <c r="Q771" i="1" s="1"/>
  <c r="O766" i="1"/>
  <c r="O765" i="1" s="1"/>
  <c r="O764" i="1" s="1"/>
  <c r="O760" i="1" s="1"/>
  <c r="Q767" i="1"/>
  <c r="Q766" i="1" s="1"/>
  <c r="Q765" i="1" s="1"/>
  <c r="Q764" i="1" s="1"/>
  <c r="Q760" i="1" s="1"/>
  <c r="O714" i="1"/>
  <c r="O713" i="1" s="1"/>
  <c r="O712" i="1" s="1"/>
  <c r="Q715" i="1"/>
  <c r="Q714" i="1" s="1"/>
  <c r="Q713" i="1" s="1"/>
  <c r="Q712" i="1" s="1"/>
  <c r="M695" i="1"/>
  <c r="M746" i="1"/>
  <c r="O755" i="1"/>
  <c r="O756" i="1"/>
  <c r="O749" i="1"/>
  <c r="O748" i="1" s="1"/>
  <c r="O747" i="1" s="1"/>
  <c r="Q750" i="1"/>
  <c r="Q749" i="1" s="1"/>
  <c r="Q748" i="1" s="1"/>
  <c r="Q747" i="1" s="1"/>
  <c r="Q707" i="1"/>
  <c r="Q706" i="1" s="1"/>
  <c r="Q705" i="1" s="1"/>
  <c r="Q704" i="1" s="1"/>
  <c r="O706" i="1"/>
  <c r="O705" i="1" s="1"/>
  <c r="O704" i="1" s="1"/>
  <c r="O753" i="1"/>
  <c r="O752" i="1" s="1"/>
  <c r="O751" i="1" s="1"/>
  <c r="Q754" i="1"/>
  <c r="Q753" i="1" s="1"/>
  <c r="Q752" i="1" s="1"/>
  <c r="Q751" i="1" s="1"/>
  <c r="Q755" i="1"/>
  <c r="Q756" i="1"/>
  <c r="O735" i="1"/>
  <c r="O734" i="1" s="1"/>
  <c r="O733" i="1" s="1"/>
  <c r="O732" i="1" s="1"/>
  <c r="Q736" i="1"/>
  <c r="Q735" i="1" s="1"/>
  <c r="Q734" i="1" s="1"/>
  <c r="Q733" i="1" s="1"/>
  <c r="Q732" i="1" s="1"/>
  <c r="M722" i="1"/>
  <c r="M721" i="1" s="1"/>
  <c r="O723" i="1"/>
  <c r="O719" i="1"/>
  <c r="O718" i="1" s="1"/>
  <c r="O717" i="1" s="1"/>
  <c r="O716" i="1" s="1"/>
  <c r="Q720" i="1"/>
  <c r="Q719" i="1" s="1"/>
  <c r="Q718" i="1" s="1"/>
  <c r="Q717" i="1" s="1"/>
  <c r="Q716" i="1" s="1"/>
  <c r="T814" i="1"/>
  <c r="T813" i="1" s="1"/>
  <c r="T811" i="1"/>
  <c r="T809" i="1"/>
  <c r="T800" i="1"/>
  <c r="T799" i="1" s="1"/>
  <c r="T798" i="1" s="1"/>
  <c r="T797" i="1" s="1"/>
  <c r="T796" i="1" s="1"/>
  <c r="T794" i="1"/>
  <c r="T793" i="1" s="1"/>
  <c r="T792" i="1" s="1"/>
  <c r="T791" i="1" s="1"/>
  <c r="T790" i="1" s="1"/>
  <c r="T789" i="1" s="1"/>
  <c r="T787" i="1"/>
  <c r="T785" i="1"/>
  <c r="T690" i="1"/>
  <c r="T688" i="1"/>
  <c r="T686" i="1"/>
  <c r="T680" i="1"/>
  <c r="T678" i="1"/>
  <c r="T674" i="1"/>
  <c r="T673" i="1" s="1"/>
  <c r="T671" i="1"/>
  <c r="T669" i="1"/>
  <c r="T664" i="1"/>
  <c r="T663" i="1" s="1"/>
  <c r="T662" i="1" s="1"/>
  <c r="T661" i="1" s="1"/>
  <c r="T659" i="1"/>
  <c r="T655" i="1"/>
  <c r="T649" i="1"/>
  <c r="T648" i="1" s="1"/>
  <c r="T647" i="1" s="1"/>
  <c r="T646" i="1" s="1"/>
  <c r="T645" i="1" s="1"/>
  <c r="T641" i="1"/>
  <c r="T640" i="1" s="1"/>
  <c r="T639" i="1" s="1"/>
  <c r="T638" i="1" s="1"/>
  <c r="T636" i="1"/>
  <c r="T635" i="1" s="1"/>
  <c r="T634" i="1" s="1"/>
  <c r="T633" i="1" s="1"/>
  <c r="T632" i="1" s="1"/>
  <c r="T630" i="1"/>
  <c r="T629" i="1" s="1"/>
  <c r="T627" i="1"/>
  <c r="T626" i="1" s="1"/>
  <c r="T622" i="1"/>
  <c r="T621" i="1" s="1"/>
  <c r="T620" i="1" s="1"/>
  <c r="T619" i="1" s="1"/>
  <c r="T617" i="1"/>
  <c r="T616" i="1" s="1"/>
  <c r="T615" i="1" s="1"/>
  <c r="T613" i="1"/>
  <c r="T612" i="1" s="1"/>
  <c r="T611" i="1" s="1"/>
  <c r="T608" i="1"/>
  <c r="T607" i="1" s="1"/>
  <c r="T606" i="1" s="1"/>
  <c r="T605" i="1" s="1"/>
  <c r="T604" i="1" s="1"/>
  <c r="T602" i="1"/>
  <c r="T601" i="1" s="1"/>
  <c r="T600" i="1" s="1"/>
  <c r="T599" i="1" s="1"/>
  <c r="T597" i="1"/>
  <c r="T595" i="1"/>
  <c r="T590" i="1"/>
  <c r="T589" i="1" s="1"/>
  <c r="T588" i="1" s="1"/>
  <c r="T586" i="1"/>
  <c r="T585" i="1" s="1"/>
  <c r="T584" i="1" s="1"/>
  <c r="T582" i="1"/>
  <c r="T581" i="1" s="1"/>
  <c r="T580" i="1" s="1"/>
  <c r="T578" i="1"/>
  <c r="T577" i="1" s="1"/>
  <c r="T576" i="1" s="1"/>
  <c r="T571" i="1"/>
  <c r="T570" i="1" s="1"/>
  <c r="T569" i="1" s="1"/>
  <c r="T568" i="1" s="1"/>
  <c r="T566" i="1"/>
  <c r="T565" i="1" s="1"/>
  <c r="T561" i="1"/>
  <c r="T560" i="1" s="1"/>
  <c r="T559" i="1" s="1"/>
  <c r="T557" i="1"/>
  <c r="T556" i="1" s="1"/>
  <c r="T555" i="1" s="1"/>
  <c r="T552" i="1"/>
  <c r="T551" i="1" s="1"/>
  <c r="T550" i="1" s="1"/>
  <c r="T549" i="1" s="1"/>
  <c r="T547" i="1"/>
  <c r="T546" i="1" s="1"/>
  <c r="T545" i="1" s="1"/>
  <c r="T542" i="1"/>
  <c r="T541" i="1" s="1"/>
  <c r="T540" i="1" s="1"/>
  <c r="T539" i="1" s="1"/>
  <c r="T537" i="1"/>
  <c r="T536" i="1" s="1"/>
  <c r="T535" i="1" s="1"/>
  <c r="T534" i="1" s="1"/>
  <c r="T532" i="1"/>
  <c r="T531" i="1" s="1"/>
  <c r="T530" i="1" s="1"/>
  <c r="T528" i="1"/>
  <c r="T527" i="1" s="1"/>
  <c r="T526" i="1" s="1"/>
  <c r="T524" i="1"/>
  <c r="T523" i="1" s="1"/>
  <c r="T522" i="1" s="1"/>
  <c r="T515" i="1"/>
  <c r="T514" i="1" s="1"/>
  <c r="T513" i="1" s="1"/>
  <c r="T512" i="1" s="1"/>
  <c r="T511" i="1" s="1"/>
  <c r="T509" i="1"/>
  <c r="T508" i="1" s="1"/>
  <c r="T507" i="1" s="1"/>
  <c r="T506" i="1" s="1"/>
  <c r="T505" i="1" s="1"/>
  <c r="T503" i="1"/>
  <c r="T502" i="1" s="1"/>
  <c r="T501" i="1" s="1"/>
  <c r="T500" i="1" s="1"/>
  <c r="T499" i="1" s="1"/>
  <c r="T496" i="1"/>
  <c r="T495" i="1" s="1"/>
  <c r="T494" i="1" s="1"/>
  <c r="T492" i="1"/>
  <c r="T491" i="1" s="1"/>
  <c r="T490" i="1" s="1"/>
  <c r="T487" i="1"/>
  <c r="T485" i="1"/>
  <c r="T483" i="1"/>
  <c r="T431" i="1"/>
  <c r="T430" i="1" s="1"/>
  <c r="T429" i="1" s="1"/>
  <c r="T427" i="1"/>
  <c r="T426" i="1" s="1"/>
  <c r="T420" i="1"/>
  <c r="T419" i="1" s="1"/>
  <c r="T418" i="1" s="1"/>
  <c r="T417" i="1" s="1"/>
  <c r="T416" i="1" s="1"/>
  <c r="T414" i="1"/>
  <c r="T413" i="1" s="1"/>
  <c r="T411" i="1"/>
  <c r="T410" i="1" s="1"/>
  <c r="T408" i="1"/>
  <c r="T407" i="1" s="1"/>
  <c r="T406" i="1" s="1"/>
  <c r="T403" i="1"/>
  <c r="T402" i="1" s="1"/>
  <c r="T400" i="1"/>
  <c r="T399" i="1" s="1"/>
  <c r="T397" i="1"/>
  <c r="T396" i="1" s="1"/>
  <c r="T390" i="1"/>
  <c r="T389" i="1" s="1"/>
  <c r="T387" i="1"/>
  <c r="T386" i="1" s="1"/>
  <c r="T382" i="1"/>
  <c r="T380" i="1"/>
  <c r="T375" i="1"/>
  <c r="T374" i="1" s="1"/>
  <c r="T373" i="1" s="1"/>
  <c r="T372" i="1" s="1"/>
  <c r="T371" i="1" s="1"/>
  <c r="T368" i="1"/>
  <c r="T367" i="1" s="1"/>
  <c r="T366" i="1" s="1"/>
  <c r="T364" i="1"/>
  <c r="T363" i="1" s="1"/>
  <c r="T362" i="1" s="1"/>
  <c r="T360" i="1"/>
  <c r="T359" i="1" s="1"/>
  <c r="T357" i="1"/>
  <c r="T356" i="1" s="1"/>
  <c r="T352" i="1"/>
  <c r="T351" i="1" s="1"/>
  <c r="T348" i="1"/>
  <c r="T347" i="1" s="1"/>
  <c r="T346" i="1" s="1"/>
  <c r="T345" i="1" s="1"/>
  <c r="T343" i="1"/>
  <c r="T340" i="1"/>
  <c r="T339" i="1" s="1"/>
  <c r="T335" i="1"/>
  <c r="T334" i="1" s="1"/>
  <c r="T332" i="1"/>
  <c r="T331" i="1" s="1"/>
  <c r="T327" i="1"/>
  <c r="T326" i="1" s="1"/>
  <c r="T324" i="1"/>
  <c r="T323" i="1" s="1"/>
  <c r="T316" i="1"/>
  <c r="T315" i="1" s="1"/>
  <c r="T314" i="1" s="1"/>
  <c r="T313" i="1" s="1"/>
  <c r="T312" i="1" s="1"/>
  <c r="T311" i="1" s="1"/>
  <c r="T309" i="1"/>
  <c r="T308" i="1" s="1"/>
  <c r="T307" i="1" s="1"/>
  <c r="T306" i="1" s="1"/>
  <c r="T304" i="1"/>
  <c r="T303" i="1" s="1"/>
  <c r="T302" i="1" s="1"/>
  <c r="T300" i="1"/>
  <c r="T299" i="1" s="1"/>
  <c r="T298" i="1" s="1"/>
  <c r="T297" i="1" s="1"/>
  <c r="T295" i="1"/>
  <c r="T294" i="1" s="1"/>
  <c r="T293" i="1" s="1"/>
  <c r="T290" i="1"/>
  <c r="T289" i="1" s="1"/>
  <c r="T287" i="1"/>
  <c r="T286" i="1" s="1"/>
  <c r="T282" i="1"/>
  <c r="T281" i="1" s="1"/>
  <c r="T279" i="1"/>
  <c r="T278" i="1" s="1"/>
  <c r="T276" i="1"/>
  <c r="T275" i="1" s="1"/>
  <c r="T268" i="1"/>
  <c r="T267" i="1" s="1"/>
  <c r="T266" i="1" s="1"/>
  <c r="T265" i="1" s="1"/>
  <c r="T264" i="1" s="1"/>
  <c r="T263" i="1" s="1"/>
  <c r="T261" i="1"/>
  <c r="T260" i="1" s="1"/>
  <c r="T258" i="1"/>
  <c r="T257" i="1" s="1"/>
  <c r="T256" i="1" s="1"/>
  <c r="T250" i="1"/>
  <c r="T249" i="1" s="1"/>
  <c r="T247" i="1"/>
  <c r="T246" i="1" s="1"/>
  <c r="T242" i="1"/>
  <c r="T241" i="1" s="1"/>
  <c r="T240" i="1" s="1"/>
  <c r="T238" i="1"/>
  <c r="T237" i="1" s="1"/>
  <c r="T234" i="1"/>
  <c r="T233" i="1" s="1"/>
  <c r="T232" i="1" s="1"/>
  <c r="T230" i="1"/>
  <c r="T229" i="1" s="1"/>
  <c r="T226" i="1"/>
  <c r="T225" i="1" s="1"/>
  <c r="T223" i="1"/>
  <c r="T222" i="1" s="1"/>
  <c r="T219" i="1"/>
  <c r="T218" i="1" s="1"/>
  <c r="T217" i="1" s="1"/>
  <c r="T214" i="1"/>
  <c r="T213" i="1" s="1"/>
  <c r="T211" i="1"/>
  <c r="T210" i="1" s="1"/>
  <c r="T209" i="1" s="1"/>
  <c r="T206" i="1"/>
  <c r="T205" i="1" s="1"/>
  <c r="T204" i="1" s="1"/>
  <c r="T202" i="1"/>
  <c r="T201" i="1" s="1"/>
  <c r="T199" i="1"/>
  <c r="T198" i="1" s="1"/>
  <c r="T196" i="1"/>
  <c r="T195" i="1" s="1"/>
  <c r="T194" i="1" s="1"/>
  <c r="T192" i="1"/>
  <c r="T191" i="1" s="1"/>
  <c r="T190" i="1" s="1"/>
  <c r="T185" i="1"/>
  <c r="T179" i="1"/>
  <c r="T178" i="1" s="1"/>
  <c r="T176" i="1"/>
  <c r="T175" i="1" s="1"/>
  <c r="T172" i="1"/>
  <c r="T171" i="1" s="1"/>
  <c r="T170" i="1" s="1"/>
  <c r="T167" i="1"/>
  <c r="T166" i="1" s="1"/>
  <c r="T165" i="1" s="1"/>
  <c r="T161" i="1"/>
  <c r="T159" i="1"/>
  <c r="T157" i="1"/>
  <c r="T154" i="1"/>
  <c r="T153" i="1" s="1"/>
  <c r="T152" i="1" s="1"/>
  <c r="T150" i="1"/>
  <c r="T149" i="1" s="1"/>
  <c r="T144" i="1"/>
  <c r="T143" i="1" s="1"/>
  <c r="T141" i="1"/>
  <c r="T140" i="1" s="1"/>
  <c r="T139" i="1" s="1"/>
  <c r="T134" i="1"/>
  <c r="T133" i="1" s="1"/>
  <c r="T132" i="1" s="1"/>
  <c r="T131" i="1" s="1"/>
  <c r="T129" i="1"/>
  <c r="T128" i="1" s="1"/>
  <c r="T127" i="1" s="1"/>
  <c r="T126" i="1" s="1"/>
  <c r="T124" i="1"/>
  <c r="T123" i="1" s="1"/>
  <c r="T122" i="1" s="1"/>
  <c r="T120" i="1"/>
  <c r="T119" i="1" s="1"/>
  <c r="T116" i="1"/>
  <c r="T115" i="1" s="1"/>
  <c r="T113" i="1"/>
  <c r="T112" i="1" s="1"/>
  <c r="T109" i="1"/>
  <c r="T108" i="1" s="1"/>
  <c r="T107" i="1" s="1"/>
  <c r="T101" i="1"/>
  <c r="T100" i="1" s="1"/>
  <c r="T98" i="1"/>
  <c r="T97" i="1" s="1"/>
  <c r="T95" i="1"/>
  <c r="T94" i="1" s="1"/>
  <c r="T92" i="1"/>
  <c r="T91" i="1" s="1"/>
  <c r="T89" i="1"/>
  <c r="T88" i="1" s="1"/>
  <c r="T84" i="1"/>
  <c r="T83" i="1" s="1"/>
  <c r="T82" i="1" s="1"/>
  <c r="T81" i="1" s="1"/>
  <c r="T79" i="1"/>
  <c r="T78" i="1" s="1"/>
  <c r="T77" i="1" s="1"/>
  <c r="T76" i="1" s="1"/>
  <c r="T73" i="1"/>
  <c r="T72" i="1" s="1"/>
  <c r="T71" i="1" s="1"/>
  <c r="T70" i="1" s="1"/>
  <c r="T69" i="1" s="1"/>
  <c r="T68" i="1" s="1"/>
  <c r="T66" i="1"/>
  <c r="T64" i="1"/>
  <c r="T62" i="1"/>
  <c r="T57" i="1"/>
  <c r="T56" i="1" s="1"/>
  <c r="T54" i="1"/>
  <c r="T53" i="1" s="1"/>
  <c r="T51" i="1"/>
  <c r="T49" i="1"/>
  <c r="T47" i="1"/>
  <c r="T40" i="1"/>
  <c r="T39" i="1" s="1"/>
  <c r="T38" i="1" s="1"/>
  <c r="T37" i="1" s="1"/>
  <c r="T36" i="1" s="1"/>
  <c r="T34" i="1"/>
  <c r="T32" i="1"/>
  <c r="T30" i="1"/>
  <c r="T23" i="1"/>
  <c r="T22" i="1" s="1"/>
  <c r="T21" i="1" s="1"/>
  <c r="T20" i="1" s="1"/>
  <c r="T19" i="1" s="1"/>
  <c r="T654" i="1" l="1"/>
  <c r="T342" i="1"/>
  <c r="T338" i="1" s="1"/>
  <c r="T337" i="1" s="1"/>
  <c r="O746" i="1"/>
  <c r="M694" i="1"/>
  <c r="M693" i="1" s="1"/>
  <c r="Q695" i="1"/>
  <c r="Q746" i="1"/>
  <c r="Q723" i="1"/>
  <c r="Q722" i="1" s="1"/>
  <c r="Q721" i="1" s="1"/>
  <c r="O722" i="1"/>
  <c r="O721" i="1" s="1"/>
  <c r="O695" i="1"/>
  <c r="T482" i="1"/>
  <c r="T481" i="1" s="1"/>
  <c r="T480" i="1" s="1"/>
  <c r="T784" i="1"/>
  <c r="T783" i="1" s="1"/>
  <c r="T782" i="1" s="1"/>
  <c r="T781" i="1" s="1"/>
  <c r="T780" i="1" s="1"/>
  <c r="T779" i="1" s="1"/>
  <c r="T778" i="1" s="1"/>
  <c r="T808" i="1"/>
  <c r="T807" i="1" s="1"/>
  <c r="T806" i="1" s="1"/>
  <c r="T805" i="1" s="1"/>
  <c r="T804" i="1" s="1"/>
  <c r="T803" i="1" s="1"/>
  <c r="T802" i="1" s="1"/>
  <c r="T61" i="1"/>
  <c r="T60" i="1" s="1"/>
  <c r="T59" i="1" s="1"/>
  <c r="T379" i="1"/>
  <c r="T378" i="1" s="1"/>
  <c r="T46" i="1"/>
  <c r="T45" i="1" s="1"/>
  <c r="T44" i="1" s="1"/>
  <c r="T43" i="1" s="1"/>
  <c r="T668" i="1"/>
  <c r="T667" i="1" s="1"/>
  <c r="T666" i="1" s="1"/>
  <c r="T156" i="1"/>
  <c r="T148" i="1" s="1"/>
  <c r="T147" i="1" s="1"/>
  <c r="T146" i="1" s="1"/>
  <c r="T29" i="1"/>
  <c r="T28" i="1" s="1"/>
  <c r="T27" i="1" s="1"/>
  <c r="T26" i="1" s="1"/>
  <c r="T25" i="1" s="1"/>
  <c r="T594" i="1"/>
  <c r="T593" i="1" s="1"/>
  <c r="T592" i="1" s="1"/>
  <c r="T575" i="1" s="1"/>
  <c r="T685" i="1"/>
  <c r="T684" i="1" s="1"/>
  <c r="T683" i="1" s="1"/>
  <c r="T682" i="1" s="1"/>
  <c r="T653" i="1"/>
  <c r="T652" i="1" s="1"/>
  <c r="T651" i="1" s="1"/>
  <c r="T208" i="1"/>
  <c r="T355" i="1"/>
  <c r="T354" i="1" s="1"/>
  <c r="T350" i="1" s="1"/>
  <c r="T625" i="1"/>
  <c r="T624" i="1" s="1"/>
  <c r="T395" i="1"/>
  <c r="T189" i="1"/>
  <c r="T405" i="1"/>
  <c r="T111" i="1"/>
  <c r="T322" i="1"/>
  <c r="T564" i="1"/>
  <c r="T563" i="1"/>
  <c r="T554" i="1" s="1"/>
  <c r="T87" i="1"/>
  <c r="T86" i="1" s="1"/>
  <c r="T75" i="1" s="1"/>
  <c r="T610" i="1"/>
  <c r="T285" i="1"/>
  <c r="T284" i="1" s="1"/>
  <c r="T221" i="1"/>
  <c r="T174" i="1"/>
  <c r="T169" i="1" s="1"/>
  <c r="T164" i="1" s="1"/>
  <c r="T385" i="1"/>
  <c r="T384" i="1" s="1"/>
  <c r="T236" i="1"/>
  <c r="T118" i="1"/>
  <c r="T138" i="1"/>
  <c r="T137" i="1" s="1"/>
  <c r="T136" i="1" s="1"/>
  <c r="T254" i="1"/>
  <c r="T253" i="1" s="1"/>
  <c r="T252" i="1" s="1"/>
  <c r="T245" i="1" s="1"/>
  <c r="T244" i="1" s="1"/>
  <c r="T184" i="1"/>
  <c r="T228" i="1"/>
  <c r="T521" i="1"/>
  <c r="T274" i="1"/>
  <c r="T292" i="1"/>
  <c r="T330" i="1"/>
  <c r="T329" i="1" s="1"/>
  <c r="T425" i="1"/>
  <c r="T424" i="1" s="1"/>
  <c r="T423" i="1" s="1"/>
  <c r="T422" i="1" s="1"/>
  <c r="T489" i="1"/>
  <c r="T677" i="1"/>
  <c r="T676" i="1" s="1"/>
  <c r="T498" i="1"/>
  <c r="T544" i="1"/>
  <c r="R48" i="1"/>
  <c r="T394" i="1" l="1"/>
  <c r="T393" i="1" s="1"/>
  <c r="T392" i="1" s="1"/>
  <c r="Q694" i="1"/>
  <c r="Q693" i="1" s="1"/>
  <c r="T644" i="1"/>
  <c r="T643" i="1" s="1"/>
  <c r="O694" i="1"/>
  <c r="O693" i="1" s="1"/>
  <c r="T377" i="1"/>
  <c r="T370" i="1" s="1"/>
  <c r="T479" i="1"/>
  <c r="T478" i="1" s="1"/>
  <c r="T477" i="1" s="1"/>
  <c r="T476" i="1" s="1"/>
  <c r="T42" i="1"/>
  <c r="T18" i="1" s="1"/>
  <c r="T106" i="1"/>
  <c r="T105" i="1" s="1"/>
  <c r="T104" i="1" s="1"/>
  <c r="T103" i="1" s="1"/>
  <c r="T321" i="1"/>
  <c r="T574" i="1"/>
  <c r="T573" i="1" s="1"/>
  <c r="T273" i="1"/>
  <c r="T272" i="1" s="1"/>
  <c r="T271" i="1" s="1"/>
  <c r="T270" i="1" s="1"/>
  <c r="T216" i="1"/>
  <c r="T188" i="1" s="1"/>
  <c r="T187" i="1" s="1"/>
  <c r="T520" i="1"/>
  <c r="T519" i="1" s="1"/>
  <c r="T183" i="1"/>
  <c r="R55" i="1"/>
  <c r="R239" i="1"/>
  <c r="R255" i="1"/>
  <c r="T320" i="1" l="1"/>
  <c r="T319" i="1" s="1"/>
  <c r="T318" i="1" s="1"/>
  <c r="T182" i="1"/>
  <c r="T518" i="1"/>
  <c r="T517" i="1" s="1"/>
  <c r="R814" i="1"/>
  <c r="R811" i="1"/>
  <c r="R809" i="1"/>
  <c r="R800" i="1"/>
  <c r="R799" i="1" s="1"/>
  <c r="R798" i="1" s="1"/>
  <c r="R797" i="1" s="1"/>
  <c r="R796" i="1" s="1"/>
  <c r="R794" i="1"/>
  <c r="R793" i="1" s="1"/>
  <c r="R792" i="1" s="1"/>
  <c r="R791" i="1" s="1"/>
  <c r="R790" i="1" s="1"/>
  <c r="R789" i="1" s="1"/>
  <c r="R787" i="1"/>
  <c r="R785" i="1"/>
  <c r="R690" i="1"/>
  <c r="R688" i="1"/>
  <c r="R686" i="1"/>
  <c r="R680" i="1"/>
  <c r="R678" i="1"/>
  <c r="R674" i="1"/>
  <c r="R671" i="1"/>
  <c r="R669" i="1"/>
  <c r="R664" i="1"/>
  <c r="R659" i="1"/>
  <c r="R655" i="1"/>
  <c r="R649" i="1"/>
  <c r="R641" i="1"/>
  <c r="R640" i="1" s="1"/>
  <c r="R639" i="1" s="1"/>
  <c r="R638" i="1" s="1"/>
  <c r="R636" i="1"/>
  <c r="R630" i="1"/>
  <c r="R627" i="1"/>
  <c r="R622" i="1"/>
  <c r="R617" i="1"/>
  <c r="R613" i="1"/>
  <c r="R608" i="1"/>
  <c r="R602" i="1"/>
  <c r="R597" i="1"/>
  <c r="R595" i="1"/>
  <c r="R590" i="1"/>
  <c r="R586" i="1"/>
  <c r="R582" i="1"/>
  <c r="R578" i="1"/>
  <c r="R571" i="1"/>
  <c r="R566" i="1"/>
  <c r="R561" i="1"/>
  <c r="R557" i="1"/>
  <c r="R552" i="1"/>
  <c r="R547" i="1"/>
  <c r="R542" i="1"/>
  <c r="R537" i="1"/>
  <c r="R532" i="1"/>
  <c r="R528" i="1"/>
  <c r="R524" i="1"/>
  <c r="R515" i="1"/>
  <c r="R514" i="1" s="1"/>
  <c r="R513" i="1" s="1"/>
  <c r="R512" i="1" s="1"/>
  <c r="R511" i="1" s="1"/>
  <c r="R509" i="1"/>
  <c r="R508" i="1" s="1"/>
  <c r="R507" i="1" s="1"/>
  <c r="R506" i="1" s="1"/>
  <c r="R505" i="1" s="1"/>
  <c r="R503" i="1"/>
  <c r="R496" i="1"/>
  <c r="R492" i="1"/>
  <c r="R487" i="1"/>
  <c r="R485" i="1"/>
  <c r="R483" i="1"/>
  <c r="R431" i="1"/>
  <c r="R427" i="1"/>
  <c r="R420" i="1"/>
  <c r="R414" i="1"/>
  <c r="R411" i="1"/>
  <c r="R408" i="1"/>
  <c r="R403" i="1"/>
  <c r="R400" i="1"/>
  <c r="R397" i="1"/>
  <c r="R390" i="1"/>
  <c r="R387" i="1"/>
  <c r="R382" i="1"/>
  <c r="R380" i="1"/>
  <c r="R375" i="1"/>
  <c r="R368" i="1"/>
  <c r="R364" i="1"/>
  <c r="R360" i="1"/>
  <c r="R357" i="1"/>
  <c r="R352" i="1"/>
  <c r="R348" i="1"/>
  <c r="R343" i="1"/>
  <c r="R340" i="1"/>
  <c r="R335" i="1"/>
  <c r="R332" i="1"/>
  <c r="R327" i="1"/>
  <c r="R324" i="1"/>
  <c r="R316" i="1"/>
  <c r="R309" i="1"/>
  <c r="R304" i="1"/>
  <c r="R300" i="1"/>
  <c r="R295" i="1"/>
  <c r="R290" i="1"/>
  <c r="R287" i="1"/>
  <c r="R282" i="1"/>
  <c r="R279" i="1"/>
  <c r="R276" i="1"/>
  <c r="R268" i="1"/>
  <c r="R261" i="1"/>
  <c r="R258" i="1"/>
  <c r="R254" i="1"/>
  <c r="R250" i="1"/>
  <c r="R247" i="1"/>
  <c r="R242" i="1"/>
  <c r="R238" i="1"/>
  <c r="R234" i="1"/>
  <c r="R230" i="1"/>
  <c r="R226" i="1"/>
  <c r="R223" i="1"/>
  <c r="R219" i="1"/>
  <c r="R214" i="1"/>
  <c r="R211" i="1"/>
  <c r="R206" i="1"/>
  <c r="R202" i="1"/>
  <c r="R199" i="1"/>
  <c r="R196" i="1"/>
  <c r="R192" i="1"/>
  <c r="R185" i="1"/>
  <c r="R179" i="1"/>
  <c r="R176" i="1"/>
  <c r="R172" i="1"/>
  <c r="R167" i="1"/>
  <c r="R161" i="1"/>
  <c r="R159" i="1"/>
  <c r="R157" i="1"/>
  <c r="R154" i="1"/>
  <c r="R150" i="1"/>
  <c r="R144" i="1"/>
  <c r="R141" i="1"/>
  <c r="R134" i="1"/>
  <c r="R129" i="1"/>
  <c r="R124" i="1"/>
  <c r="R120" i="1"/>
  <c r="R116" i="1"/>
  <c r="R113" i="1"/>
  <c r="R109" i="1"/>
  <c r="R101" i="1"/>
  <c r="R98" i="1"/>
  <c r="R95" i="1"/>
  <c r="R92" i="1"/>
  <c r="R89" i="1"/>
  <c r="R84" i="1"/>
  <c r="R79" i="1"/>
  <c r="R73" i="1"/>
  <c r="R66" i="1"/>
  <c r="R64" i="1"/>
  <c r="R62" i="1"/>
  <c r="R57" i="1"/>
  <c r="R54" i="1"/>
  <c r="R51" i="1"/>
  <c r="R49" i="1"/>
  <c r="R47" i="1"/>
  <c r="R40" i="1"/>
  <c r="R34" i="1"/>
  <c r="R32" i="1"/>
  <c r="R30" i="1"/>
  <c r="R23" i="1"/>
  <c r="P172" i="1"/>
  <c r="P171" i="1" s="1"/>
  <c r="P170" i="1" s="1"/>
  <c r="Q173" i="1"/>
  <c r="O172" i="1"/>
  <c r="O171" i="1" s="1"/>
  <c r="O170" i="1" s="1"/>
  <c r="R149" i="1" l="1"/>
  <c r="R339" i="1"/>
  <c r="R374" i="1"/>
  <c r="R373" i="1" s="1"/>
  <c r="R372" i="1" s="1"/>
  <c r="R371" i="1" s="1"/>
  <c r="R495" i="1"/>
  <c r="R494" i="1" s="1"/>
  <c r="T181" i="1"/>
  <c r="R402" i="1"/>
  <c r="R94" i="1"/>
  <c r="R119" i="1"/>
  <c r="R166" i="1"/>
  <c r="R165" i="1" s="1"/>
  <c r="R195" i="1"/>
  <c r="R194" i="1" s="1"/>
  <c r="R218" i="1"/>
  <c r="R217" i="1" s="1"/>
  <c r="R241" i="1"/>
  <c r="R240" i="1" s="1"/>
  <c r="R267" i="1"/>
  <c r="R266" i="1" s="1"/>
  <c r="R265" i="1" s="1"/>
  <c r="R264" i="1" s="1"/>
  <c r="R263" i="1" s="1"/>
  <c r="R294" i="1"/>
  <c r="R293" i="1" s="1"/>
  <c r="R326" i="1"/>
  <c r="R367" i="1"/>
  <c r="R366" i="1" s="1"/>
  <c r="R389" i="1"/>
  <c r="R410" i="1"/>
  <c r="R541" i="1"/>
  <c r="R540" i="1" s="1"/>
  <c r="R539" i="1" s="1"/>
  <c r="R570" i="1"/>
  <c r="R569" i="1" s="1"/>
  <c r="R568" i="1" s="1"/>
  <c r="R626" i="1"/>
  <c r="R56" i="1"/>
  <c r="R83" i="1"/>
  <c r="R82" i="1" s="1"/>
  <c r="R81" i="1" s="1"/>
  <c r="R108" i="1"/>
  <c r="R107" i="1" s="1"/>
  <c r="R133" i="1"/>
  <c r="R132" i="1" s="1"/>
  <c r="R131" i="1" s="1"/>
  <c r="R22" i="1"/>
  <c r="R21" i="1" s="1"/>
  <c r="R20" i="1" s="1"/>
  <c r="R19" i="1" s="1"/>
  <c r="R72" i="1"/>
  <c r="R71" i="1" s="1"/>
  <c r="R70" i="1" s="1"/>
  <c r="R69" i="1" s="1"/>
  <c r="R68" i="1" s="1"/>
  <c r="R97" i="1"/>
  <c r="R123" i="1"/>
  <c r="R122" i="1" s="1"/>
  <c r="R171" i="1"/>
  <c r="R170" i="1" s="1"/>
  <c r="R198" i="1"/>
  <c r="R222" i="1"/>
  <c r="R246" i="1"/>
  <c r="R275" i="1"/>
  <c r="R299" i="1"/>
  <c r="R298" i="1" s="1"/>
  <c r="R297" i="1" s="1"/>
  <c r="R331" i="1"/>
  <c r="R347" i="1"/>
  <c r="R346" i="1" s="1"/>
  <c r="R345" i="1" s="1"/>
  <c r="R396" i="1"/>
  <c r="R413" i="1"/>
  <c r="R546" i="1"/>
  <c r="R545" i="1" s="1"/>
  <c r="R577" i="1"/>
  <c r="R576" i="1" s="1"/>
  <c r="R601" i="1"/>
  <c r="R600" i="1" s="1"/>
  <c r="R599" i="1" s="1"/>
  <c r="R629" i="1"/>
  <c r="R53" i="1"/>
  <c r="R78" i="1"/>
  <c r="R77" i="1" s="1"/>
  <c r="R76" i="1" s="1"/>
  <c r="R100" i="1"/>
  <c r="R128" i="1"/>
  <c r="R127" i="1" s="1"/>
  <c r="R126" i="1" s="1"/>
  <c r="R153" i="1"/>
  <c r="R152" i="1" s="1"/>
  <c r="R175" i="1"/>
  <c r="R201" i="1"/>
  <c r="R225" i="1"/>
  <c r="R249" i="1"/>
  <c r="R278" i="1"/>
  <c r="R303" i="1"/>
  <c r="R302" i="1" s="1"/>
  <c r="R334" i="1"/>
  <c r="R351" i="1"/>
  <c r="R399" i="1"/>
  <c r="R419" i="1"/>
  <c r="R418" i="1" s="1"/>
  <c r="R417" i="1" s="1"/>
  <c r="R416" i="1" s="1"/>
  <c r="R491" i="1"/>
  <c r="R490" i="1" s="1"/>
  <c r="R523" i="1"/>
  <c r="R522" i="1" s="1"/>
  <c r="R551" i="1"/>
  <c r="R550" i="1" s="1"/>
  <c r="R549" i="1" s="1"/>
  <c r="R581" i="1"/>
  <c r="R580" i="1" s="1"/>
  <c r="R607" i="1"/>
  <c r="R606" i="1" s="1"/>
  <c r="R605" i="1" s="1"/>
  <c r="R604" i="1" s="1"/>
  <c r="R635" i="1"/>
  <c r="R634" i="1" s="1"/>
  <c r="R633" i="1" s="1"/>
  <c r="R632" i="1" s="1"/>
  <c r="R663" i="1"/>
  <c r="R662" i="1" s="1"/>
  <c r="R661" i="1" s="1"/>
  <c r="R426" i="1"/>
  <c r="R527" i="1"/>
  <c r="R526" i="1" s="1"/>
  <c r="R556" i="1"/>
  <c r="R555" i="1" s="1"/>
  <c r="R585" i="1"/>
  <c r="R584" i="1" s="1"/>
  <c r="R612" i="1"/>
  <c r="R611" i="1" s="1"/>
  <c r="R88" i="1"/>
  <c r="R112" i="1"/>
  <c r="R140" i="1"/>
  <c r="R139" i="1" s="1"/>
  <c r="R359" i="1"/>
  <c r="R430" i="1"/>
  <c r="R429" i="1" s="1"/>
  <c r="R531" i="1"/>
  <c r="R530" i="1" s="1"/>
  <c r="R560" i="1"/>
  <c r="R559" i="1" s="1"/>
  <c r="R589" i="1"/>
  <c r="R588" i="1" s="1"/>
  <c r="R616" i="1"/>
  <c r="R615" i="1" s="1"/>
  <c r="R178" i="1"/>
  <c r="R205" i="1"/>
  <c r="R204" i="1" s="1"/>
  <c r="R229" i="1"/>
  <c r="R253" i="1"/>
  <c r="R281" i="1"/>
  <c r="R308" i="1"/>
  <c r="R307" i="1" s="1"/>
  <c r="R306" i="1" s="1"/>
  <c r="R356" i="1"/>
  <c r="Q172" i="1"/>
  <c r="R39" i="1"/>
  <c r="R38" i="1" s="1"/>
  <c r="R37" i="1" s="1"/>
  <c r="R36" i="1" s="1"/>
  <c r="R184" i="1"/>
  <c r="R183" i="1" s="1"/>
  <c r="R182" i="1" s="1"/>
  <c r="R181" i="1" s="1"/>
  <c r="R210" i="1"/>
  <c r="R209" i="1" s="1"/>
  <c r="R233" i="1"/>
  <c r="R232" i="1" s="1"/>
  <c r="R257" i="1"/>
  <c r="R256" i="1" s="1"/>
  <c r="R286" i="1"/>
  <c r="R315" i="1"/>
  <c r="R314" i="1" s="1"/>
  <c r="R313" i="1" s="1"/>
  <c r="R312" i="1" s="1"/>
  <c r="R311" i="1" s="1"/>
  <c r="R91" i="1"/>
  <c r="R115" i="1"/>
  <c r="R111" i="1" s="1"/>
  <c r="R143" i="1"/>
  <c r="R138" i="1" s="1"/>
  <c r="R137" i="1" s="1"/>
  <c r="R136" i="1" s="1"/>
  <c r="R191" i="1"/>
  <c r="R190" i="1" s="1"/>
  <c r="R213" i="1"/>
  <c r="R237" i="1"/>
  <c r="R260" i="1"/>
  <c r="R289" i="1"/>
  <c r="R323" i="1"/>
  <c r="R322" i="1" s="1"/>
  <c r="R342" i="1"/>
  <c r="R338" i="1" s="1"/>
  <c r="R363" i="1"/>
  <c r="R362" i="1" s="1"/>
  <c r="R386" i="1"/>
  <c r="R407" i="1"/>
  <c r="R406" i="1" s="1"/>
  <c r="R502" i="1"/>
  <c r="R501" i="1" s="1"/>
  <c r="R500" i="1" s="1"/>
  <c r="R499" i="1" s="1"/>
  <c r="R498" i="1" s="1"/>
  <c r="R536" i="1"/>
  <c r="R535" i="1" s="1"/>
  <c r="R534" i="1" s="1"/>
  <c r="R565" i="1"/>
  <c r="R563" i="1" s="1"/>
  <c r="R621" i="1"/>
  <c r="R620" i="1" s="1"/>
  <c r="R619" i="1" s="1"/>
  <c r="R648" i="1"/>
  <c r="R647" i="1" s="1"/>
  <c r="R646" i="1" s="1"/>
  <c r="R645" i="1" s="1"/>
  <c r="R673" i="1"/>
  <c r="R813" i="1"/>
  <c r="R594" i="1"/>
  <c r="R593" i="1" s="1"/>
  <c r="R592" i="1" s="1"/>
  <c r="R784" i="1"/>
  <c r="R783" i="1" s="1"/>
  <c r="R782" i="1" s="1"/>
  <c r="R781" i="1" s="1"/>
  <c r="R780" i="1" s="1"/>
  <c r="R779" i="1" s="1"/>
  <c r="R778" i="1" s="1"/>
  <c r="R808" i="1"/>
  <c r="R807" i="1" s="1"/>
  <c r="R156" i="1"/>
  <c r="R482" i="1"/>
  <c r="R481" i="1" s="1"/>
  <c r="R480" i="1" s="1"/>
  <c r="R46" i="1"/>
  <c r="R685" i="1"/>
  <c r="R684" i="1" s="1"/>
  <c r="R683" i="1" s="1"/>
  <c r="R682" i="1" s="1"/>
  <c r="R668" i="1"/>
  <c r="R61" i="1"/>
  <c r="R60" i="1" s="1"/>
  <c r="R59" i="1" s="1"/>
  <c r="R29" i="1"/>
  <c r="R28" i="1" s="1"/>
  <c r="R27" i="1" s="1"/>
  <c r="R26" i="1" s="1"/>
  <c r="R25" i="1" s="1"/>
  <c r="R654" i="1"/>
  <c r="R653" i="1" s="1"/>
  <c r="R652" i="1" s="1"/>
  <c r="R651" i="1" s="1"/>
  <c r="R379" i="1"/>
  <c r="R378" i="1" s="1"/>
  <c r="R677" i="1"/>
  <c r="R676" i="1" s="1"/>
  <c r="S173" i="1"/>
  <c r="P814" i="1"/>
  <c r="P813" i="1" s="1"/>
  <c r="P811" i="1"/>
  <c r="P809" i="1"/>
  <c r="P800" i="1"/>
  <c r="P799" i="1" s="1"/>
  <c r="P798" i="1" s="1"/>
  <c r="P797" i="1" s="1"/>
  <c r="P796" i="1" s="1"/>
  <c r="P794" i="1"/>
  <c r="P793" i="1" s="1"/>
  <c r="P792" i="1" s="1"/>
  <c r="P791" i="1" s="1"/>
  <c r="P790" i="1" s="1"/>
  <c r="P789" i="1" s="1"/>
  <c r="P787" i="1"/>
  <c r="P785" i="1"/>
  <c r="P690" i="1"/>
  <c r="P688" i="1"/>
  <c r="P686" i="1"/>
  <c r="P680" i="1"/>
  <c r="P678" i="1"/>
  <c r="P674" i="1"/>
  <c r="P673" i="1" s="1"/>
  <c r="P671" i="1"/>
  <c r="P669" i="1"/>
  <c r="P664" i="1"/>
  <c r="P663" i="1" s="1"/>
  <c r="P662" i="1" s="1"/>
  <c r="P661" i="1" s="1"/>
  <c r="P659" i="1"/>
  <c r="P655" i="1"/>
  <c r="P649" i="1"/>
  <c r="P648" i="1" s="1"/>
  <c r="P647" i="1" s="1"/>
  <c r="P646" i="1" s="1"/>
  <c r="P645" i="1" s="1"/>
  <c r="P641" i="1"/>
  <c r="P640" i="1" s="1"/>
  <c r="P639" i="1" s="1"/>
  <c r="P638" i="1" s="1"/>
  <c r="P636" i="1"/>
  <c r="P635" i="1" s="1"/>
  <c r="P634" i="1" s="1"/>
  <c r="P633" i="1" s="1"/>
  <c r="P632" i="1" s="1"/>
  <c r="P630" i="1"/>
  <c r="P629" i="1" s="1"/>
  <c r="P627" i="1"/>
  <c r="P626" i="1" s="1"/>
  <c r="P622" i="1"/>
  <c r="P621" i="1" s="1"/>
  <c r="P620" i="1" s="1"/>
  <c r="P619" i="1" s="1"/>
  <c r="P617" i="1"/>
  <c r="P616" i="1" s="1"/>
  <c r="P615" i="1" s="1"/>
  <c r="P613" i="1"/>
  <c r="P612" i="1" s="1"/>
  <c r="P611" i="1" s="1"/>
  <c r="P608" i="1"/>
  <c r="P607" i="1" s="1"/>
  <c r="P606" i="1" s="1"/>
  <c r="P605" i="1" s="1"/>
  <c r="P604" i="1" s="1"/>
  <c r="P602" i="1"/>
  <c r="P601" i="1" s="1"/>
  <c r="P600" i="1" s="1"/>
  <c r="P599" i="1" s="1"/>
  <c r="P597" i="1"/>
  <c r="P595" i="1"/>
  <c r="P590" i="1"/>
  <c r="P589" i="1" s="1"/>
  <c r="P588" i="1" s="1"/>
  <c r="P586" i="1"/>
  <c r="P585" i="1" s="1"/>
  <c r="P584" i="1" s="1"/>
  <c r="P582" i="1"/>
  <c r="P581" i="1" s="1"/>
  <c r="P580" i="1" s="1"/>
  <c r="P578" i="1"/>
  <c r="P577" i="1" s="1"/>
  <c r="P576" i="1" s="1"/>
  <c r="P571" i="1"/>
  <c r="P570" i="1" s="1"/>
  <c r="P569" i="1" s="1"/>
  <c r="P568" i="1" s="1"/>
  <c r="P566" i="1"/>
  <c r="P565" i="1" s="1"/>
  <c r="P561" i="1"/>
  <c r="P560" i="1" s="1"/>
  <c r="P559" i="1" s="1"/>
  <c r="P557" i="1"/>
  <c r="P556" i="1" s="1"/>
  <c r="P555" i="1" s="1"/>
  <c r="P552" i="1"/>
  <c r="P551" i="1" s="1"/>
  <c r="P550" i="1" s="1"/>
  <c r="P549" i="1" s="1"/>
  <c r="P547" i="1"/>
  <c r="P546" i="1" s="1"/>
  <c r="P545" i="1" s="1"/>
  <c r="P542" i="1"/>
  <c r="P541" i="1" s="1"/>
  <c r="P540" i="1" s="1"/>
  <c r="P539" i="1" s="1"/>
  <c r="P537" i="1"/>
  <c r="P536" i="1" s="1"/>
  <c r="P535" i="1" s="1"/>
  <c r="P534" i="1" s="1"/>
  <c r="P532" i="1"/>
  <c r="P531" i="1" s="1"/>
  <c r="P530" i="1" s="1"/>
  <c r="P528" i="1"/>
  <c r="P527" i="1" s="1"/>
  <c r="P526" i="1" s="1"/>
  <c r="P524" i="1"/>
  <c r="P523" i="1" s="1"/>
  <c r="P522" i="1" s="1"/>
  <c r="P515" i="1"/>
  <c r="P514" i="1" s="1"/>
  <c r="P513" i="1" s="1"/>
  <c r="P512" i="1" s="1"/>
  <c r="P511" i="1" s="1"/>
  <c r="P509" i="1"/>
  <c r="P508" i="1" s="1"/>
  <c r="P507" i="1" s="1"/>
  <c r="P506" i="1" s="1"/>
  <c r="P505" i="1" s="1"/>
  <c r="P503" i="1"/>
  <c r="P502" i="1" s="1"/>
  <c r="P501" i="1" s="1"/>
  <c r="P500" i="1" s="1"/>
  <c r="P499" i="1" s="1"/>
  <c r="P496" i="1"/>
  <c r="P492" i="1"/>
  <c r="P491" i="1" s="1"/>
  <c r="P490" i="1" s="1"/>
  <c r="P487" i="1"/>
  <c r="P485" i="1"/>
  <c r="P483" i="1"/>
  <c r="P431" i="1"/>
  <c r="P430" i="1" s="1"/>
  <c r="P429" i="1" s="1"/>
  <c r="P427" i="1"/>
  <c r="P426" i="1" s="1"/>
  <c r="P420" i="1"/>
  <c r="P419" i="1" s="1"/>
  <c r="P418" i="1" s="1"/>
  <c r="P417" i="1" s="1"/>
  <c r="P416" i="1" s="1"/>
  <c r="P414" i="1"/>
  <c r="P413" i="1" s="1"/>
  <c r="P411" i="1"/>
  <c r="P410" i="1" s="1"/>
  <c r="P408" i="1"/>
  <c r="P407" i="1" s="1"/>
  <c r="P406" i="1" s="1"/>
  <c r="P403" i="1"/>
  <c r="P402" i="1" s="1"/>
  <c r="P400" i="1"/>
  <c r="P399" i="1" s="1"/>
  <c r="P397" i="1"/>
  <c r="P396" i="1" s="1"/>
  <c r="P390" i="1"/>
  <c r="P389" i="1" s="1"/>
  <c r="P387" i="1"/>
  <c r="P386" i="1" s="1"/>
  <c r="P382" i="1"/>
  <c r="P380" i="1"/>
  <c r="P375" i="1"/>
  <c r="P374" i="1" s="1"/>
  <c r="P373" i="1" s="1"/>
  <c r="P372" i="1" s="1"/>
  <c r="P371" i="1" s="1"/>
  <c r="P368" i="1"/>
  <c r="P367" i="1" s="1"/>
  <c r="P366" i="1" s="1"/>
  <c r="P364" i="1"/>
  <c r="P363" i="1" s="1"/>
  <c r="P362" i="1" s="1"/>
  <c r="P360" i="1"/>
  <c r="P359" i="1" s="1"/>
  <c r="P357" i="1"/>
  <c r="P356" i="1" s="1"/>
  <c r="P352" i="1"/>
  <c r="P351" i="1" s="1"/>
  <c r="P348" i="1"/>
  <c r="P347" i="1" s="1"/>
  <c r="P346" i="1" s="1"/>
  <c r="P345" i="1" s="1"/>
  <c r="P343" i="1"/>
  <c r="P340" i="1"/>
  <c r="P339" i="1" s="1"/>
  <c r="P335" i="1"/>
  <c r="P334" i="1" s="1"/>
  <c r="P332" i="1"/>
  <c r="P331" i="1" s="1"/>
  <c r="P327" i="1"/>
  <c r="P326" i="1" s="1"/>
  <c r="P324" i="1"/>
  <c r="P323" i="1" s="1"/>
  <c r="P316" i="1"/>
  <c r="P315" i="1" s="1"/>
  <c r="P314" i="1" s="1"/>
  <c r="P313" i="1" s="1"/>
  <c r="P312" i="1" s="1"/>
  <c r="P311" i="1" s="1"/>
  <c r="P309" i="1"/>
  <c r="P308" i="1" s="1"/>
  <c r="P307" i="1" s="1"/>
  <c r="P306" i="1" s="1"/>
  <c r="P304" i="1"/>
  <c r="P303" i="1" s="1"/>
  <c r="P302" i="1" s="1"/>
  <c r="P300" i="1"/>
  <c r="P299" i="1" s="1"/>
  <c r="P298" i="1" s="1"/>
  <c r="P297" i="1" s="1"/>
  <c r="P295" i="1"/>
  <c r="P294" i="1" s="1"/>
  <c r="P293" i="1" s="1"/>
  <c r="P290" i="1"/>
  <c r="P289" i="1" s="1"/>
  <c r="P287" i="1"/>
  <c r="P286" i="1" s="1"/>
  <c r="P282" i="1"/>
  <c r="P281" i="1" s="1"/>
  <c r="P279" i="1"/>
  <c r="P278" i="1" s="1"/>
  <c r="P276" i="1"/>
  <c r="P275" i="1" s="1"/>
  <c r="P268" i="1"/>
  <c r="P267" i="1" s="1"/>
  <c r="P266" i="1" s="1"/>
  <c r="P265" i="1" s="1"/>
  <c r="P264" i="1" s="1"/>
  <c r="P263" i="1" s="1"/>
  <c r="P261" i="1"/>
  <c r="P260" i="1" s="1"/>
  <c r="P258" i="1"/>
  <c r="P257" i="1" s="1"/>
  <c r="P256" i="1" s="1"/>
  <c r="P254" i="1"/>
  <c r="P253" i="1" s="1"/>
  <c r="P250" i="1"/>
  <c r="P249" i="1" s="1"/>
  <c r="P247" i="1"/>
  <c r="P246" i="1" s="1"/>
  <c r="P242" i="1"/>
  <c r="P241" i="1" s="1"/>
  <c r="P240" i="1" s="1"/>
  <c r="P238" i="1"/>
  <c r="P237" i="1" s="1"/>
  <c r="P234" i="1"/>
  <c r="P233" i="1" s="1"/>
  <c r="P232" i="1" s="1"/>
  <c r="P230" i="1"/>
  <c r="P229" i="1" s="1"/>
  <c r="P226" i="1"/>
  <c r="P225" i="1" s="1"/>
  <c r="P223" i="1"/>
  <c r="P222" i="1" s="1"/>
  <c r="P219" i="1"/>
  <c r="P218" i="1" s="1"/>
  <c r="P217" i="1" s="1"/>
  <c r="P214" i="1"/>
  <c r="P213" i="1" s="1"/>
  <c r="P211" i="1"/>
  <c r="P210" i="1" s="1"/>
  <c r="P209" i="1" s="1"/>
  <c r="P206" i="1"/>
  <c r="P205" i="1" s="1"/>
  <c r="P204" i="1" s="1"/>
  <c r="P202" i="1"/>
  <c r="P201" i="1" s="1"/>
  <c r="P199" i="1"/>
  <c r="P198" i="1" s="1"/>
  <c r="P196" i="1"/>
  <c r="P195" i="1" s="1"/>
  <c r="P194" i="1" s="1"/>
  <c r="P192" i="1"/>
  <c r="P191" i="1" s="1"/>
  <c r="P190" i="1" s="1"/>
  <c r="P185" i="1"/>
  <c r="P179" i="1"/>
  <c r="P178" i="1" s="1"/>
  <c r="P176" i="1"/>
  <c r="P175" i="1" s="1"/>
  <c r="P167" i="1"/>
  <c r="P166" i="1" s="1"/>
  <c r="P165" i="1" s="1"/>
  <c r="P161" i="1"/>
  <c r="P159" i="1"/>
  <c r="P157" i="1"/>
  <c r="P154" i="1"/>
  <c r="P153" i="1" s="1"/>
  <c r="P152" i="1" s="1"/>
  <c r="P150" i="1"/>
  <c r="P149" i="1" s="1"/>
  <c r="P144" i="1"/>
  <c r="P143" i="1" s="1"/>
  <c r="P141" i="1"/>
  <c r="P140" i="1" s="1"/>
  <c r="P139" i="1" s="1"/>
  <c r="P134" i="1"/>
  <c r="P133" i="1" s="1"/>
  <c r="P132" i="1" s="1"/>
  <c r="P131" i="1" s="1"/>
  <c r="P129" i="1"/>
  <c r="P128" i="1" s="1"/>
  <c r="P127" i="1" s="1"/>
  <c r="P126" i="1" s="1"/>
  <c r="P124" i="1"/>
  <c r="P123" i="1" s="1"/>
  <c r="P122" i="1" s="1"/>
  <c r="P120" i="1"/>
  <c r="P119" i="1" s="1"/>
  <c r="P116" i="1"/>
  <c r="P115" i="1" s="1"/>
  <c r="P113" i="1"/>
  <c r="P112" i="1" s="1"/>
  <c r="P109" i="1"/>
  <c r="P108" i="1" s="1"/>
  <c r="P107" i="1" s="1"/>
  <c r="P101" i="1"/>
  <c r="P100" i="1" s="1"/>
  <c r="P98" i="1"/>
  <c r="P97" i="1" s="1"/>
  <c r="P95" i="1"/>
  <c r="P94" i="1" s="1"/>
  <c r="P92" i="1"/>
  <c r="P91" i="1" s="1"/>
  <c r="P89" i="1"/>
  <c r="P88" i="1" s="1"/>
  <c r="P84" i="1"/>
  <c r="P83" i="1" s="1"/>
  <c r="P82" i="1" s="1"/>
  <c r="P81" i="1" s="1"/>
  <c r="P79" i="1"/>
  <c r="P78" i="1" s="1"/>
  <c r="P77" i="1" s="1"/>
  <c r="P76" i="1" s="1"/>
  <c r="P73" i="1"/>
  <c r="P72" i="1" s="1"/>
  <c r="P71" i="1" s="1"/>
  <c r="P70" i="1" s="1"/>
  <c r="P69" i="1" s="1"/>
  <c r="P68" i="1" s="1"/>
  <c r="P66" i="1"/>
  <c r="P64" i="1"/>
  <c r="P62" i="1"/>
  <c r="P57" i="1"/>
  <c r="P56" i="1" s="1"/>
  <c r="P54" i="1"/>
  <c r="P53" i="1" s="1"/>
  <c r="P51" i="1"/>
  <c r="P49" i="1"/>
  <c r="P47" i="1"/>
  <c r="P40" i="1"/>
  <c r="P39" i="1" s="1"/>
  <c r="P38" i="1" s="1"/>
  <c r="P37" i="1" s="1"/>
  <c r="P36" i="1" s="1"/>
  <c r="P34" i="1"/>
  <c r="P32" i="1"/>
  <c r="P30" i="1"/>
  <c r="P23" i="1"/>
  <c r="P22" i="1" s="1"/>
  <c r="P21" i="1" s="1"/>
  <c r="P20" i="1" s="1"/>
  <c r="P19" i="1" s="1"/>
  <c r="R236" i="1" l="1"/>
  <c r="U173" i="1"/>
  <c r="P495" i="1"/>
  <c r="P494" i="1" s="1"/>
  <c r="P489" i="1" s="1"/>
  <c r="P433" i="1"/>
  <c r="R489" i="1"/>
  <c r="R479" i="1" s="1"/>
  <c r="R478" i="1" s="1"/>
  <c r="R477" i="1" s="1"/>
  <c r="R476" i="1" s="1"/>
  <c r="R433" i="1"/>
  <c r="P342" i="1"/>
  <c r="P338" i="1" s="1"/>
  <c r="P337" i="1" s="1"/>
  <c r="R355" i="1"/>
  <c r="R354" i="1" s="1"/>
  <c r="R350" i="1" s="1"/>
  <c r="R174" i="1"/>
  <c r="R169" i="1" s="1"/>
  <c r="R164" i="1" s="1"/>
  <c r="T163" i="1"/>
  <c r="R45" i="1"/>
  <c r="R44" i="1" s="1"/>
  <c r="R43" i="1" s="1"/>
  <c r="R42" i="1" s="1"/>
  <c r="R18" i="1" s="1"/>
  <c r="R118" i="1"/>
  <c r="R106" i="1" s="1"/>
  <c r="R105" i="1" s="1"/>
  <c r="R104" i="1" s="1"/>
  <c r="R405" i="1"/>
  <c r="R252" i="1"/>
  <c r="R245" i="1" s="1"/>
  <c r="R244" i="1" s="1"/>
  <c r="R87" i="1"/>
  <c r="R86" i="1" s="1"/>
  <c r="R75" i="1" s="1"/>
  <c r="R292" i="1"/>
  <c r="R385" i="1"/>
  <c r="R384" i="1" s="1"/>
  <c r="R377" i="1" s="1"/>
  <c r="R370" i="1" s="1"/>
  <c r="R208" i="1"/>
  <c r="R285" i="1"/>
  <c r="R284" i="1" s="1"/>
  <c r="R425" i="1"/>
  <c r="R424" i="1" s="1"/>
  <c r="R423" i="1" s="1"/>
  <c r="R422" i="1" s="1"/>
  <c r="R395" i="1"/>
  <c r="R274" i="1"/>
  <c r="R554" i="1"/>
  <c r="R337" i="1"/>
  <c r="R189" i="1"/>
  <c r="R610" i="1"/>
  <c r="R544" i="1"/>
  <c r="R148" i="1"/>
  <c r="R147" i="1" s="1"/>
  <c r="R146" i="1" s="1"/>
  <c r="R564" i="1"/>
  <c r="R575" i="1"/>
  <c r="R228" i="1"/>
  <c r="R521" i="1"/>
  <c r="R330" i="1"/>
  <c r="R329" i="1" s="1"/>
  <c r="R321" i="1" s="1"/>
  <c r="R625" i="1"/>
  <c r="R624" i="1" s="1"/>
  <c r="R806" i="1"/>
  <c r="R805" i="1" s="1"/>
  <c r="R804" i="1" s="1"/>
  <c r="Q171" i="1"/>
  <c r="Q170" i="1" s="1"/>
  <c r="R221" i="1"/>
  <c r="R667" i="1"/>
  <c r="R666" i="1" s="1"/>
  <c r="R644" i="1" s="1"/>
  <c r="R643" i="1" s="1"/>
  <c r="S172" i="1"/>
  <c r="X173" i="1"/>
  <c r="P221" i="1"/>
  <c r="P322" i="1"/>
  <c r="P285" i="1"/>
  <c r="P284" i="1" s="1"/>
  <c r="P544" i="1"/>
  <c r="P677" i="1"/>
  <c r="P676" i="1" s="1"/>
  <c r="P379" i="1"/>
  <c r="P378" i="1" s="1"/>
  <c r="P610" i="1"/>
  <c r="P685" i="1"/>
  <c r="P684" i="1" s="1"/>
  <c r="P683" i="1" s="1"/>
  <c r="P682" i="1" s="1"/>
  <c r="P29" i="1"/>
  <c r="P28" i="1" s="1"/>
  <c r="P27" i="1" s="1"/>
  <c r="P26" i="1" s="1"/>
  <c r="P25" i="1" s="1"/>
  <c r="P808" i="1"/>
  <c r="P807" i="1" s="1"/>
  <c r="P806" i="1" s="1"/>
  <c r="P805" i="1" s="1"/>
  <c r="P804" i="1" s="1"/>
  <c r="P654" i="1"/>
  <c r="P653" i="1" s="1"/>
  <c r="P652" i="1" s="1"/>
  <c r="P651" i="1" s="1"/>
  <c r="P274" i="1"/>
  <c r="P189" i="1"/>
  <c r="P46" i="1"/>
  <c r="P44" i="1" s="1"/>
  <c r="P43" i="1" s="1"/>
  <c r="P156" i="1"/>
  <c r="P148" i="1" s="1"/>
  <c r="P147" i="1" s="1"/>
  <c r="P146" i="1" s="1"/>
  <c r="P174" i="1"/>
  <c r="P169" i="1" s="1"/>
  <c r="P164" i="1" s="1"/>
  <c r="P482" i="1"/>
  <c r="P481" i="1" s="1"/>
  <c r="P480" i="1" s="1"/>
  <c r="P594" i="1"/>
  <c r="P593" i="1" s="1"/>
  <c r="P592" i="1" s="1"/>
  <c r="P575" i="1" s="1"/>
  <c r="P625" i="1"/>
  <c r="P624" i="1" s="1"/>
  <c r="P425" i="1"/>
  <c r="P424" i="1" s="1"/>
  <c r="P423" i="1" s="1"/>
  <c r="P422" i="1" s="1"/>
  <c r="P292" i="1"/>
  <c r="P208" i="1"/>
  <c r="P385" i="1"/>
  <c r="P384" i="1" s="1"/>
  <c r="P61" i="1"/>
  <c r="P60" i="1" s="1"/>
  <c r="P59" i="1" s="1"/>
  <c r="P330" i="1"/>
  <c r="P329" i="1" s="1"/>
  <c r="P395" i="1"/>
  <c r="P405" i="1"/>
  <c r="P498" i="1"/>
  <c r="P521" i="1"/>
  <c r="P355" i="1"/>
  <c r="P354" i="1" s="1"/>
  <c r="P350" i="1" s="1"/>
  <c r="P138" i="1"/>
  <c r="P137" i="1" s="1"/>
  <c r="P136" i="1" s="1"/>
  <c r="P87" i="1"/>
  <c r="P86" i="1" s="1"/>
  <c r="P75" i="1" s="1"/>
  <c r="P118" i="1"/>
  <c r="P111" i="1"/>
  <c r="P184" i="1"/>
  <c r="P183" i="1" s="1"/>
  <c r="P182" i="1" s="1"/>
  <c r="P228" i="1"/>
  <c r="P236" i="1"/>
  <c r="P252" i="1"/>
  <c r="P245" i="1" s="1"/>
  <c r="P244" i="1" s="1"/>
  <c r="P563" i="1"/>
  <c r="P554" i="1" s="1"/>
  <c r="P564" i="1"/>
  <c r="P668" i="1"/>
  <c r="P667" i="1" s="1"/>
  <c r="P666" i="1" s="1"/>
  <c r="P784" i="1"/>
  <c r="P783" i="1" s="1"/>
  <c r="P782" i="1" s="1"/>
  <c r="P781" i="1" s="1"/>
  <c r="P780" i="1" s="1"/>
  <c r="P779" i="1" s="1"/>
  <c r="P778" i="1" s="1"/>
  <c r="O510" i="1"/>
  <c r="Q510" i="1" s="1"/>
  <c r="N509" i="1"/>
  <c r="N508" i="1" s="1"/>
  <c r="N507" i="1" s="1"/>
  <c r="N506" i="1" s="1"/>
  <c r="N505" i="1" s="1"/>
  <c r="M509" i="1"/>
  <c r="M508" i="1" s="1"/>
  <c r="M507" i="1" s="1"/>
  <c r="M506" i="1" s="1"/>
  <c r="M505" i="1" s="1"/>
  <c r="N814" i="1"/>
  <c r="N813" i="1" s="1"/>
  <c r="N811" i="1"/>
  <c r="N809" i="1"/>
  <c r="N800" i="1"/>
  <c r="N799" i="1" s="1"/>
  <c r="N798" i="1" s="1"/>
  <c r="N797" i="1" s="1"/>
  <c r="N796" i="1" s="1"/>
  <c r="N794" i="1"/>
  <c r="N793" i="1" s="1"/>
  <c r="N792" i="1" s="1"/>
  <c r="N791" i="1" s="1"/>
  <c r="N790" i="1" s="1"/>
  <c r="N789" i="1" s="1"/>
  <c r="N787" i="1"/>
  <c r="N785" i="1"/>
  <c r="N690" i="1"/>
  <c r="N688" i="1"/>
  <c r="N686" i="1"/>
  <c r="N680" i="1"/>
  <c r="N678" i="1"/>
  <c r="N674" i="1"/>
  <c r="N673" i="1" s="1"/>
  <c r="N671" i="1"/>
  <c r="N669" i="1"/>
  <c r="N664" i="1"/>
  <c r="N663" i="1" s="1"/>
  <c r="N662" i="1" s="1"/>
  <c r="N661" i="1" s="1"/>
  <c r="N659" i="1"/>
  <c r="N655" i="1"/>
  <c r="N649" i="1"/>
  <c r="N648" i="1" s="1"/>
  <c r="N647" i="1" s="1"/>
  <c r="N646" i="1" s="1"/>
  <c r="N645" i="1" s="1"/>
  <c r="N641" i="1"/>
  <c r="N640" i="1" s="1"/>
  <c r="N639" i="1" s="1"/>
  <c r="N638" i="1" s="1"/>
  <c r="N636" i="1"/>
  <c r="N635" i="1" s="1"/>
  <c r="N634" i="1" s="1"/>
  <c r="N633" i="1" s="1"/>
  <c r="N632" i="1" s="1"/>
  <c r="N630" i="1"/>
  <c r="N629" i="1" s="1"/>
  <c r="N627" i="1"/>
  <c r="N626" i="1" s="1"/>
  <c r="N622" i="1"/>
  <c r="N621" i="1" s="1"/>
  <c r="N620" i="1" s="1"/>
  <c r="N619" i="1" s="1"/>
  <c r="N617" i="1"/>
  <c r="N616" i="1" s="1"/>
  <c r="N615" i="1" s="1"/>
  <c r="N613" i="1"/>
  <c r="N612" i="1" s="1"/>
  <c r="N611" i="1" s="1"/>
  <c r="N608" i="1"/>
  <c r="N607" i="1" s="1"/>
  <c r="N606" i="1" s="1"/>
  <c r="N605" i="1" s="1"/>
  <c r="N604" i="1" s="1"/>
  <c r="N602" i="1"/>
  <c r="N601" i="1" s="1"/>
  <c r="N600" i="1" s="1"/>
  <c r="N599" i="1" s="1"/>
  <c r="N597" i="1"/>
  <c r="N595" i="1"/>
  <c r="N590" i="1"/>
  <c r="N589" i="1" s="1"/>
  <c r="N588" i="1" s="1"/>
  <c r="N586" i="1"/>
  <c r="N585" i="1" s="1"/>
  <c r="N584" i="1" s="1"/>
  <c r="N582" i="1"/>
  <c r="N581" i="1" s="1"/>
  <c r="N580" i="1" s="1"/>
  <c r="N578" i="1"/>
  <c r="N577" i="1" s="1"/>
  <c r="N576" i="1" s="1"/>
  <c r="N571" i="1"/>
  <c r="N570" i="1" s="1"/>
  <c r="N569" i="1" s="1"/>
  <c r="N568" i="1" s="1"/>
  <c r="N566" i="1"/>
  <c r="N565" i="1" s="1"/>
  <c r="N564" i="1" s="1"/>
  <c r="N561" i="1"/>
  <c r="N560" i="1" s="1"/>
  <c r="N559" i="1" s="1"/>
  <c r="N557" i="1"/>
  <c r="N556" i="1" s="1"/>
  <c r="N555" i="1" s="1"/>
  <c r="N552" i="1"/>
  <c r="N551" i="1" s="1"/>
  <c r="N550" i="1" s="1"/>
  <c r="N549" i="1" s="1"/>
  <c r="N547" i="1"/>
  <c r="N546" i="1" s="1"/>
  <c r="N545" i="1" s="1"/>
  <c r="N542" i="1"/>
  <c r="N541" i="1" s="1"/>
  <c r="N540" i="1" s="1"/>
  <c r="N539" i="1" s="1"/>
  <c r="N537" i="1"/>
  <c r="N536" i="1" s="1"/>
  <c r="N535" i="1" s="1"/>
  <c r="N534" i="1" s="1"/>
  <c r="N532" i="1"/>
  <c r="N531" i="1" s="1"/>
  <c r="N530" i="1" s="1"/>
  <c r="N528" i="1"/>
  <c r="N527" i="1" s="1"/>
  <c r="N526" i="1" s="1"/>
  <c r="N524" i="1"/>
  <c r="N523" i="1" s="1"/>
  <c r="N522" i="1" s="1"/>
  <c r="N515" i="1"/>
  <c r="N514" i="1" s="1"/>
  <c r="N513" i="1" s="1"/>
  <c r="N512" i="1" s="1"/>
  <c r="N511" i="1" s="1"/>
  <c r="N503" i="1"/>
  <c r="N502" i="1" s="1"/>
  <c r="N501" i="1" s="1"/>
  <c r="N500" i="1" s="1"/>
  <c r="N499" i="1" s="1"/>
  <c r="N496" i="1"/>
  <c r="N492" i="1"/>
  <c r="N491" i="1" s="1"/>
  <c r="N490" i="1" s="1"/>
  <c r="N487" i="1"/>
  <c r="N485" i="1"/>
  <c r="N483" i="1"/>
  <c r="N431" i="1"/>
  <c r="N430" i="1" s="1"/>
  <c r="N429" i="1" s="1"/>
  <c r="N427" i="1"/>
  <c r="N426" i="1" s="1"/>
  <c r="N420" i="1"/>
  <c r="N419" i="1" s="1"/>
  <c r="N418" i="1" s="1"/>
  <c r="N417" i="1" s="1"/>
  <c r="N416" i="1" s="1"/>
  <c r="N414" i="1"/>
  <c r="N413" i="1" s="1"/>
  <c r="N411" i="1"/>
  <c r="N410" i="1" s="1"/>
  <c r="N408" i="1"/>
  <c r="N407" i="1" s="1"/>
  <c r="N406" i="1" s="1"/>
  <c r="N403" i="1"/>
  <c r="N402" i="1" s="1"/>
  <c r="N400" i="1"/>
  <c r="N399" i="1" s="1"/>
  <c r="N397" i="1"/>
  <c r="N396" i="1" s="1"/>
  <c r="N390" i="1"/>
  <c r="N389" i="1" s="1"/>
  <c r="N387" i="1"/>
  <c r="N386" i="1" s="1"/>
  <c r="N382" i="1"/>
  <c r="N380" i="1"/>
  <c r="N375" i="1"/>
  <c r="N374" i="1" s="1"/>
  <c r="N373" i="1" s="1"/>
  <c r="N372" i="1" s="1"/>
  <c r="N371" i="1" s="1"/>
  <c r="N368" i="1"/>
  <c r="N367" i="1" s="1"/>
  <c r="N366" i="1" s="1"/>
  <c r="N364" i="1"/>
  <c r="N363" i="1" s="1"/>
  <c r="N362" i="1" s="1"/>
  <c r="N360" i="1"/>
  <c r="N359" i="1" s="1"/>
  <c r="N357" i="1"/>
  <c r="N356" i="1" s="1"/>
  <c r="N352" i="1"/>
  <c r="N351" i="1" s="1"/>
  <c r="N348" i="1"/>
  <c r="N347" i="1" s="1"/>
  <c r="N346" i="1" s="1"/>
  <c r="N345" i="1" s="1"/>
  <c r="N343" i="1"/>
  <c r="N340" i="1"/>
  <c r="N339" i="1" s="1"/>
  <c r="N335" i="1"/>
  <c r="N334" i="1" s="1"/>
  <c r="N332" i="1"/>
  <c r="N331" i="1" s="1"/>
  <c r="N327" i="1"/>
  <c r="N326" i="1" s="1"/>
  <c r="N324" i="1"/>
  <c r="N323" i="1" s="1"/>
  <c r="N316" i="1"/>
  <c r="N315" i="1" s="1"/>
  <c r="N314" i="1" s="1"/>
  <c r="N313" i="1" s="1"/>
  <c r="N312" i="1" s="1"/>
  <c r="N311" i="1" s="1"/>
  <c r="N309" i="1"/>
  <c r="N308" i="1" s="1"/>
  <c r="N307" i="1" s="1"/>
  <c r="N306" i="1" s="1"/>
  <c r="N304" i="1"/>
  <c r="N303" i="1" s="1"/>
  <c r="N302" i="1" s="1"/>
  <c r="N300" i="1"/>
  <c r="N299" i="1" s="1"/>
  <c r="N298" i="1" s="1"/>
  <c r="N297" i="1" s="1"/>
  <c r="N295" i="1"/>
  <c r="N294" i="1" s="1"/>
  <c r="N293" i="1" s="1"/>
  <c r="N290" i="1"/>
  <c r="N289" i="1" s="1"/>
  <c r="N287" i="1"/>
  <c r="N286" i="1" s="1"/>
  <c r="N282" i="1"/>
  <c r="N281" i="1" s="1"/>
  <c r="N279" i="1"/>
  <c r="N278" i="1" s="1"/>
  <c r="N276" i="1"/>
  <c r="N275" i="1" s="1"/>
  <c r="N268" i="1"/>
  <c r="N267" i="1" s="1"/>
  <c r="N266" i="1" s="1"/>
  <c r="N265" i="1" s="1"/>
  <c r="N264" i="1" s="1"/>
  <c r="N263" i="1" s="1"/>
  <c r="N261" i="1"/>
  <c r="N260" i="1" s="1"/>
  <c r="N258" i="1"/>
  <c r="N257" i="1" s="1"/>
  <c r="N256" i="1" s="1"/>
  <c r="N254" i="1"/>
  <c r="N253" i="1" s="1"/>
  <c r="N250" i="1"/>
  <c r="N249" i="1" s="1"/>
  <c r="N247" i="1"/>
  <c r="N246" i="1" s="1"/>
  <c r="N242" i="1"/>
  <c r="N241" i="1" s="1"/>
  <c r="N240" i="1" s="1"/>
  <c r="N238" i="1"/>
  <c r="N237" i="1" s="1"/>
  <c r="N234" i="1"/>
  <c r="N233" i="1" s="1"/>
  <c r="N232" i="1" s="1"/>
  <c r="N230" i="1"/>
  <c r="N229" i="1" s="1"/>
  <c r="N226" i="1"/>
  <c r="N225" i="1" s="1"/>
  <c r="N223" i="1"/>
  <c r="N222" i="1" s="1"/>
  <c r="N219" i="1"/>
  <c r="N218" i="1" s="1"/>
  <c r="N217" i="1" s="1"/>
  <c r="N214" i="1"/>
  <c r="N213" i="1" s="1"/>
  <c r="N211" i="1"/>
  <c r="N210" i="1" s="1"/>
  <c r="N209" i="1" s="1"/>
  <c r="N206" i="1"/>
  <c r="N205" i="1" s="1"/>
  <c r="N204" i="1" s="1"/>
  <c r="N202" i="1"/>
  <c r="N201" i="1" s="1"/>
  <c r="N199" i="1"/>
  <c r="N198" i="1" s="1"/>
  <c r="N196" i="1"/>
  <c r="N195" i="1" s="1"/>
  <c r="N194" i="1" s="1"/>
  <c r="N192" i="1"/>
  <c r="N191" i="1" s="1"/>
  <c r="N190" i="1" s="1"/>
  <c r="N185" i="1"/>
  <c r="N179" i="1"/>
  <c r="N178" i="1" s="1"/>
  <c r="N176" i="1"/>
  <c r="N175" i="1" s="1"/>
  <c r="N167" i="1"/>
  <c r="N166" i="1" s="1"/>
  <c r="N165" i="1" s="1"/>
  <c r="N161" i="1"/>
  <c r="N159" i="1"/>
  <c r="N157" i="1"/>
  <c r="N154" i="1"/>
  <c r="N153" i="1" s="1"/>
  <c r="N152" i="1" s="1"/>
  <c r="N150" i="1"/>
  <c r="N149" i="1" s="1"/>
  <c r="N144" i="1"/>
  <c r="N143" i="1" s="1"/>
  <c r="N141" i="1"/>
  <c r="N140" i="1" s="1"/>
  <c r="N139" i="1" s="1"/>
  <c r="N134" i="1"/>
  <c r="N133" i="1" s="1"/>
  <c r="N132" i="1" s="1"/>
  <c r="N131" i="1" s="1"/>
  <c r="N129" i="1"/>
  <c r="N128" i="1" s="1"/>
  <c r="N127" i="1" s="1"/>
  <c r="N126" i="1" s="1"/>
  <c r="N124" i="1"/>
  <c r="N123" i="1" s="1"/>
  <c r="N122" i="1" s="1"/>
  <c r="N120" i="1"/>
  <c r="N119" i="1" s="1"/>
  <c r="N116" i="1"/>
  <c r="N115" i="1" s="1"/>
  <c r="N113" i="1"/>
  <c r="N112" i="1" s="1"/>
  <c r="N109" i="1"/>
  <c r="N108" i="1" s="1"/>
  <c r="N107" i="1" s="1"/>
  <c r="N101" i="1"/>
  <c r="N100" i="1" s="1"/>
  <c r="N98" i="1"/>
  <c r="N97" i="1" s="1"/>
  <c r="N95" i="1"/>
  <c r="N94" i="1" s="1"/>
  <c r="N92" i="1"/>
  <c r="N91" i="1" s="1"/>
  <c r="N89" i="1"/>
  <c r="N88" i="1" s="1"/>
  <c r="N84" i="1"/>
  <c r="N83" i="1" s="1"/>
  <c r="N82" i="1" s="1"/>
  <c r="N81" i="1" s="1"/>
  <c r="N79" i="1"/>
  <c r="N78" i="1" s="1"/>
  <c r="N77" i="1" s="1"/>
  <c r="N76" i="1" s="1"/>
  <c r="N73" i="1"/>
  <c r="N72" i="1" s="1"/>
  <c r="N71" i="1" s="1"/>
  <c r="N70" i="1" s="1"/>
  <c r="N69" i="1" s="1"/>
  <c r="N68" i="1" s="1"/>
  <c r="N66" i="1"/>
  <c r="N64" i="1"/>
  <c r="N62" i="1"/>
  <c r="N57" i="1"/>
  <c r="N56" i="1" s="1"/>
  <c r="N54" i="1"/>
  <c r="N53" i="1" s="1"/>
  <c r="N51" i="1"/>
  <c r="N49" i="1"/>
  <c r="N47" i="1"/>
  <c r="N40" i="1"/>
  <c r="N39" i="1" s="1"/>
  <c r="N38" i="1" s="1"/>
  <c r="N37" i="1" s="1"/>
  <c r="N36" i="1" s="1"/>
  <c r="N34" i="1"/>
  <c r="N32" i="1"/>
  <c r="N30" i="1"/>
  <c r="N23" i="1"/>
  <c r="N22" i="1" s="1"/>
  <c r="N21" i="1" s="1"/>
  <c r="N20" i="1" s="1"/>
  <c r="N19" i="1" s="1"/>
  <c r="L650" i="1"/>
  <c r="M50" i="1"/>
  <c r="L49" i="1"/>
  <c r="K49" i="1"/>
  <c r="U172" i="1" l="1"/>
  <c r="U171" i="1" s="1"/>
  <c r="U170" i="1" s="1"/>
  <c r="W173" i="1"/>
  <c r="W172" i="1" s="1"/>
  <c r="W171" i="1" s="1"/>
  <c r="W170" i="1" s="1"/>
  <c r="R394" i="1"/>
  <c r="R393" i="1" s="1"/>
  <c r="R392" i="1" s="1"/>
  <c r="T17" i="1"/>
  <c r="N495" i="1"/>
  <c r="N494" i="1" s="1"/>
  <c r="N489" i="1" s="1"/>
  <c r="N433" i="1"/>
  <c r="N342" i="1"/>
  <c r="N338" i="1" s="1"/>
  <c r="N337" i="1" s="1"/>
  <c r="P803" i="1"/>
  <c r="P802" i="1" s="1"/>
  <c r="P692" i="1"/>
  <c r="R803" i="1"/>
  <c r="R802" i="1" s="1"/>
  <c r="R692" i="1"/>
  <c r="P377" i="1"/>
  <c r="P370" i="1" s="1"/>
  <c r="R320" i="1"/>
  <c r="R319" i="1" s="1"/>
  <c r="R318" i="1" s="1"/>
  <c r="R273" i="1"/>
  <c r="R272" i="1" s="1"/>
  <c r="R271" i="1" s="1"/>
  <c r="R270" i="1" s="1"/>
  <c r="R103" i="1"/>
  <c r="R520" i="1"/>
  <c r="R519" i="1" s="1"/>
  <c r="R216" i="1"/>
  <c r="R188" i="1" s="1"/>
  <c r="R187" i="1" s="1"/>
  <c r="R163" i="1" s="1"/>
  <c r="R574" i="1"/>
  <c r="R573" i="1" s="1"/>
  <c r="S171" i="1"/>
  <c r="X172" i="1"/>
  <c r="P394" i="1"/>
  <c r="P393" i="1" s="1"/>
  <c r="P392" i="1" s="1"/>
  <c r="P644" i="1"/>
  <c r="P643" i="1" s="1"/>
  <c r="P321" i="1"/>
  <c r="P320" i="1" s="1"/>
  <c r="P319" i="1" s="1"/>
  <c r="P318" i="1" s="1"/>
  <c r="Q509" i="1"/>
  <c r="Q508" i="1" s="1"/>
  <c r="Q507" i="1" s="1"/>
  <c r="Q506" i="1" s="1"/>
  <c r="Q505" i="1" s="1"/>
  <c r="S510" i="1"/>
  <c r="U510" i="1" s="1"/>
  <c r="N330" i="1"/>
  <c r="N329" i="1" s="1"/>
  <c r="P273" i="1"/>
  <c r="P272" i="1" s="1"/>
  <c r="P271" i="1" s="1"/>
  <c r="P270" i="1" s="1"/>
  <c r="P574" i="1"/>
  <c r="P573" i="1" s="1"/>
  <c r="P479" i="1"/>
  <c r="P478" i="1" s="1"/>
  <c r="P477" i="1" s="1"/>
  <c r="P476" i="1" s="1"/>
  <c r="P42" i="1"/>
  <c r="P18" i="1" s="1"/>
  <c r="O509" i="1"/>
  <c r="O508" i="1" s="1"/>
  <c r="O507" i="1" s="1"/>
  <c r="O506" i="1" s="1"/>
  <c r="O505" i="1" s="1"/>
  <c r="P520" i="1"/>
  <c r="P519" i="1" s="1"/>
  <c r="P216" i="1"/>
  <c r="P188" i="1" s="1"/>
  <c r="P187" i="1" s="1"/>
  <c r="P106" i="1"/>
  <c r="P105" i="1" s="1"/>
  <c r="P104" i="1" s="1"/>
  <c r="P103" i="1" s="1"/>
  <c r="P181" i="1"/>
  <c r="N138" i="1"/>
  <c r="N137" i="1" s="1"/>
  <c r="N136" i="1" s="1"/>
  <c r="N498" i="1"/>
  <c r="N677" i="1"/>
  <c r="N676" i="1" s="1"/>
  <c r="N184" i="1"/>
  <c r="N183" i="1" s="1"/>
  <c r="N182" i="1" s="1"/>
  <c r="N181" i="1" s="1"/>
  <c r="N385" i="1"/>
  <c r="N384" i="1" s="1"/>
  <c r="N322" i="1"/>
  <c r="N405" i="1"/>
  <c r="N563" i="1"/>
  <c r="N554" i="1" s="1"/>
  <c r="N228" i="1"/>
  <c r="N61" i="1"/>
  <c r="N60" i="1" s="1"/>
  <c r="N59" i="1" s="1"/>
  <c r="N252" i="1"/>
  <c r="N245" i="1" s="1"/>
  <c r="N244" i="1" s="1"/>
  <c r="N668" i="1"/>
  <c r="N667" i="1" s="1"/>
  <c r="N666" i="1" s="1"/>
  <c r="N118" i="1"/>
  <c r="N808" i="1"/>
  <c r="N807" i="1" s="1"/>
  <c r="N806" i="1" s="1"/>
  <c r="N805" i="1" s="1"/>
  <c r="N804" i="1" s="1"/>
  <c r="N379" i="1"/>
  <c r="N378" i="1" s="1"/>
  <c r="N482" i="1"/>
  <c r="N481" i="1" s="1"/>
  <c r="N480" i="1" s="1"/>
  <c r="N685" i="1"/>
  <c r="N684" i="1" s="1"/>
  <c r="N683" i="1" s="1"/>
  <c r="N682" i="1" s="1"/>
  <c r="N654" i="1"/>
  <c r="N653" i="1" s="1"/>
  <c r="N652" i="1" s="1"/>
  <c r="N651" i="1" s="1"/>
  <c r="N111" i="1"/>
  <c r="N208" i="1"/>
  <c r="N174" i="1"/>
  <c r="N169" i="1" s="1"/>
  <c r="N164" i="1" s="1"/>
  <c r="N784" i="1"/>
  <c r="N783" i="1" s="1"/>
  <c r="N782" i="1" s="1"/>
  <c r="N781" i="1" s="1"/>
  <c r="N780" i="1" s="1"/>
  <c r="N779" i="1" s="1"/>
  <c r="N778" i="1" s="1"/>
  <c r="N87" i="1"/>
  <c r="N86" i="1" s="1"/>
  <c r="N75" i="1" s="1"/>
  <c r="N594" i="1"/>
  <c r="N593" i="1" s="1"/>
  <c r="N592" i="1" s="1"/>
  <c r="N575" i="1" s="1"/>
  <c r="N521" i="1"/>
  <c r="N156" i="1"/>
  <c r="N148" i="1" s="1"/>
  <c r="N147" i="1" s="1"/>
  <c r="N146" i="1" s="1"/>
  <c r="N355" i="1"/>
  <c r="N354" i="1" s="1"/>
  <c r="N350" i="1" s="1"/>
  <c r="N221" i="1"/>
  <c r="N544" i="1"/>
  <c r="N292" i="1"/>
  <c r="N285" i="1"/>
  <c r="N284" i="1" s="1"/>
  <c r="N189" i="1"/>
  <c r="N46" i="1"/>
  <c r="N45" i="1" s="1"/>
  <c r="N44" i="1" s="1"/>
  <c r="N43" i="1" s="1"/>
  <c r="N29" i="1"/>
  <c r="N28" i="1" s="1"/>
  <c r="N27" i="1" s="1"/>
  <c r="N26" i="1" s="1"/>
  <c r="N25" i="1" s="1"/>
  <c r="N236" i="1"/>
  <c r="N425" i="1"/>
  <c r="N424" i="1" s="1"/>
  <c r="N423" i="1" s="1"/>
  <c r="N422" i="1" s="1"/>
  <c r="N625" i="1"/>
  <c r="N624" i="1" s="1"/>
  <c r="M49" i="1"/>
  <c r="O50" i="1"/>
  <c r="N395" i="1"/>
  <c r="N274" i="1"/>
  <c r="N610" i="1"/>
  <c r="L48" i="1"/>
  <c r="U509" i="1" l="1"/>
  <c r="U508" i="1" s="1"/>
  <c r="U507" i="1" s="1"/>
  <c r="U506" i="1" s="1"/>
  <c r="U505" i="1" s="1"/>
  <c r="W510" i="1"/>
  <c r="W509" i="1" s="1"/>
  <c r="W508" i="1" s="1"/>
  <c r="W507" i="1" s="1"/>
  <c r="W506" i="1" s="1"/>
  <c r="W505" i="1" s="1"/>
  <c r="N803" i="1"/>
  <c r="N802" i="1" s="1"/>
  <c r="N692" i="1"/>
  <c r="R518" i="1"/>
  <c r="R517" i="1" s="1"/>
  <c r="R17" i="1"/>
  <c r="S509" i="1"/>
  <c r="X510" i="1"/>
  <c r="N321" i="1"/>
  <c r="N320" i="1" s="1"/>
  <c r="N319" i="1" s="1"/>
  <c r="N318" i="1" s="1"/>
  <c r="S170" i="1"/>
  <c r="X170" i="1" s="1"/>
  <c r="X171" i="1"/>
  <c r="N377" i="1"/>
  <c r="N370" i="1" s="1"/>
  <c r="P518" i="1"/>
  <c r="P517" i="1" s="1"/>
  <c r="P163" i="1"/>
  <c r="P17" i="1" s="1"/>
  <c r="O49" i="1"/>
  <c r="Q50" i="1"/>
  <c r="N394" i="1"/>
  <c r="N393" i="1" s="1"/>
  <c r="N392" i="1" s="1"/>
  <c r="N42" i="1"/>
  <c r="N18" i="1" s="1"/>
  <c r="N479" i="1"/>
  <c r="N478" i="1" s="1"/>
  <c r="N477" i="1" s="1"/>
  <c r="N476" i="1" s="1"/>
  <c r="N106" i="1"/>
  <c r="N105" i="1" s="1"/>
  <c r="N104" i="1" s="1"/>
  <c r="N103" i="1" s="1"/>
  <c r="N216" i="1"/>
  <c r="N188" i="1" s="1"/>
  <c r="N187" i="1" s="1"/>
  <c r="N163" i="1" s="1"/>
  <c r="N644" i="1"/>
  <c r="N643" i="1" s="1"/>
  <c r="N520" i="1"/>
  <c r="N519" i="1" s="1"/>
  <c r="N273" i="1"/>
  <c r="N272" i="1" s="1"/>
  <c r="N271" i="1" s="1"/>
  <c r="N270" i="1" s="1"/>
  <c r="N574" i="1"/>
  <c r="N573" i="1" s="1"/>
  <c r="M186" i="1"/>
  <c r="O186" i="1" s="1"/>
  <c r="Q186" i="1" s="1"/>
  <c r="L185" i="1"/>
  <c r="K185" i="1"/>
  <c r="S186" i="1" l="1"/>
  <c r="S508" i="1"/>
  <c r="X509" i="1"/>
  <c r="Q49" i="1"/>
  <c r="S50" i="1"/>
  <c r="N518" i="1"/>
  <c r="N517" i="1" s="1"/>
  <c r="N17" i="1"/>
  <c r="K184" i="1"/>
  <c r="K183" i="1" s="1"/>
  <c r="K182" i="1" s="1"/>
  <c r="K181" i="1" s="1"/>
  <c r="L184" i="1"/>
  <c r="L183" i="1" s="1"/>
  <c r="L182" i="1" s="1"/>
  <c r="L181" i="1" s="1"/>
  <c r="M185" i="1"/>
  <c r="O185" i="1" s="1"/>
  <c r="Q185" i="1" s="1"/>
  <c r="U50" i="1" l="1"/>
  <c r="U186" i="1"/>
  <c r="W186" i="1" s="1"/>
  <c r="S185" i="1"/>
  <c r="X186" i="1"/>
  <c r="S49" i="1"/>
  <c r="X50" i="1"/>
  <c r="S507" i="1"/>
  <c r="X508" i="1"/>
  <c r="M181" i="1"/>
  <c r="O181" i="1" s="1"/>
  <c r="Q181" i="1" s="1"/>
  <c r="S181" i="1" s="1"/>
  <c r="M184" i="1"/>
  <c r="M183" i="1"/>
  <c r="M182" i="1"/>
  <c r="L814" i="1"/>
  <c r="L811" i="1"/>
  <c r="L809" i="1"/>
  <c r="L800" i="1"/>
  <c r="L799" i="1" s="1"/>
  <c r="L798" i="1" s="1"/>
  <c r="L797" i="1" s="1"/>
  <c r="L796" i="1" s="1"/>
  <c r="L794" i="1"/>
  <c r="L793" i="1" s="1"/>
  <c r="L792" i="1" s="1"/>
  <c r="L791" i="1" s="1"/>
  <c r="L790" i="1" s="1"/>
  <c r="L789" i="1" s="1"/>
  <c r="L787" i="1"/>
  <c r="L785" i="1"/>
  <c r="L690" i="1"/>
  <c r="L688" i="1"/>
  <c r="L686" i="1"/>
  <c r="L680" i="1"/>
  <c r="L678" i="1"/>
  <c r="L674" i="1"/>
  <c r="L671" i="1"/>
  <c r="L669" i="1"/>
  <c r="L664" i="1"/>
  <c r="L659" i="1"/>
  <c r="L655" i="1"/>
  <c r="L649" i="1"/>
  <c r="L641" i="1"/>
  <c r="L640" i="1" s="1"/>
  <c r="L639" i="1" s="1"/>
  <c r="L638" i="1" s="1"/>
  <c r="L636" i="1"/>
  <c r="L630" i="1"/>
  <c r="L627" i="1"/>
  <c r="L622" i="1"/>
  <c r="L617" i="1"/>
  <c r="L613" i="1"/>
  <c r="L608" i="1"/>
  <c r="L602" i="1"/>
  <c r="L597" i="1"/>
  <c r="L595" i="1"/>
  <c r="L590" i="1"/>
  <c r="L586" i="1"/>
  <c r="L582" i="1"/>
  <c r="L578" i="1"/>
  <c r="L571" i="1"/>
  <c r="L566" i="1"/>
  <c r="L561" i="1"/>
  <c r="L557" i="1"/>
  <c r="L552" i="1"/>
  <c r="L547" i="1"/>
  <c r="L542" i="1"/>
  <c r="L537" i="1"/>
  <c r="L532" i="1"/>
  <c r="L528" i="1"/>
  <c r="L524" i="1"/>
  <c r="L515" i="1"/>
  <c r="L514" i="1" s="1"/>
  <c r="L513" i="1" s="1"/>
  <c r="L512" i="1" s="1"/>
  <c r="L511" i="1" s="1"/>
  <c r="L503" i="1"/>
  <c r="L496" i="1"/>
  <c r="L492" i="1"/>
  <c r="L487" i="1"/>
  <c r="L485" i="1"/>
  <c r="L483" i="1"/>
  <c r="L431" i="1"/>
  <c r="L427" i="1"/>
  <c r="L420" i="1"/>
  <c r="L414" i="1"/>
  <c r="L411" i="1"/>
  <c r="L408" i="1"/>
  <c r="L403" i="1"/>
  <c r="L400" i="1"/>
  <c r="L397" i="1"/>
  <c r="L390" i="1"/>
  <c r="L387" i="1"/>
  <c r="L382" i="1"/>
  <c r="L380" i="1"/>
  <c r="L375" i="1"/>
  <c r="L368" i="1"/>
  <c r="L364" i="1"/>
  <c r="L360" i="1"/>
  <c r="L357" i="1"/>
  <c r="L352" i="1"/>
  <c r="L348" i="1"/>
  <c r="L343" i="1"/>
  <c r="L340" i="1"/>
  <c r="L335" i="1"/>
  <c r="L332" i="1"/>
  <c r="L327" i="1"/>
  <c r="L324" i="1"/>
  <c r="L316" i="1"/>
  <c r="L309" i="1"/>
  <c r="L304" i="1"/>
  <c r="L300" i="1"/>
  <c r="L295" i="1"/>
  <c r="L290" i="1"/>
  <c r="L287" i="1"/>
  <c r="L282" i="1"/>
  <c r="L279" i="1"/>
  <c r="L276" i="1"/>
  <c r="L268" i="1"/>
  <c r="L261" i="1"/>
  <c r="L258" i="1"/>
  <c r="L254" i="1"/>
  <c r="L250" i="1"/>
  <c r="L247" i="1"/>
  <c r="L242" i="1"/>
  <c r="L238" i="1"/>
  <c r="L234" i="1"/>
  <c r="L230" i="1"/>
  <c r="L226" i="1"/>
  <c r="L223" i="1"/>
  <c r="L219" i="1"/>
  <c r="L214" i="1"/>
  <c r="L211" i="1"/>
  <c r="L206" i="1"/>
  <c r="L202" i="1"/>
  <c r="L199" i="1"/>
  <c r="L196" i="1"/>
  <c r="L192" i="1"/>
  <c r="L179" i="1"/>
  <c r="L176" i="1"/>
  <c r="L167" i="1"/>
  <c r="L161" i="1"/>
  <c r="L159" i="1"/>
  <c r="L157" i="1"/>
  <c r="L154" i="1"/>
  <c r="L150" i="1"/>
  <c r="L144" i="1"/>
  <c r="L141" i="1"/>
  <c r="L134" i="1"/>
  <c r="L129" i="1"/>
  <c r="L124" i="1"/>
  <c r="L120" i="1"/>
  <c r="L116" i="1"/>
  <c r="L113" i="1"/>
  <c r="L109" i="1"/>
  <c r="L101" i="1"/>
  <c r="L98" i="1"/>
  <c r="L95" i="1"/>
  <c r="L92" i="1"/>
  <c r="L89" i="1"/>
  <c r="L84" i="1"/>
  <c r="L79" i="1"/>
  <c r="L73" i="1"/>
  <c r="L66" i="1"/>
  <c r="L64" i="1"/>
  <c r="L62" i="1"/>
  <c r="L57" i="1"/>
  <c r="L54" i="1"/>
  <c r="L51" i="1"/>
  <c r="L47" i="1"/>
  <c r="L40" i="1"/>
  <c r="L34" i="1"/>
  <c r="L32" i="1"/>
  <c r="L30" i="1"/>
  <c r="L23" i="1"/>
  <c r="J814" i="1"/>
  <c r="J813" i="1" s="1"/>
  <c r="J811" i="1"/>
  <c r="J809" i="1"/>
  <c r="J800" i="1"/>
  <c r="J799" i="1" s="1"/>
  <c r="J798" i="1" s="1"/>
  <c r="J797" i="1" s="1"/>
  <c r="J796" i="1" s="1"/>
  <c r="J794" i="1"/>
  <c r="J793" i="1" s="1"/>
  <c r="J792" i="1" s="1"/>
  <c r="J791" i="1" s="1"/>
  <c r="J790" i="1" s="1"/>
  <c r="J789" i="1" s="1"/>
  <c r="J787" i="1"/>
  <c r="J785" i="1"/>
  <c r="J690" i="1"/>
  <c r="J688" i="1"/>
  <c r="J686" i="1"/>
  <c r="J680" i="1"/>
  <c r="J678" i="1"/>
  <c r="J674" i="1"/>
  <c r="J673" i="1" s="1"/>
  <c r="J671" i="1"/>
  <c r="J669" i="1"/>
  <c r="J664" i="1"/>
  <c r="J663" i="1" s="1"/>
  <c r="J662" i="1" s="1"/>
  <c r="J661" i="1" s="1"/>
  <c r="J659" i="1"/>
  <c r="J655" i="1"/>
  <c r="J649" i="1"/>
  <c r="J648" i="1" s="1"/>
  <c r="J647" i="1" s="1"/>
  <c r="J646" i="1" s="1"/>
  <c r="J645" i="1" s="1"/>
  <c r="J641" i="1"/>
  <c r="J640" i="1" s="1"/>
  <c r="J639" i="1" s="1"/>
  <c r="J638" i="1" s="1"/>
  <c r="J636" i="1"/>
  <c r="J635" i="1" s="1"/>
  <c r="J634" i="1" s="1"/>
  <c r="J633" i="1" s="1"/>
  <c r="J632" i="1" s="1"/>
  <c r="J630" i="1"/>
  <c r="J629" i="1" s="1"/>
  <c r="J627" i="1"/>
  <c r="J626" i="1" s="1"/>
  <c r="J622" i="1"/>
  <c r="J621" i="1" s="1"/>
  <c r="J620" i="1" s="1"/>
  <c r="J619" i="1" s="1"/>
  <c r="J617" i="1"/>
  <c r="J616" i="1" s="1"/>
  <c r="J615" i="1" s="1"/>
  <c r="J613" i="1"/>
  <c r="J612" i="1" s="1"/>
  <c r="J611" i="1" s="1"/>
  <c r="J608" i="1"/>
  <c r="J607" i="1" s="1"/>
  <c r="J606" i="1" s="1"/>
  <c r="J605" i="1" s="1"/>
  <c r="J604" i="1" s="1"/>
  <c r="J602" i="1"/>
  <c r="J601" i="1" s="1"/>
  <c r="J600" i="1" s="1"/>
  <c r="J599" i="1" s="1"/>
  <c r="J597" i="1"/>
  <c r="J595" i="1"/>
  <c r="J590" i="1"/>
  <c r="J589" i="1" s="1"/>
  <c r="J588" i="1" s="1"/>
  <c r="J586" i="1"/>
  <c r="J585" i="1" s="1"/>
  <c r="J584" i="1" s="1"/>
  <c r="J582" i="1"/>
  <c r="J581" i="1" s="1"/>
  <c r="J580" i="1" s="1"/>
  <c r="J578" i="1"/>
  <c r="J577" i="1" s="1"/>
  <c r="J576" i="1" s="1"/>
  <c r="J571" i="1"/>
  <c r="J570" i="1" s="1"/>
  <c r="J569" i="1" s="1"/>
  <c r="J568" i="1" s="1"/>
  <c r="J566" i="1"/>
  <c r="J565" i="1" s="1"/>
  <c r="J564" i="1" s="1"/>
  <c r="J561" i="1"/>
  <c r="J560" i="1" s="1"/>
  <c r="J559" i="1" s="1"/>
  <c r="J557" i="1"/>
  <c r="J556" i="1" s="1"/>
  <c r="J555" i="1" s="1"/>
  <c r="J552" i="1"/>
  <c r="J551" i="1" s="1"/>
  <c r="J550" i="1" s="1"/>
  <c r="J549" i="1" s="1"/>
  <c r="J547" i="1"/>
  <c r="J546" i="1" s="1"/>
  <c r="J545" i="1" s="1"/>
  <c r="J542" i="1"/>
  <c r="J541" i="1" s="1"/>
  <c r="J540" i="1" s="1"/>
  <c r="J539" i="1" s="1"/>
  <c r="J537" i="1"/>
  <c r="J536" i="1" s="1"/>
  <c r="J535" i="1" s="1"/>
  <c r="J534" i="1" s="1"/>
  <c r="J532" i="1"/>
  <c r="J531" i="1" s="1"/>
  <c r="J530" i="1" s="1"/>
  <c r="J528" i="1"/>
  <c r="J527" i="1" s="1"/>
  <c r="J526" i="1" s="1"/>
  <c r="J524" i="1"/>
  <c r="J523" i="1" s="1"/>
  <c r="J522" i="1" s="1"/>
  <c r="J515" i="1"/>
  <c r="J514" i="1" s="1"/>
  <c r="J513" i="1" s="1"/>
  <c r="J512" i="1" s="1"/>
  <c r="J511" i="1" s="1"/>
  <c r="J503" i="1"/>
  <c r="J502" i="1" s="1"/>
  <c r="J501" i="1" s="1"/>
  <c r="J500" i="1" s="1"/>
  <c r="J499" i="1" s="1"/>
  <c r="J498" i="1" s="1"/>
  <c r="J496" i="1"/>
  <c r="J492" i="1"/>
  <c r="J491" i="1" s="1"/>
  <c r="J490" i="1" s="1"/>
  <c r="J487" i="1"/>
  <c r="J485" i="1"/>
  <c r="J483" i="1"/>
  <c r="J431" i="1"/>
  <c r="J430" i="1" s="1"/>
  <c r="J429" i="1" s="1"/>
  <c r="J427" i="1"/>
  <c r="J426" i="1" s="1"/>
  <c r="J420" i="1"/>
  <c r="J419" i="1" s="1"/>
  <c r="J418" i="1" s="1"/>
  <c r="J417" i="1" s="1"/>
  <c r="J416" i="1" s="1"/>
  <c r="J414" i="1"/>
  <c r="J413" i="1" s="1"/>
  <c r="J411" i="1"/>
  <c r="J410" i="1" s="1"/>
  <c r="J408" i="1"/>
  <c r="J407" i="1" s="1"/>
  <c r="J406" i="1" s="1"/>
  <c r="J403" i="1"/>
  <c r="J402" i="1" s="1"/>
  <c r="J400" i="1"/>
  <c r="J399" i="1" s="1"/>
  <c r="J397" i="1"/>
  <c r="J396" i="1" s="1"/>
  <c r="J390" i="1"/>
  <c r="J389" i="1" s="1"/>
  <c r="J387" i="1"/>
  <c r="J386" i="1" s="1"/>
  <c r="J382" i="1"/>
  <c r="J380" i="1"/>
  <c r="J375" i="1"/>
  <c r="J374" i="1" s="1"/>
  <c r="J373" i="1" s="1"/>
  <c r="J372" i="1" s="1"/>
  <c r="J371" i="1" s="1"/>
  <c r="J368" i="1"/>
  <c r="J367" i="1" s="1"/>
  <c r="J366" i="1" s="1"/>
  <c r="J364" i="1"/>
  <c r="J363" i="1" s="1"/>
  <c r="J362" i="1" s="1"/>
  <c r="J360" i="1"/>
  <c r="J359" i="1" s="1"/>
  <c r="J357" i="1"/>
  <c r="J356" i="1" s="1"/>
  <c r="J352" i="1"/>
  <c r="J351" i="1" s="1"/>
  <c r="J348" i="1"/>
  <c r="J347" i="1" s="1"/>
  <c r="J346" i="1" s="1"/>
  <c r="J345" i="1" s="1"/>
  <c r="J343" i="1"/>
  <c r="J340" i="1"/>
  <c r="J339" i="1" s="1"/>
  <c r="J335" i="1"/>
  <c r="J334" i="1" s="1"/>
  <c r="J332" i="1"/>
  <c r="J331" i="1" s="1"/>
  <c r="J327" i="1"/>
  <c r="J326" i="1" s="1"/>
  <c r="J324" i="1"/>
  <c r="J323" i="1" s="1"/>
  <c r="J316" i="1"/>
  <c r="J315" i="1" s="1"/>
  <c r="J314" i="1" s="1"/>
  <c r="J313" i="1" s="1"/>
  <c r="J312" i="1" s="1"/>
  <c r="J311" i="1" s="1"/>
  <c r="J309" i="1"/>
  <c r="J308" i="1" s="1"/>
  <c r="J307" i="1" s="1"/>
  <c r="J306" i="1" s="1"/>
  <c r="J304" i="1"/>
  <c r="J303" i="1" s="1"/>
  <c r="J302" i="1" s="1"/>
  <c r="J300" i="1"/>
  <c r="J299" i="1" s="1"/>
  <c r="J298" i="1" s="1"/>
  <c r="J297" i="1" s="1"/>
  <c r="J295" i="1"/>
  <c r="J294" i="1" s="1"/>
  <c r="J293" i="1" s="1"/>
  <c r="J290" i="1"/>
  <c r="J289" i="1" s="1"/>
  <c r="J287" i="1"/>
  <c r="J286" i="1" s="1"/>
  <c r="J282" i="1"/>
  <c r="J281" i="1" s="1"/>
  <c r="J279" i="1"/>
  <c r="J278" i="1" s="1"/>
  <c r="J276" i="1"/>
  <c r="J275" i="1" s="1"/>
  <c r="J268" i="1"/>
  <c r="J267" i="1" s="1"/>
  <c r="J266" i="1" s="1"/>
  <c r="J265" i="1" s="1"/>
  <c r="J264" i="1" s="1"/>
  <c r="J263" i="1" s="1"/>
  <c r="J261" i="1"/>
  <c r="J260" i="1" s="1"/>
  <c r="J258" i="1"/>
  <c r="J257" i="1" s="1"/>
  <c r="J256" i="1" s="1"/>
  <c r="J254" i="1"/>
  <c r="J253" i="1" s="1"/>
  <c r="J250" i="1"/>
  <c r="J249" i="1" s="1"/>
  <c r="J247" i="1"/>
  <c r="J246" i="1" s="1"/>
  <c r="J242" i="1"/>
  <c r="J241" i="1" s="1"/>
  <c r="J240" i="1" s="1"/>
  <c r="J238" i="1"/>
  <c r="J237" i="1" s="1"/>
  <c r="J234" i="1"/>
  <c r="J233" i="1" s="1"/>
  <c r="J232" i="1" s="1"/>
  <c r="J230" i="1"/>
  <c r="J229" i="1" s="1"/>
  <c r="J226" i="1"/>
  <c r="J225" i="1" s="1"/>
  <c r="J223" i="1"/>
  <c r="J222" i="1" s="1"/>
  <c r="J219" i="1"/>
  <c r="J218" i="1" s="1"/>
  <c r="J217" i="1" s="1"/>
  <c r="J214" i="1"/>
  <c r="J213" i="1" s="1"/>
  <c r="J211" i="1"/>
  <c r="J210" i="1" s="1"/>
  <c r="J209" i="1" s="1"/>
  <c r="J206" i="1"/>
  <c r="J205" i="1" s="1"/>
  <c r="J204" i="1" s="1"/>
  <c r="J202" i="1"/>
  <c r="J201" i="1" s="1"/>
  <c r="J199" i="1"/>
  <c r="J198" i="1" s="1"/>
  <c r="J196" i="1"/>
  <c r="J195" i="1" s="1"/>
  <c r="J194" i="1" s="1"/>
  <c r="J192" i="1"/>
  <c r="J191" i="1" s="1"/>
  <c r="J190" i="1" s="1"/>
  <c r="J179" i="1"/>
  <c r="J178" i="1" s="1"/>
  <c r="J176" i="1"/>
  <c r="J175" i="1" s="1"/>
  <c r="J167" i="1"/>
  <c r="J166" i="1" s="1"/>
  <c r="J165" i="1" s="1"/>
  <c r="J161" i="1"/>
  <c r="J159" i="1"/>
  <c r="J157" i="1"/>
  <c r="J154" i="1"/>
  <c r="J153" i="1" s="1"/>
  <c r="J152" i="1" s="1"/>
  <c r="J150" i="1"/>
  <c r="J149" i="1" s="1"/>
  <c r="J144" i="1"/>
  <c r="J143" i="1" s="1"/>
  <c r="J141" i="1"/>
  <c r="J140" i="1" s="1"/>
  <c r="J139" i="1" s="1"/>
  <c r="J134" i="1"/>
  <c r="J133" i="1" s="1"/>
  <c r="J132" i="1" s="1"/>
  <c r="J131" i="1" s="1"/>
  <c r="J129" i="1"/>
  <c r="J128" i="1" s="1"/>
  <c r="J127" i="1" s="1"/>
  <c r="J126" i="1" s="1"/>
  <c r="J124" i="1"/>
  <c r="J123" i="1" s="1"/>
  <c r="J122" i="1" s="1"/>
  <c r="J120" i="1"/>
  <c r="J119" i="1" s="1"/>
  <c r="J116" i="1"/>
  <c r="J115" i="1" s="1"/>
  <c r="J113" i="1"/>
  <c r="J112" i="1" s="1"/>
  <c r="J109" i="1"/>
  <c r="J108" i="1" s="1"/>
  <c r="J107" i="1" s="1"/>
  <c r="J101" i="1"/>
  <c r="J100" i="1" s="1"/>
  <c r="J98" i="1"/>
  <c r="J97" i="1" s="1"/>
  <c r="J95" i="1"/>
  <c r="J94" i="1" s="1"/>
  <c r="J92" i="1"/>
  <c r="J91" i="1" s="1"/>
  <c r="J89" i="1"/>
  <c r="J88" i="1" s="1"/>
  <c r="J84" i="1"/>
  <c r="J83" i="1" s="1"/>
  <c r="J82" i="1" s="1"/>
  <c r="J81" i="1" s="1"/>
  <c r="J79" i="1"/>
  <c r="J78" i="1" s="1"/>
  <c r="J77" i="1" s="1"/>
  <c r="J76" i="1" s="1"/>
  <c r="J73" i="1"/>
  <c r="J72" i="1" s="1"/>
  <c r="J71" i="1" s="1"/>
  <c r="J70" i="1" s="1"/>
  <c r="J69" i="1" s="1"/>
  <c r="J68" i="1" s="1"/>
  <c r="J66" i="1"/>
  <c r="J64" i="1"/>
  <c r="J62" i="1"/>
  <c r="J57" i="1"/>
  <c r="J56" i="1" s="1"/>
  <c r="J54" i="1"/>
  <c r="J53" i="1" s="1"/>
  <c r="J51" i="1"/>
  <c r="J47" i="1"/>
  <c r="J40" i="1"/>
  <c r="J39" i="1" s="1"/>
  <c r="J38" i="1" s="1"/>
  <c r="J37" i="1" s="1"/>
  <c r="J36" i="1" s="1"/>
  <c r="J34" i="1"/>
  <c r="J32" i="1"/>
  <c r="J30" i="1"/>
  <c r="J23" i="1"/>
  <c r="J22" i="1" s="1"/>
  <c r="J21" i="1" s="1"/>
  <c r="J20" i="1" s="1"/>
  <c r="J19" i="1" s="1"/>
  <c r="H255" i="1"/>
  <c r="H239" i="1"/>
  <c r="U49" i="1" l="1"/>
  <c r="W50" i="1"/>
  <c r="W49" i="1" s="1"/>
  <c r="U185" i="1"/>
  <c r="W185" i="1" s="1"/>
  <c r="J495" i="1"/>
  <c r="J494" i="1" s="1"/>
  <c r="J433" i="1"/>
  <c r="L495" i="1"/>
  <c r="L494" i="1" s="1"/>
  <c r="J342" i="1"/>
  <c r="J338" i="1" s="1"/>
  <c r="J337" i="1" s="1"/>
  <c r="X181" i="1"/>
  <c r="U181" i="1"/>
  <c r="W181" i="1" s="1"/>
  <c r="X49" i="1"/>
  <c r="X185" i="1"/>
  <c r="S506" i="1"/>
  <c r="X507" i="1"/>
  <c r="L46" i="1"/>
  <c r="O182" i="1"/>
  <c r="Q182" i="1" s="1"/>
  <c r="S182" i="1" s="1"/>
  <c r="O183" i="1"/>
  <c r="Q183" i="1" s="1"/>
  <c r="S183" i="1" s="1"/>
  <c r="O184" i="1"/>
  <c r="Q184" i="1" s="1"/>
  <c r="S184" i="1" s="1"/>
  <c r="L53" i="1"/>
  <c r="L78" i="1"/>
  <c r="L77" i="1" s="1"/>
  <c r="L76" i="1" s="1"/>
  <c r="L100" i="1"/>
  <c r="L128" i="1"/>
  <c r="L127" i="1" s="1"/>
  <c r="L126" i="1" s="1"/>
  <c r="L191" i="1"/>
  <c r="L190" i="1" s="1"/>
  <c r="L237" i="1"/>
  <c r="L289" i="1"/>
  <c r="L347" i="1"/>
  <c r="L346" i="1" s="1"/>
  <c r="L345" i="1" s="1"/>
  <c r="L399" i="1"/>
  <c r="L536" i="1"/>
  <c r="L535" i="1" s="1"/>
  <c r="L534" i="1" s="1"/>
  <c r="L108" i="1"/>
  <c r="L107" i="1" s="1"/>
  <c r="L94" i="1"/>
  <c r="L119" i="1"/>
  <c r="L149" i="1"/>
  <c r="L175" i="1"/>
  <c r="L205" i="1"/>
  <c r="L204" i="1" s="1"/>
  <c r="L229" i="1"/>
  <c r="L253" i="1"/>
  <c r="L281" i="1"/>
  <c r="L308" i="1"/>
  <c r="L307" i="1" s="1"/>
  <c r="L306" i="1" s="1"/>
  <c r="L339" i="1"/>
  <c r="L363" i="1"/>
  <c r="L362" i="1" s="1"/>
  <c r="L389" i="1"/>
  <c r="L413" i="1"/>
  <c r="L527" i="1"/>
  <c r="L526" i="1" s="1"/>
  <c r="L556" i="1"/>
  <c r="L555" i="1" s="1"/>
  <c r="L585" i="1"/>
  <c r="L584" i="1" s="1"/>
  <c r="L612" i="1"/>
  <c r="L611" i="1" s="1"/>
  <c r="L39" i="1"/>
  <c r="L38" i="1" s="1"/>
  <c r="L37" i="1" s="1"/>
  <c r="L36" i="1" s="1"/>
  <c r="L22" i="1"/>
  <c r="L21" i="1" s="1"/>
  <c r="L20" i="1" s="1"/>
  <c r="L19" i="1" s="1"/>
  <c r="L72" i="1"/>
  <c r="L71" i="1" s="1"/>
  <c r="L70" i="1" s="1"/>
  <c r="L69" i="1" s="1"/>
  <c r="L68" i="1" s="1"/>
  <c r="L97" i="1"/>
  <c r="L123" i="1"/>
  <c r="L122" i="1" s="1"/>
  <c r="L153" i="1"/>
  <c r="L152" i="1" s="1"/>
  <c r="L178" i="1"/>
  <c r="L210" i="1"/>
  <c r="L209" i="1" s="1"/>
  <c r="L233" i="1"/>
  <c r="L232" i="1" s="1"/>
  <c r="L257" i="1"/>
  <c r="L256" i="1" s="1"/>
  <c r="L315" i="1"/>
  <c r="L314" i="1" s="1"/>
  <c r="L313" i="1" s="1"/>
  <c r="L312" i="1" s="1"/>
  <c r="L311" i="1" s="1"/>
  <c r="L342" i="1"/>
  <c r="L367" i="1"/>
  <c r="L366" i="1" s="1"/>
  <c r="L396" i="1"/>
  <c r="L419" i="1"/>
  <c r="L418" i="1" s="1"/>
  <c r="L417" i="1" s="1"/>
  <c r="L416" i="1" s="1"/>
  <c r="L491" i="1"/>
  <c r="L490" i="1" s="1"/>
  <c r="L531" i="1"/>
  <c r="L530" i="1" s="1"/>
  <c r="L560" i="1"/>
  <c r="L559" i="1" s="1"/>
  <c r="L589" i="1"/>
  <c r="L588" i="1" s="1"/>
  <c r="L616" i="1"/>
  <c r="L615" i="1" s="1"/>
  <c r="L673" i="1"/>
  <c r="L813" i="1"/>
  <c r="L621" i="1"/>
  <c r="L620" i="1" s="1"/>
  <c r="L619" i="1" s="1"/>
  <c r="L195" i="1"/>
  <c r="L194" i="1" s="1"/>
  <c r="L218" i="1"/>
  <c r="L217" i="1" s="1"/>
  <c r="L241" i="1"/>
  <c r="L240" i="1" s="1"/>
  <c r="L267" i="1"/>
  <c r="L266" i="1" s="1"/>
  <c r="L265" i="1" s="1"/>
  <c r="L264" i="1" s="1"/>
  <c r="L263" i="1" s="1"/>
  <c r="L294" i="1"/>
  <c r="L293" i="1" s="1"/>
  <c r="L326" i="1"/>
  <c r="L351" i="1"/>
  <c r="L402" i="1"/>
  <c r="L430" i="1"/>
  <c r="L429" i="1" s="1"/>
  <c r="L502" i="1"/>
  <c r="L501" i="1" s="1"/>
  <c r="L500" i="1" s="1"/>
  <c r="L499" i="1" s="1"/>
  <c r="L498" i="1" s="1"/>
  <c r="L541" i="1"/>
  <c r="L540" i="1" s="1"/>
  <c r="L539" i="1" s="1"/>
  <c r="L570" i="1"/>
  <c r="L569" i="1" s="1"/>
  <c r="L568" i="1" s="1"/>
  <c r="L626" i="1"/>
  <c r="L213" i="1"/>
  <c r="L260" i="1"/>
  <c r="L323" i="1"/>
  <c r="L374" i="1"/>
  <c r="L373" i="1" s="1"/>
  <c r="L372" i="1" s="1"/>
  <c r="L371" i="1" s="1"/>
  <c r="L426" i="1"/>
  <c r="L565" i="1"/>
  <c r="L563" i="1" s="1"/>
  <c r="L88" i="1"/>
  <c r="L112" i="1"/>
  <c r="L140" i="1"/>
  <c r="L139" i="1" s="1"/>
  <c r="L198" i="1"/>
  <c r="L222" i="1"/>
  <c r="L246" i="1"/>
  <c r="L275" i="1"/>
  <c r="L299" i="1"/>
  <c r="L298" i="1" s="1"/>
  <c r="L297" i="1" s="1"/>
  <c r="L331" i="1"/>
  <c r="L356" i="1"/>
  <c r="L407" i="1"/>
  <c r="L406" i="1" s="1"/>
  <c r="L546" i="1"/>
  <c r="L545" i="1" s="1"/>
  <c r="L577" i="1"/>
  <c r="L576" i="1" s="1"/>
  <c r="L601" i="1"/>
  <c r="L600" i="1" s="1"/>
  <c r="L599" i="1" s="1"/>
  <c r="L629" i="1"/>
  <c r="L663" i="1"/>
  <c r="L662" i="1" s="1"/>
  <c r="L661" i="1" s="1"/>
  <c r="L56" i="1"/>
  <c r="L83" i="1"/>
  <c r="L82" i="1" s="1"/>
  <c r="L81" i="1" s="1"/>
  <c r="L133" i="1"/>
  <c r="L132" i="1" s="1"/>
  <c r="L131" i="1" s="1"/>
  <c r="L91" i="1"/>
  <c r="L115" i="1"/>
  <c r="L143" i="1"/>
  <c r="L166" i="1"/>
  <c r="L165" i="1" s="1"/>
  <c r="L201" i="1"/>
  <c r="L225" i="1"/>
  <c r="L249" i="1"/>
  <c r="L278" i="1"/>
  <c r="L303" i="1"/>
  <c r="L302" i="1" s="1"/>
  <c r="L334" i="1"/>
  <c r="L359" i="1"/>
  <c r="L386" i="1"/>
  <c r="L410" i="1"/>
  <c r="L523" i="1"/>
  <c r="L522" i="1" s="1"/>
  <c r="L551" i="1"/>
  <c r="L550" i="1" s="1"/>
  <c r="L549" i="1" s="1"/>
  <c r="L581" i="1"/>
  <c r="L580" i="1" s="1"/>
  <c r="L607" i="1"/>
  <c r="L606" i="1" s="1"/>
  <c r="L605" i="1" s="1"/>
  <c r="L604" i="1" s="1"/>
  <c r="L635" i="1"/>
  <c r="L634" i="1" s="1"/>
  <c r="L633" i="1" s="1"/>
  <c r="L632" i="1" s="1"/>
  <c r="L648" i="1"/>
  <c r="L647" i="1" s="1"/>
  <c r="L646" i="1" s="1"/>
  <c r="L645" i="1" s="1"/>
  <c r="L286" i="1"/>
  <c r="L482" i="1"/>
  <c r="L481" i="1" s="1"/>
  <c r="L480" i="1" s="1"/>
  <c r="L156" i="1"/>
  <c r="L677" i="1"/>
  <c r="L676" i="1" s="1"/>
  <c r="L808" i="1"/>
  <c r="L807" i="1" s="1"/>
  <c r="L784" i="1"/>
  <c r="L783" i="1" s="1"/>
  <c r="L782" i="1" s="1"/>
  <c r="L781" i="1" s="1"/>
  <c r="L780" i="1" s="1"/>
  <c r="L779" i="1" s="1"/>
  <c r="L778" i="1" s="1"/>
  <c r="L685" i="1"/>
  <c r="L684" i="1" s="1"/>
  <c r="L683" i="1" s="1"/>
  <c r="L682" i="1" s="1"/>
  <c r="L379" i="1"/>
  <c r="L378" i="1" s="1"/>
  <c r="L654" i="1"/>
  <c r="L653" i="1" s="1"/>
  <c r="L652" i="1" s="1"/>
  <c r="L651" i="1" s="1"/>
  <c r="L594" i="1"/>
  <c r="L593" i="1" s="1"/>
  <c r="L592" i="1" s="1"/>
  <c r="L668" i="1"/>
  <c r="J385" i="1"/>
  <c r="J384" i="1" s="1"/>
  <c r="L61" i="1"/>
  <c r="L60" i="1" s="1"/>
  <c r="L59" i="1" s="1"/>
  <c r="L29" i="1"/>
  <c r="L28" i="1" s="1"/>
  <c r="L27" i="1" s="1"/>
  <c r="L26" i="1" s="1"/>
  <c r="L25" i="1" s="1"/>
  <c r="J292" i="1"/>
  <c r="J322" i="1"/>
  <c r="J784" i="1"/>
  <c r="J783" i="1" s="1"/>
  <c r="J782" i="1" s="1"/>
  <c r="J781" i="1" s="1"/>
  <c r="J780" i="1" s="1"/>
  <c r="J779" i="1" s="1"/>
  <c r="J778" i="1" s="1"/>
  <c r="J808" i="1"/>
  <c r="J807" i="1" s="1"/>
  <c r="J806" i="1" s="1"/>
  <c r="J805" i="1" s="1"/>
  <c r="J804" i="1" s="1"/>
  <c r="J489" i="1"/>
  <c r="J274" i="1"/>
  <c r="J685" i="1"/>
  <c r="J684" i="1" s="1"/>
  <c r="J683" i="1" s="1"/>
  <c r="J682" i="1" s="1"/>
  <c r="J46" i="1"/>
  <c r="J45" i="1" s="1"/>
  <c r="J44" i="1" s="1"/>
  <c r="J43" i="1" s="1"/>
  <c r="J379" i="1"/>
  <c r="J378" i="1" s="1"/>
  <c r="J29" i="1"/>
  <c r="J28" i="1" s="1"/>
  <c r="J27" i="1" s="1"/>
  <c r="J26" i="1" s="1"/>
  <c r="J25" i="1" s="1"/>
  <c r="J61" i="1"/>
  <c r="J60" i="1" s="1"/>
  <c r="J59" i="1" s="1"/>
  <c r="J482" i="1"/>
  <c r="J481" i="1" s="1"/>
  <c r="J480" i="1" s="1"/>
  <c r="J405" i="1"/>
  <c r="J395" i="1"/>
  <c r="J189" i="1"/>
  <c r="J118" i="1"/>
  <c r="J625" i="1"/>
  <c r="J624" i="1" s="1"/>
  <c r="J236" i="1"/>
  <c r="J521" i="1"/>
  <c r="J285" i="1"/>
  <c r="J284" i="1" s="1"/>
  <c r="J330" i="1"/>
  <c r="J329" i="1" s="1"/>
  <c r="J668" i="1"/>
  <c r="J667" i="1" s="1"/>
  <c r="J666" i="1" s="1"/>
  <c r="J544" i="1"/>
  <c r="J208" i="1"/>
  <c r="J252" i="1"/>
  <c r="J245" i="1" s="1"/>
  <c r="J244" i="1" s="1"/>
  <c r="J563" i="1"/>
  <c r="J554" i="1" s="1"/>
  <c r="J111" i="1"/>
  <c r="J610" i="1"/>
  <c r="J677" i="1"/>
  <c r="J676" i="1" s="1"/>
  <c r="J87" i="1"/>
  <c r="J86" i="1" s="1"/>
  <c r="J75" i="1" s="1"/>
  <c r="J138" i="1"/>
  <c r="J137" i="1" s="1"/>
  <c r="J136" i="1" s="1"/>
  <c r="J221" i="1"/>
  <c r="J228" i="1"/>
  <c r="J425" i="1"/>
  <c r="J424" i="1" s="1"/>
  <c r="J423" i="1" s="1"/>
  <c r="J422" i="1" s="1"/>
  <c r="J156" i="1"/>
  <c r="J148" i="1" s="1"/>
  <c r="J147" i="1" s="1"/>
  <c r="J146" i="1" s="1"/>
  <c r="J174" i="1"/>
  <c r="J169" i="1" s="1"/>
  <c r="J164" i="1" s="1"/>
  <c r="J355" i="1"/>
  <c r="J354" i="1" s="1"/>
  <c r="J350" i="1" s="1"/>
  <c r="J594" i="1"/>
  <c r="J593" i="1" s="1"/>
  <c r="J592" i="1" s="1"/>
  <c r="J575" i="1" s="1"/>
  <c r="J654" i="1"/>
  <c r="J653" i="1" s="1"/>
  <c r="J652" i="1" s="1"/>
  <c r="J651" i="1" s="1"/>
  <c r="I815" i="1"/>
  <c r="K815" i="1" s="1"/>
  <c r="I812" i="1"/>
  <c r="K812" i="1" s="1"/>
  <c r="I810" i="1"/>
  <c r="K810" i="1" s="1"/>
  <c r="I801" i="1"/>
  <c r="K801" i="1" s="1"/>
  <c r="M801" i="1" s="1"/>
  <c r="O801" i="1" s="1"/>
  <c r="I795" i="1"/>
  <c r="K795" i="1" s="1"/>
  <c r="M795" i="1" s="1"/>
  <c r="O795" i="1" s="1"/>
  <c r="I788" i="1"/>
  <c r="K788" i="1" s="1"/>
  <c r="I786" i="1"/>
  <c r="K786" i="1" s="1"/>
  <c r="I691" i="1"/>
  <c r="K691" i="1" s="1"/>
  <c r="I689" i="1"/>
  <c r="K689" i="1" s="1"/>
  <c r="I687" i="1"/>
  <c r="K687" i="1" s="1"/>
  <c r="I681" i="1"/>
  <c r="K681" i="1" s="1"/>
  <c r="I679" i="1"/>
  <c r="K679" i="1" s="1"/>
  <c r="I675" i="1"/>
  <c r="K675" i="1" s="1"/>
  <c r="I672" i="1"/>
  <c r="K672" i="1" s="1"/>
  <c r="I670" i="1"/>
  <c r="K670" i="1" s="1"/>
  <c r="I665" i="1"/>
  <c r="K665" i="1" s="1"/>
  <c r="I660" i="1"/>
  <c r="K660" i="1" s="1"/>
  <c r="I656" i="1"/>
  <c r="K656" i="1" s="1"/>
  <c r="I650" i="1"/>
  <c r="K650" i="1" s="1"/>
  <c r="I642" i="1"/>
  <c r="K642" i="1" s="1"/>
  <c r="M642" i="1" s="1"/>
  <c r="O642" i="1" s="1"/>
  <c r="I637" i="1"/>
  <c r="K637" i="1" s="1"/>
  <c r="I631" i="1"/>
  <c r="K631" i="1" s="1"/>
  <c r="I618" i="1"/>
  <c r="K618" i="1" s="1"/>
  <c r="I614" i="1"/>
  <c r="K614" i="1" s="1"/>
  <c r="I609" i="1"/>
  <c r="K609" i="1" s="1"/>
  <c r="I603" i="1"/>
  <c r="K603" i="1" s="1"/>
  <c r="I596" i="1"/>
  <c r="K596" i="1" s="1"/>
  <c r="I591" i="1"/>
  <c r="K591" i="1" s="1"/>
  <c r="I587" i="1"/>
  <c r="K587" i="1" s="1"/>
  <c r="I583" i="1"/>
  <c r="K583" i="1" s="1"/>
  <c r="I579" i="1"/>
  <c r="K579" i="1" s="1"/>
  <c r="I572" i="1"/>
  <c r="K572" i="1" s="1"/>
  <c r="I567" i="1"/>
  <c r="K567" i="1" s="1"/>
  <c r="I562" i="1"/>
  <c r="K562" i="1" s="1"/>
  <c r="I558" i="1"/>
  <c r="K558" i="1" s="1"/>
  <c r="I548" i="1"/>
  <c r="K548" i="1" s="1"/>
  <c r="I543" i="1"/>
  <c r="K543" i="1" s="1"/>
  <c r="I538" i="1"/>
  <c r="K538" i="1" s="1"/>
  <c r="I533" i="1"/>
  <c r="K533" i="1" s="1"/>
  <c r="I529" i="1"/>
  <c r="K529" i="1" s="1"/>
  <c r="I525" i="1"/>
  <c r="K525" i="1" s="1"/>
  <c r="I516" i="1"/>
  <c r="K516" i="1" s="1"/>
  <c r="M516" i="1" s="1"/>
  <c r="O516" i="1" s="1"/>
  <c r="I504" i="1"/>
  <c r="K504" i="1" s="1"/>
  <c r="I493" i="1"/>
  <c r="K493" i="1" s="1"/>
  <c r="I488" i="1"/>
  <c r="K488" i="1" s="1"/>
  <c r="M488" i="1" s="1"/>
  <c r="O488" i="1" s="1"/>
  <c r="I486" i="1"/>
  <c r="K486" i="1" s="1"/>
  <c r="I484" i="1"/>
  <c r="K484" i="1" s="1"/>
  <c r="I432" i="1"/>
  <c r="K432" i="1" s="1"/>
  <c r="I428" i="1"/>
  <c r="K428" i="1" s="1"/>
  <c r="I421" i="1"/>
  <c r="K421" i="1" s="1"/>
  <c r="I415" i="1"/>
  <c r="K415" i="1" s="1"/>
  <c r="I412" i="1"/>
  <c r="K412" i="1" s="1"/>
  <c r="I409" i="1"/>
  <c r="K409" i="1" s="1"/>
  <c r="I404" i="1"/>
  <c r="K404" i="1" s="1"/>
  <c r="I401" i="1"/>
  <c r="K401" i="1" s="1"/>
  <c r="I398" i="1"/>
  <c r="K398" i="1" s="1"/>
  <c r="I391" i="1"/>
  <c r="K391" i="1" s="1"/>
  <c r="I388" i="1"/>
  <c r="K388" i="1" s="1"/>
  <c r="I383" i="1"/>
  <c r="K383" i="1" s="1"/>
  <c r="I381" i="1"/>
  <c r="K381" i="1" s="1"/>
  <c r="I376" i="1"/>
  <c r="K376" i="1" s="1"/>
  <c r="I369" i="1"/>
  <c r="K369" i="1" s="1"/>
  <c r="I365" i="1"/>
  <c r="K365" i="1" s="1"/>
  <c r="I361" i="1"/>
  <c r="K361" i="1" s="1"/>
  <c r="I358" i="1"/>
  <c r="K358" i="1" s="1"/>
  <c r="I353" i="1"/>
  <c r="K353" i="1" s="1"/>
  <c r="I349" i="1"/>
  <c r="K349" i="1" s="1"/>
  <c r="I344" i="1"/>
  <c r="K344" i="1" s="1"/>
  <c r="I341" i="1"/>
  <c r="K341" i="1" s="1"/>
  <c r="I336" i="1"/>
  <c r="K336" i="1" s="1"/>
  <c r="I333" i="1"/>
  <c r="K333" i="1" s="1"/>
  <c r="I328" i="1"/>
  <c r="K328" i="1" s="1"/>
  <c r="I325" i="1"/>
  <c r="K325" i="1" s="1"/>
  <c r="I317" i="1"/>
  <c r="K317" i="1" s="1"/>
  <c r="I305" i="1"/>
  <c r="K305" i="1" s="1"/>
  <c r="I301" i="1"/>
  <c r="K301" i="1" s="1"/>
  <c r="I296" i="1"/>
  <c r="K296" i="1" s="1"/>
  <c r="I291" i="1"/>
  <c r="K291" i="1" s="1"/>
  <c r="I288" i="1"/>
  <c r="K288" i="1" s="1"/>
  <c r="I283" i="1"/>
  <c r="K283" i="1" s="1"/>
  <c r="I277" i="1"/>
  <c r="K277" i="1" s="1"/>
  <c r="I269" i="1"/>
  <c r="K269" i="1" s="1"/>
  <c r="I259" i="1"/>
  <c r="K259" i="1" s="1"/>
  <c r="I255" i="1"/>
  <c r="K255" i="1" s="1"/>
  <c r="I251" i="1"/>
  <c r="K251" i="1" s="1"/>
  <c r="I248" i="1"/>
  <c r="K248" i="1" s="1"/>
  <c r="I243" i="1"/>
  <c r="K243" i="1" s="1"/>
  <c r="I239" i="1"/>
  <c r="K239" i="1" s="1"/>
  <c r="I235" i="1"/>
  <c r="K235" i="1" s="1"/>
  <c r="I231" i="1"/>
  <c r="K231" i="1" s="1"/>
  <c r="I227" i="1"/>
  <c r="K227" i="1" s="1"/>
  <c r="I224" i="1"/>
  <c r="K224" i="1" s="1"/>
  <c r="I220" i="1"/>
  <c r="K220" i="1" s="1"/>
  <c r="I215" i="1"/>
  <c r="K215" i="1" s="1"/>
  <c r="I212" i="1"/>
  <c r="K212" i="1" s="1"/>
  <c r="I203" i="1"/>
  <c r="K203" i="1" s="1"/>
  <c r="I197" i="1"/>
  <c r="K197" i="1" s="1"/>
  <c r="I193" i="1"/>
  <c r="K193" i="1" s="1"/>
  <c r="I177" i="1"/>
  <c r="K177" i="1" s="1"/>
  <c r="I168" i="1"/>
  <c r="K168" i="1" s="1"/>
  <c r="I162" i="1"/>
  <c r="K162" i="1" s="1"/>
  <c r="I160" i="1"/>
  <c r="K160" i="1" s="1"/>
  <c r="I158" i="1"/>
  <c r="K158" i="1" s="1"/>
  <c r="I155" i="1"/>
  <c r="K155" i="1" s="1"/>
  <c r="I151" i="1"/>
  <c r="K151" i="1" s="1"/>
  <c r="I142" i="1"/>
  <c r="K142" i="1" s="1"/>
  <c r="I135" i="1"/>
  <c r="K135" i="1" s="1"/>
  <c r="I130" i="1"/>
  <c r="K130" i="1" s="1"/>
  <c r="I125" i="1"/>
  <c r="K125" i="1" s="1"/>
  <c r="I121" i="1"/>
  <c r="K121" i="1" s="1"/>
  <c r="I117" i="1"/>
  <c r="K117" i="1" s="1"/>
  <c r="I114" i="1"/>
  <c r="K114" i="1" s="1"/>
  <c r="I110" i="1"/>
  <c r="K110" i="1" s="1"/>
  <c r="I102" i="1"/>
  <c r="K102" i="1" s="1"/>
  <c r="I99" i="1"/>
  <c r="K99" i="1" s="1"/>
  <c r="I96" i="1"/>
  <c r="K96" i="1" s="1"/>
  <c r="I93" i="1"/>
  <c r="K93" i="1" s="1"/>
  <c r="I85" i="1"/>
  <c r="K85" i="1" s="1"/>
  <c r="I80" i="1"/>
  <c r="K80" i="1" s="1"/>
  <c r="I74" i="1"/>
  <c r="K74" i="1" s="1"/>
  <c r="I67" i="1"/>
  <c r="K67" i="1" s="1"/>
  <c r="I65" i="1"/>
  <c r="K65" i="1" s="1"/>
  <c r="I63" i="1"/>
  <c r="K63" i="1" s="1"/>
  <c r="I41" i="1"/>
  <c r="K41" i="1" s="1"/>
  <c r="I35" i="1"/>
  <c r="K35" i="1" s="1"/>
  <c r="I31" i="1"/>
  <c r="K31" i="1" s="1"/>
  <c r="H55" i="1"/>
  <c r="H33" i="1"/>
  <c r="I33" i="1" s="1"/>
  <c r="K33" i="1" s="1"/>
  <c r="L489" i="1" l="1"/>
  <c r="L479" i="1" s="1"/>
  <c r="L478" i="1" s="1"/>
  <c r="L477" i="1" s="1"/>
  <c r="L476" i="1" s="1"/>
  <c r="L433" i="1"/>
  <c r="J803" i="1"/>
  <c r="J802" i="1" s="1"/>
  <c r="J692" i="1"/>
  <c r="L285" i="1"/>
  <c r="L284" i="1" s="1"/>
  <c r="X182" i="1"/>
  <c r="U182" i="1"/>
  <c r="W182" i="1" s="1"/>
  <c r="X184" i="1"/>
  <c r="U184" i="1"/>
  <c r="W184" i="1" s="1"/>
  <c r="X183" i="1"/>
  <c r="U183" i="1"/>
  <c r="W183" i="1" s="1"/>
  <c r="S505" i="1"/>
  <c r="X505" i="1" s="1"/>
  <c r="X506" i="1"/>
  <c r="L667" i="1"/>
  <c r="L666" i="1" s="1"/>
  <c r="L644" i="1" s="1"/>
  <c r="L643" i="1" s="1"/>
  <c r="L355" i="1"/>
  <c r="L354" i="1" s="1"/>
  <c r="L350" i="1" s="1"/>
  <c r="L118" i="1"/>
  <c r="L625" i="1"/>
  <c r="L624" i="1" s="1"/>
  <c r="L806" i="1"/>
  <c r="L805" i="1" s="1"/>
  <c r="L804" i="1" s="1"/>
  <c r="O487" i="1"/>
  <c r="Q488" i="1"/>
  <c r="O794" i="1"/>
  <c r="O793" i="1" s="1"/>
  <c r="O792" i="1" s="1"/>
  <c r="O791" i="1" s="1"/>
  <c r="O790" i="1" s="1"/>
  <c r="O789" i="1" s="1"/>
  <c r="Q795" i="1"/>
  <c r="O641" i="1"/>
  <c r="O640" i="1" s="1"/>
  <c r="O639" i="1" s="1"/>
  <c r="O638" i="1" s="1"/>
  <c r="Q642" i="1"/>
  <c r="O800" i="1"/>
  <c r="O799" i="1" s="1"/>
  <c r="O798" i="1" s="1"/>
  <c r="O797" i="1" s="1"/>
  <c r="O796" i="1" s="1"/>
  <c r="Q801" i="1"/>
  <c r="L292" i="1"/>
  <c r="O515" i="1"/>
  <c r="O514" i="1" s="1"/>
  <c r="O513" i="1" s="1"/>
  <c r="O512" i="1" s="1"/>
  <c r="O511" i="1" s="1"/>
  <c r="Q516" i="1"/>
  <c r="L274" i="1"/>
  <c r="L138" i="1"/>
  <c r="L137" i="1" s="1"/>
  <c r="L136" i="1" s="1"/>
  <c r="L228" i="1"/>
  <c r="L189" i="1"/>
  <c r="L252" i="1"/>
  <c r="L245" i="1" s="1"/>
  <c r="L244" i="1" s="1"/>
  <c r="L544" i="1"/>
  <c r="L554" i="1"/>
  <c r="L111" i="1"/>
  <c r="L322" i="1"/>
  <c r="L610" i="1"/>
  <c r="L208" i="1"/>
  <c r="L221" i="1"/>
  <c r="L174" i="1"/>
  <c r="L169" i="1" s="1"/>
  <c r="L164" i="1" s="1"/>
  <c r="L385" i="1"/>
  <c r="L384" i="1" s="1"/>
  <c r="L377" i="1" s="1"/>
  <c r="L370" i="1" s="1"/>
  <c r="L405" i="1"/>
  <c r="L425" i="1"/>
  <c r="L424" i="1" s="1"/>
  <c r="L423" i="1" s="1"/>
  <c r="L422" i="1" s="1"/>
  <c r="L338" i="1"/>
  <c r="L337" i="1" s="1"/>
  <c r="L521" i="1"/>
  <c r="L564" i="1"/>
  <c r="L87" i="1"/>
  <c r="L86" i="1" s="1"/>
  <c r="L75" i="1" s="1"/>
  <c r="L395" i="1"/>
  <c r="L148" i="1"/>
  <c r="L147" i="1" s="1"/>
  <c r="L146" i="1" s="1"/>
  <c r="L330" i="1"/>
  <c r="L329" i="1" s="1"/>
  <c r="L236" i="1"/>
  <c r="L575" i="1"/>
  <c r="L45" i="1"/>
  <c r="L44" i="1" s="1"/>
  <c r="L43" i="1" s="1"/>
  <c r="L42" i="1" s="1"/>
  <c r="L18" i="1" s="1"/>
  <c r="M33" i="1"/>
  <c r="O33" i="1" s="1"/>
  <c r="M65" i="1"/>
  <c r="O65" i="1" s="1"/>
  <c r="M96" i="1"/>
  <c r="O96" i="1" s="1"/>
  <c r="M121" i="1"/>
  <c r="O121" i="1" s="1"/>
  <c r="M155" i="1"/>
  <c r="O155" i="1" s="1"/>
  <c r="M193" i="1"/>
  <c r="O193" i="1" s="1"/>
  <c r="M224" i="1"/>
  <c r="O224" i="1" s="1"/>
  <c r="M248" i="1"/>
  <c r="M283" i="1"/>
  <c r="O283" i="1" s="1"/>
  <c r="M317" i="1"/>
  <c r="M344" i="1"/>
  <c r="O344" i="1" s="1"/>
  <c r="M369" i="1"/>
  <c r="M368" i="1" s="1"/>
  <c r="M398" i="1"/>
  <c r="O398" i="1" s="1"/>
  <c r="M421" i="1"/>
  <c r="O421" i="1" s="1"/>
  <c r="M493" i="1"/>
  <c r="O493" i="1" s="1"/>
  <c r="M538" i="1"/>
  <c r="O538" i="1" s="1"/>
  <c r="M572" i="1"/>
  <c r="O572" i="1" s="1"/>
  <c r="M603" i="1"/>
  <c r="O603" i="1" s="1"/>
  <c r="M672" i="1"/>
  <c r="O672" i="1" s="1"/>
  <c r="M691" i="1"/>
  <c r="O691" i="1" s="1"/>
  <c r="M812" i="1"/>
  <c r="O812" i="1" s="1"/>
  <c r="M67" i="1"/>
  <c r="M99" i="1"/>
  <c r="M125" i="1"/>
  <c r="M158" i="1"/>
  <c r="O158" i="1" s="1"/>
  <c r="M197" i="1"/>
  <c r="O197" i="1" s="1"/>
  <c r="M227" i="1"/>
  <c r="O227" i="1" s="1"/>
  <c r="M251" i="1"/>
  <c r="O251" i="1" s="1"/>
  <c r="M288" i="1"/>
  <c r="O288" i="1" s="1"/>
  <c r="M325" i="1"/>
  <c r="O325" i="1" s="1"/>
  <c r="M349" i="1"/>
  <c r="O349" i="1" s="1"/>
  <c r="M376" i="1"/>
  <c r="O376" i="1" s="1"/>
  <c r="M401" i="1"/>
  <c r="O401" i="1" s="1"/>
  <c r="M428" i="1"/>
  <c r="M504" i="1"/>
  <c r="O504" i="1" s="1"/>
  <c r="M543" i="1"/>
  <c r="M579" i="1"/>
  <c r="O579" i="1" s="1"/>
  <c r="M609" i="1"/>
  <c r="O609" i="1" s="1"/>
  <c r="M650" i="1"/>
  <c r="O650" i="1" s="1"/>
  <c r="M675" i="1"/>
  <c r="O675" i="1" s="1"/>
  <c r="M786" i="1"/>
  <c r="O786" i="1" s="1"/>
  <c r="M815" i="1"/>
  <c r="O815" i="1" s="1"/>
  <c r="M35" i="1"/>
  <c r="O35" i="1" s="1"/>
  <c r="M80" i="1"/>
  <c r="O80" i="1" s="1"/>
  <c r="M110" i="1"/>
  <c r="O110" i="1" s="1"/>
  <c r="M135" i="1"/>
  <c r="M162" i="1"/>
  <c r="O162" i="1" s="1"/>
  <c r="M212" i="1"/>
  <c r="M235" i="1"/>
  <c r="O235" i="1" s="1"/>
  <c r="M259" i="1"/>
  <c r="O259" i="1" s="1"/>
  <c r="M296" i="1"/>
  <c r="O296" i="1" s="1"/>
  <c r="M333" i="1"/>
  <c r="O333" i="1" s="1"/>
  <c r="M358" i="1"/>
  <c r="O358" i="1" s="1"/>
  <c r="M383" i="1"/>
  <c r="M409" i="1"/>
  <c r="O409" i="1" s="1"/>
  <c r="M484" i="1"/>
  <c r="O484" i="1" s="1"/>
  <c r="M525" i="1"/>
  <c r="O525" i="1" s="1"/>
  <c r="M558" i="1"/>
  <c r="M587" i="1"/>
  <c r="O587" i="1" s="1"/>
  <c r="M618" i="1"/>
  <c r="M660" i="1"/>
  <c r="O660" i="1" s="1"/>
  <c r="M681" i="1"/>
  <c r="O681" i="1" s="1"/>
  <c r="M31" i="1"/>
  <c r="O31" i="1" s="1"/>
  <c r="M74" i="1"/>
  <c r="O74" i="1" s="1"/>
  <c r="M102" i="1"/>
  <c r="O102" i="1" s="1"/>
  <c r="M130" i="1"/>
  <c r="O130" i="1" s="1"/>
  <c r="M160" i="1"/>
  <c r="O160" i="1" s="1"/>
  <c r="M203" i="1"/>
  <c r="M231" i="1"/>
  <c r="M255" i="1"/>
  <c r="M291" i="1"/>
  <c r="M328" i="1"/>
  <c r="M353" i="1"/>
  <c r="O353" i="1" s="1"/>
  <c r="M381" i="1"/>
  <c r="O381" i="1" s="1"/>
  <c r="M404" i="1"/>
  <c r="O404" i="1" s="1"/>
  <c r="M432" i="1"/>
  <c r="O432" i="1" s="1"/>
  <c r="M548" i="1"/>
  <c r="O548" i="1" s="1"/>
  <c r="M583" i="1"/>
  <c r="O583" i="1" s="1"/>
  <c r="M614" i="1"/>
  <c r="O614" i="1" s="1"/>
  <c r="M656" i="1"/>
  <c r="O656" i="1" s="1"/>
  <c r="M679" i="1"/>
  <c r="O679" i="1" s="1"/>
  <c r="M788" i="1"/>
  <c r="M787" i="1" s="1"/>
  <c r="M41" i="1"/>
  <c r="O41" i="1" s="1"/>
  <c r="M85" i="1"/>
  <c r="M114" i="1"/>
  <c r="O114" i="1" s="1"/>
  <c r="M142" i="1"/>
  <c r="O142" i="1" s="1"/>
  <c r="M168" i="1"/>
  <c r="O168" i="1" s="1"/>
  <c r="M215" i="1"/>
  <c r="O215" i="1" s="1"/>
  <c r="M239" i="1"/>
  <c r="O239" i="1" s="1"/>
  <c r="M269" i="1"/>
  <c r="O269" i="1" s="1"/>
  <c r="M301" i="1"/>
  <c r="O301" i="1" s="1"/>
  <c r="M336" i="1"/>
  <c r="O336" i="1" s="1"/>
  <c r="M361" i="1"/>
  <c r="M388" i="1"/>
  <c r="M412" i="1"/>
  <c r="O412" i="1" s="1"/>
  <c r="M486" i="1"/>
  <c r="M529" i="1"/>
  <c r="O529" i="1" s="1"/>
  <c r="M562" i="1"/>
  <c r="O562" i="1" s="1"/>
  <c r="M591" i="1"/>
  <c r="O591" i="1" s="1"/>
  <c r="M631" i="1"/>
  <c r="O631" i="1" s="1"/>
  <c r="M665" i="1"/>
  <c r="O665" i="1" s="1"/>
  <c r="M687" i="1"/>
  <c r="O687" i="1" s="1"/>
  <c r="M63" i="1"/>
  <c r="O63" i="1" s="1"/>
  <c r="M93" i="1"/>
  <c r="O93" i="1" s="1"/>
  <c r="M117" i="1"/>
  <c r="M151" i="1"/>
  <c r="M177" i="1"/>
  <c r="O177" i="1" s="1"/>
  <c r="M220" i="1"/>
  <c r="M243" i="1"/>
  <c r="O243" i="1" s="1"/>
  <c r="M277" i="1"/>
  <c r="O277" i="1" s="1"/>
  <c r="M305" i="1"/>
  <c r="O305" i="1" s="1"/>
  <c r="M341" i="1"/>
  <c r="O341" i="1" s="1"/>
  <c r="M365" i="1"/>
  <c r="O365" i="1" s="1"/>
  <c r="M391" i="1"/>
  <c r="O391" i="1" s="1"/>
  <c r="M415" i="1"/>
  <c r="M533" i="1"/>
  <c r="M567" i="1"/>
  <c r="O567" i="1" s="1"/>
  <c r="M596" i="1"/>
  <c r="M637" i="1"/>
  <c r="O637" i="1" s="1"/>
  <c r="M670" i="1"/>
  <c r="M689" i="1"/>
  <c r="O689" i="1" s="1"/>
  <c r="M810" i="1"/>
  <c r="O810" i="1" s="1"/>
  <c r="J273" i="1"/>
  <c r="J272" i="1" s="1"/>
  <c r="J271" i="1" s="1"/>
  <c r="J270" i="1" s="1"/>
  <c r="J377" i="1"/>
  <c r="J370" i="1" s="1"/>
  <c r="M794" i="1"/>
  <c r="M515" i="1"/>
  <c r="M800" i="1"/>
  <c r="M487" i="1"/>
  <c r="M641" i="1"/>
  <c r="J321" i="1"/>
  <c r="J320" i="1" s="1"/>
  <c r="J319" i="1" s="1"/>
  <c r="J318" i="1" s="1"/>
  <c r="J479" i="1"/>
  <c r="J478" i="1" s="1"/>
  <c r="J477" i="1" s="1"/>
  <c r="J476" i="1" s="1"/>
  <c r="K219" i="1"/>
  <c r="K688" i="1"/>
  <c r="K154" i="1"/>
  <c r="K282" i="1"/>
  <c r="K343" i="1"/>
  <c r="K397" i="1"/>
  <c r="K492" i="1"/>
  <c r="K571" i="1"/>
  <c r="K641" i="1"/>
  <c r="K690" i="1"/>
  <c r="K32" i="1"/>
  <c r="K223" i="1"/>
  <c r="K98" i="1"/>
  <c r="K157" i="1"/>
  <c r="K226" i="1"/>
  <c r="K348" i="1"/>
  <c r="K400" i="1"/>
  <c r="K503" i="1"/>
  <c r="K578" i="1"/>
  <c r="K649" i="1"/>
  <c r="K487" i="1"/>
  <c r="K95" i="1"/>
  <c r="K101" i="1"/>
  <c r="K159" i="1"/>
  <c r="K230" i="1"/>
  <c r="K290" i="1"/>
  <c r="K352" i="1"/>
  <c r="K403" i="1"/>
  <c r="K515" i="1"/>
  <c r="K582" i="1"/>
  <c r="K655" i="1"/>
  <c r="K787" i="1"/>
  <c r="K340" i="1"/>
  <c r="K234" i="1"/>
  <c r="K113" i="1"/>
  <c r="K360" i="1"/>
  <c r="K664" i="1"/>
  <c r="K242" i="1"/>
  <c r="K304" i="1"/>
  <c r="K364" i="1"/>
  <c r="K414" i="1"/>
  <c r="K532" i="1"/>
  <c r="K595" i="1"/>
  <c r="K669" i="1"/>
  <c r="K300" i="1"/>
  <c r="K590" i="1"/>
  <c r="K64" i="1"/>
  <c r="K316" i="1"/>
  <c r="K368" i="1"/>
  <c r="K420" i="1"/>
  <c r="K537" i="1"/>
  <c r="K602" i="1"/>
  <c r="K671" i="1"/>
  <c r="K811" i="1"/>
  <c r="K92" i="1"/>
  <c r="K636" i="1"/>
  <c r="K161" i="1"/>
  <c r="K524" i="1"/>
  <c r="K659" i="1"/>
  <c r="K238" i="1"/>
  <c r="K528" i="1"/>
  <c r="K116" i="1"/>
  <c r="K192" i="1"/>
  <c r="K124" i="1"/>
  <c r="K196" i="1"/>
  <c r="K250" i="1"/>
  <c r="K324" i="1"/>
  <c r="K427" i="1"/>
  <c r="K542" i="1"/>
  <c r="K608" i="1"/>
  <c r="K674" i="1"/>
  <c r="K276" i="1"/>
  <c r="K295" i="1"/>
  <c r="K40" i="1"/>
  <c r="K411" i="1"/>
  <c r="K800" i="1"/>
  <c r="K176" i="1"/>
  <c r="K73" i="1"/>
  <c r="K327" i="1"/>
  <c r="K431" i="1"/>
  <c r="K547" i="1"/>
  <c r="K613" i="1"/>
  <c r="K678" i="1"/>
  <c r="J42" i="1"/>
  <c r="J18" i="1" s="1"/>
  <c r="K566" i="1"/>
  <c r="K109" i="1"/>
  <c r="K357" i="1"/>
  <c r="K586" i="1"/>
  <c r="K167" i="1"/>
  <c r="K120" i="1"/>
  <c r="K66" i="1"/>
  <c r="K129" i="1"/>
  <c r="K254" i="1"/>
  <c r="K211" i="1"/>
  <c r="K258" i="1"/>
  <c r="K332" i="1"/>
  <c r="K382" i="1"/>
  <c r="K557" i="1"/>
  <c r="K617" i="1"/>
  <c r="K680" i="1"/>
  <c r="K150" i="1"/>
  <c r="K390" i="1"/>
  <c r="K34" i="1"/>
  <c r="K408" i="1"/>
  <c r="K794" i="1"/>
  <c r="K62" i="1"/>
  <c r="K247" i="1"/>
  <c r="K202" i="1"/>
  <c r="K380" i="1"/>
  <c r="K79" i="1"/>
  <c r="K134" i="1"/>
  <c r="K84" i="1"/>
  <c r="K141" i="1"/>
  <c r="K214" i="1"/>
  <c r="K268" i="1"/>
  <c r="K335" i="1"/>
  <c r="K387" i="1"/>
  <c r="K485" i="1"/>
  <c r="K561" i="1"/>
  <c r="K630" i="1"/>
  <c r="K814" i="1"/>
  <c r="K809" i="1"/>
  <c r="K785" i="1"/>
  <c r="K686" i="1"/>
  <c r="K483" i="1"/>
  <c r="K375" i="1"/>
  <c r="K287" i="1"/>
  <c r="K30" i="1"/>
  <c r="J394" i="1"/>
  <c r="J393" i="1" s="1"/>
  <c r="J392" i="1" s="1"/>
  <c r="J106" i="1"/>
  <c r="J105" i="1" s="1"/>
  <c r="J104" i="1" s="1"/>
  <c r="J103" i="1" s="1"/>
  <c r="J574" i="1"/>
  <c r="J573" i="1" s="1"/>
  <c r="J520" i="1"/>
  <c r="J519" i="1" s="1"/>
  <c r="J216" i="1"/>
  <c r="J188" i="1" s="1"/>
  <c r="J187" i="1" s="1"/>
  <c r="J163" i="1" s="1"/>
  <c r="J644" i="1"/>
  <c r="J643" i="1" s="1"/>
  <c r="I24" i="1"/>
  <c r="K24" i="1" s="1"/>
  <c r="L803" i="1" l="1"/>
  <c r="L802" i="1" s="1"/>
  <c r="L692" i="1"/>
  <c r="L273" i="1"/>
  <c r="L272" i="1" s="1"/>
  <c r="L271" i="1" s="1"/>
  <c r="L270" i="1" s="1"/>
  <c r="M602" i="1"/>
  <c r="M192" i="1"/>
  <c r="M191" i="1" s="1"/>
  <c r="M390" i="1"/>
  <c r="M389" i="1" s="1"/>
  <c r="M226" i="1"/>
  <c r="M225" i="1" s="1"/>
  <c r="Q515" i="1"/>
  <c r="Q514" i="1" s="1"/>
  <c r="Q513" i="1" s="1"/>
  <c r="Q512" i="1" s="1"/>
  <c r="Q511" i="1" s="1"/>
  <c r="S516" i="1"/>
  <c r="U516" i="1" s="1"/>
  <c r="M364" i="1"/>
  <c r="M363" i="1" s="1"/>
  <c r="Q794" i="1"/>
  <c r="Q793" i="1" s="1"/>
  <c r="Q792" i="1" s="1"/>
  <c r="Q791" i="1" s="1"/>
  <c r="Q790" i="1" s="1"/>
  <c r="Q789" i="1" s="1"/>
  <c r="S795" i="1"/>
  <c r="U795" i="1" s="1"/>
  <c r="Q641" i="1"/>
  <c r="Q640" i="1" s="1"/>
  <c r="Q639" i="1" s="1"/>
  <c r="Q638" i="1" s="1"/>
  <c r="S642" i="1"/>
  <c r="U642" i="1" s="1"/>
  <c r="Q800" i="1"/>
  <c r="Q799" i="1" s="1"/>
  <c r="Q798" i="1" s="1"/>
  <c r="Q797" i="1" s="1"/>
  <c r="Q796" i="1" s="1"/>
  <c r="S801" i="1"/>
  <c r="U801" i="1" s="1"/>
  <c r="Q487" i="1"/>
  <c r="S488" i="1"/>
  <c r="U488" i="1" s="1"/>
  <c r="M649" i="1"/>
  <c r="M648" i="1" s="1"/>
  <c r="L106" i="1"/>
  <c r="L105" i="1" s="1"/>
  <c r="L104" i="1" s="1"/>
  <c r="L103" i="1" s="1"/>
  <c r="L574" i="1"/>
  <c r="L573" i="1" s="1"/>
  <c r="M324" i="1"/>
  <c r="M323" i="1" s="1"/>
  <c r="L321" i="1"/>
  <c r="L320" i="1" s="1"/>
  <c r="L319" i="1" s="1"/>
  <c r="L318" i="1" s="1"/>
  <c r="M295" i="1"/>
  <c r="M294" i="1" s="1"/>
  <c r="M159" i="1"/>
  <c r="M154" i="1"/>
  <c r="M153" i="1" s="1"/>
  <c r="O340" i="1"/>
  <c r="O339" i="1" s="1"/>
  <c r="Q341" i="1"/>
  <c r="O630" i="1"/>
  <c r="O629" i="1" s="1"/>
  <c r="Q631" i="1"/>
  <c r="O214" i="1"/>
  <c r="O213" i="1" s="1"/>
  <c r="Q215" i="1"/>
  <c r="O431" i="1"/>
  <c r="O430" i="1" s="1"/>
  <c r="O429" i="1" s="1"/>
  <c r="Q432" i="1"/>
  <c r="O483" i="1"/>
  <c r="Q484" i="1"/>
  <c r="O79" i="1"/>
  <c r="O78" i="1" s="1"/>
  <c r="O77" i="1" s="1"/>
  <c r="O76" i="1" s="1"/>
  <c r="Q80" i="1"/>
  <c r="O375" i="1"/>
  <c r="O374" i="1" s="1"/>
  <c r="O373" i="1" s="1"/>
  <c r="O372" i="1" s="1"/>
  <c r="O371" i="1" s="1"/>
  <c r="Q376" i="1"/>
  <c r="O176" i="1"/>
  <c r="O175" i="1" s="1"/>
  <c r="Q177" i="1"/>
  <c r="O590" i="1"/>
  <c r="O589" i="1" s="1"/>
  <c r="O588" i="1" s="1"/>
  <c r="Q591" i="1"/>
  <c r="O300" i="1"/>
  <c r="O299" i="1" s="1"/>
  <c r="O298" i="1" s="1"/>
  <c r="O297" i="1" s="1"/>
  <c r="Q301" i="1"/>
  <c r="O40" i="1"/>
  <c r="O39" i="1" s="1"/>
  <c r="O38" i="1" s="1"/>
  <c r="O37" i="1" s="1"/>
  <c r="O36" i="1" s="1"/>
  <c r="Q41" i="1"/>
  <c r="O403" i="1"/>
  <c r="O402" i="1" s="1"/>
  <c r="Q404" i="1"/>
  <c r="O30" i="1"/>
  <c r="Q31" i="1"/>
  <c r="O586" i="1"/>
  <c r="O585" i="1" s="1"/>
  <c r="O584" i="1" s="1"/>
  <c r="Q587" i="1"/>
  <c r="O295" i="1"/>
  <c r="O294" i="1" s="1"/>
  <c r="O293" i="1" s="1"/>
  <c r="Q296" i="1"/>
  <c r="O34" i="1"/>
  <c r="Q35" i="1"/>
  <c r="O649" i="1"/>
  <c r="O648" i="1" s="1"/>
  <c r="O647" i="1" s="1"/>
  <c r="O646" i="1" s="1"/>
  <c r="O645" i="1" s="1"/>
  <c r="Q650" i="1"/>
  <c r="O503" i="1"/>
  <c r="O502" i="1" s="1"/>
  <c r="O501" i="1" s="1"/>
  <c r="O500" i="1" s="1"/>
  <c r="O499" i="1" s="1"/>
  <c r="O498" i="1" s="1"/>
  <c r="Q504" i="1"/>
  <c r="O348" i="1"/>
  <c r="O347" i="1" s="1"/>
  <c r="O346" i="1" s="1"/>
  <c r="O345" i="1" s="1"/>
  <c r="Q349" i="1"/>
  <c r="O226" i="1"/>
  <c r="O225" i="1" s="1"/>
  <c r="Q227" i="1"/>
  <c r="O671" i="1"/>
  <c r="Q672" i="1"/>
  <c r="O492" i="1"/>
  <c r="O491" i="1" s="1"/>
  <c r="O490" i="1" s="1"/>
  <c r="Q493" i="1"/>
  <c r="O343" i="1"/>
  <c r="Q344" i="1"/>
  <c r="O223" i="1"/>
  <c r="O222" i="1" s="1"/>
  <c r="Q224" i="1"/>
  <c r="O95" i="1"/>
  <c r="O94" i="1" s="1"/>
  <c r="Q96" i="1"/>
  <c r="O335" i="1"/>
  <c r="O334" i="1" s="1"/>
  <c r="Q336" i="1"/>
  <c r="O655" i="1"/>
  <c r="Q656" i="1"/>
  <c r="O332" i="1"/>
  <c r="O331" i="1" s="1"/>
  <c r="Q333" i="1"/>
  <c r="O674" i="1"/>
  <c r="O673" i="1" s="1"/>
  <c r="Q675" i="1"/>
  <c r="O250" i="1"/>
  <c r="O249" i="1" s="1"/>
  <c r="Q251" i="1"/>
  <c r="O537" i="1"/>
  <c r="O536" i="1" s="1"/>
  <c r="O535" i="1" s="1"/>
  <c r="O534" i="1" s="1"/>
  <c r="Q538" i="1"/>
  <c r="O120" i="1"/>
  <c r="O119" i="1" s="1"/>
  <c r="Q121" i="1"/>
  <c r="O636" i="1"/>
  <c r="O635" i="1" s="1"/>
  <c r="O634" i="1" s="1"/>
  <c r="O633" i="1" s="1"/>
  <c r="O632" i="1" s="1"/>
  <c r="Q637" i="1"/>
  <c r="O62" i="1"/>
  <c r="Q63" i="1"/>
  <c r="O411" i="1"/>
  <c r="O410" i="1" s="1"/>
  <c r="Q412" i="1"/>
  <c r="O167" i="1"/>
  <c r="O166" i="1" s="1"/>
  <c r="O165" i="1" s="1"/>
  <c r="Q168" i="1"/>
  <c r="O613" i="1"/>
  <c r="O612" i="1" s="1"/>
  <c r="O611" i="1" s="1"/>
  <c r="Q614" i="1"/>
  <c r="O159" i="1"/>
  <c r="Q160" i="1"/>
  <c r="O161" i="1"/>
  <c r="Q162" i="1"/>
  <c r="M590" i="1"/>
  <c r="M589" i="1" s="1"/>
  <c r="M613" i="1"/>
  <c r="O809" i="1"/>
  <c r="Q810" i="1"/>
  <c r="O390" i="1"/>
  <c r="O389" i="1" s="1"/>
  <c r="Q391" i="1"/>
  <c r="O276" i="1"/>
  <c r="O275" i="1" s="1"/>
  <c r="Q277" i="1"/>
  <c r="O686" i="1"/>
  <c r="Q687" i="1"/>
  <c r="O561" i="1"/>
  <c r="O560" i="1" s="1"/>
  <c r="O559" i="1" s="1"/>
  <c r="Q562" i="1"/>
  <c r="O268" i="1"/>
  <c r="O267" i="1" s="1"/>
  <c r="O266" i="1" s="1"/>
  <c r="O265" i="1" s="1"/>
  <c r="O264" i="1" s="1"/>
  <c r="O263" i="1" s="1"/>
  <c r="Q269" i="1"/>
  <c r="O141" i="1"/>
  <c r="O140" i="1" s="1"/>
  <c r="O139" i="1" s="1"/>
  <c r="Q142" i="1"/>
  <c r="O582" i="1"/>
  <c r="O581" i="1" s="1"/>
  <c r="O580" i="1" s="1"/>
  <c r="Q583" i="1"/>
  <c r="O380" i="1"/>
  <c r="Q381" i="1"/>
  <c r="O129" i="1"/>
  <c r="O128" i="1" s="1"/>
  <c r="O127" i="1" s="1"/>
  <c r="O126" i="1" s="1"/>
  <c r="Q130" i="1"/>
  <c r="O680" i="1"/>
  <c r="Q681" i="1"/>
  <c r="O258" i="1"/>
  <c r="O257" i="1" s="1"/>
  <c r="O256" i="1" s="1"/>
  <c r="Q259" i="1"/>
  <c r="O814" i="1"/>
  <c r="O813" i="1" s="1"/>
  <c r="Q815" i="1"/>
  <c r="O608" i="1"/>
  <c r="O607" i="1" s="1"/>
  <c r="O606" i="1" s="1"/>
  <c r="O605" i="1" s="1"/>
  <c r="O604" i="1" s="1"/>
  <c r="Q609" i="1"/>
  <c r="O324" i="1"/>
  <c r="O323" i="1" s="1"/>
  <c r="Q325" i="1"/>
  <c r="O196" i="1"/>
  <c r="O195" i="1" s="1"/>
  <c r="O194" i="1" s="1"/>
  <c r="Q197" i="1"/>
  <c r="O602" i="1"/>
  <c r="O601" i="1" s="1"/>
  <c r="O600" i="1" s="1"/>
  <c r="O599" i="1" s="1"/>
  <c r="Q603" i="1"/>
  <c r="O420" i="1"/>
  <c r="O419" i="1" s="1"/>
  <c r="O418" i="1" s="1"/>
  <c r="O417" i="1" s="1"/>
  <c r="O416" i="1" s="1"/>
  <c r="Q421" i="1"/>
  <c r="O192" i="1"/>
  <c r="O191" i="1" s="1"/>
  <c r="O190" i="1" s="1"/>
  <c r="Q193" i="1"/>
  <c r="O64" i="1"/>
  <c r="Q65" i="1"/>
  <c r="L216" i="1"/>
  <c r="L188" i="1" s="1"/>
  <c r="L187" i="1" s="1"/>
  <c r="L163" i="1" s="1"/>
  <c r="L520" i="1"/>
  <c r="L519" i="1" s="1"/>
  <c r="O92" i="1"/>
  <c r="O91" i="1" s="1"/>
  <c r="Q93" i="1"/>
  <c r="O73" i="1"/>
  <c r="O72" i="1" s="1"/>
  <c r="O71" i="1" s="1"/>
  <c r="O70" i="1" s="1"/>
  <c r="O69" i="1" s="1"/>
  <c r="O68" i="1" s="1"/>
  <c r="Q74" i="1"/>
  <c r="O690" i="1"/>
  <c r="Q691" i="1"/>
  <c r="O304" i="1"/>
  <c r="O303" i="1" s="1"/>
  <c r="O302" i="1" s="1"/>
  <c r="Q305" i="1"/>
  <c r="O408" i="1"/>
  <c r="O407" i="1" s="1"/>
  <c r="O406" i="1" s="1"/>
  <c r="Q409" i="1"/>
  <c r="M492" i="1"/>
  <c r="M491" i="1" s="1"/>
  <c r="M340" i="1"/>
  <c r="M339" i="1" s="1"/>
  <c r="O688" i="1"/>
  <c r="Q689" i="1"/>
  <c r="O566" i="1"/>
  <c r="O565" i="1" s="1"/>
  <c r="O563" i="1" s="1"/>
  <c r="Q567" i="1"/>
  <c r="O364" i="1"/>
  <c r="O363" i="1" s="1"/>
  <c r="O362" i="1" s="1"/>
  <c r="Q365" i="1"/>
  <c r="O242" i="1"/>
  <c r="O241" i="1" s="1"/>
  <c r="O240" i="1" s="1"/>
  <c r="Q243" i="1"/>
  <c r="O664" i="1"/>
  <c r="O663" i="1" s="1"/>
  <c r="O662" i="1" s="1"/>
  <c r="O661" i="1" s="1"/>
  <c r="Q665" i="1"/>
  <c r="O528" i="1"/>
  <c r="O527" i="1" s="1"/>
  <c r="O526" i="1" s="1"/>
  <c r="Q529" i="1"/>
  <c r="O238" i="1"/>
  <c r="O237" i="1" s="1"/>
  <c r="Q239" i="1"/>
  <c r="O113" i="1"/>
  <c r="O112" i="1" s="1"/>
  <c r="Q114" i="1"/>
  <c r="O678" i="1"/>
  <c r="Q679" i="1"/>
  <c r="O547" i="1"/>
  <c r="O546" i="1" s="1"/>
  <c r="O545" i="1" s="1"/>
  <c r="Q548" i="1"/>
  <c r="O352" i="1"/>
  <c r="O351" i="1" s="1"/>
  <c r="Q353" i="1"/>
  <c r="O101" i="1"/>
  <c r="O100" i="1" s="1"/>
  <c r="Q102" i="1"/>
  <c r="O659" i="1"/>
  <c r="Q660" i="1"/>
  <c r="O524" i="1"/>
  <c r="O523" i="1" s="1"/>
  <c r="O522" i="1" s="1"/>
  <c r="Q525" i="1"/>
  <c r="O357" i="1"/>
  <c r="O356" i="1" s="1"/>
  <c r="Q358" i="1"/>
  <c r="O234" i="1"/>
  <c r="O233" i="1" s="1"/>
  <c r="O232" i="1" s="1"/>
  <c r="Q235" i="1"/>
  <c r="O109" i="1"/>
  <c r="O108" i="1" s="1"/>
  <c r="O107" i="1" s="1"/>
  <c r="Q110" i="1"/>
  <c r="O785" i="1"/>
  <c r="Q786" i="1"/>
  <c r="O578" i="1"/>
  <c r="O577" i="1" s="1"/>
  <c r="O576" i="1" s="1"/>
  <c r="Q579" i="1"/>
  <c r="O400" i="1"/>
  <c r="O399" i="1" s="1"/>
  <c r="Q401" i="1"/>
  <c r="O287" i="1"/>
  <c r="O286" i="1" s="1"/>
  <c r="Q288" i="1"/>
  <c r="O157" i="1"/>
  <c r="Q158" i="1"/>
  <c r="O811" i="1"/>
  <c r="Q812" i="1"/>
  <c r="O571" i="1"/>
  <c r="O570" i="1" s="1"/>
  <c r="O569" i="1" s="1"/>
  <c r="O568" i="1" s="1"/>
  <c r="Q572" i="1"/>
  <c r="O397" i="1"/>
  <c r="O396" i="1" s="1"/>
  <c r="Q398" i="1"/>
  <c r="O282" i="1"/>
  <c r="O281" i="1" s="1"/>
  <c r="Q283" i="1"/>
  <c r="O154" i="1"/>
  <c r="O153" i="1" s="1"/>
  <c r="O152" i="1" s="1"/>
  <c r="Q155" i="1"/>
  <c r="O32" i="1"/>
  <c r="Q33" i="1"/>
  <c r="M343" i="1"/>
  <c r="M62" i="1"/>
  <c r="M214" i="1"/>
  <c r="M213" i="1" s="1"/>
  <c r="M300" i="1"/>
  <c r="M299" i="1" s="1"/>
  <c r="M524" i="1"/>
  <c r="M523" i="1" s="1"/>
  <c r="M109" i="1"/>
  <c r="M108" i="1" s="1"/>
  <c r="M400" i="1"/>
  <c r="M399" i="1" s="1"/>
  <c r="M811" i="1"/>
  <c r="M282" i="1"/>
  <c r="M34" i="1"/>
  <c r="M348" i="1"/>
  <c r="M347" i="1" s="1"/>
  <c r="M671" i="1"/>
  <c r="M223" i="1"/>
  <c r="M222" i="1" s="1"/>
  <c r="M566" i="1"/>
  <c r="M565" i="1" s="1"/>
  <c r="M408" i="1"/>
  <c r="M407" i="1" s="1"/>
  <c r="M678" i="1"/>
  <c r="M571" i="1"/>
  <c r="M570" i="1" s="1"/>
  <c r="M814" i="1"/>
  <c r="M813" i="1" s="1"/>
  <c r="M268" i="1"/>
  <c r="M267" i="1" s="1"/>
  <c r="M420" i="1"/>
  <c r="M419" i="1" s="1"/>
  <c r="M129" i="1"/>
  <c r="M128" i="1" s="1"/>
  <c r="M686" i="1"/>
  <c r="M582" i="1"/>
  <c r="M581" i="1" s="1"/>
  <c r="M397" i="1"/>
  <c r="M396" i="1" s="1"/>
  <c r="M64" i="1"/>
  <c r="M32" i="1"/>
  <c r="M157" i="1"/>
  <c r="M578" i="1"/>
  <c r="M577" i="1" s="1"/>
  <c r="M688" i="1"/>
  <c r="M680" i="1"/>
  <c r="M659" i="1"/>
  <c r="M352" i="1"/>
  <c r="M351" i="1" s="1"/>
  <c r="L394" i="1"/>
  <c r="L393" i="1" s="1"/>
  <c r="L392" i="1" s="1"/>
  <c r="M234" i="1"/>
  <c r="M233" i="1" s="1"/>
  <c r="M242" i="1"/>
  <c r="M241" i="1" s="1"/>
  <c r="M674" i="1"/>
  <c r="M673" i="1" s="1"/>
  <c r="M537" i="1"/>
  <c r="M536" i="1" s="1"/>
  <c r="O670" i="1"/>
  <c r="M219" i="1"/>
  <c r="M218" i="1" s="1"/>
  <c r="O220" i="1"/>
  <c r="M485" i="1"/>
  <c r="O486" i="1"/>
  <c r="M84" i="1"/>
  <c r="M83" i="1" s="1"/>
  <c r="O85" i="1"/>
  <c r="M327" i="1"/>
  <c r="M326" i="1" s="1"/>
  <c r="O328" i="1"/>
  <c r="M617" i="1"/>
  <c r="M616" i="1" s="1"/>
  <c r="O618" i="1"/>
  <c r="O212" i="1"/>
  <c r="M542" i="1"/>
  <c r="M541" i="1" s="1"/>
  <c r="O543" i="1"/>
  <c r="M124" i="1"/>
  <c r="M123" i="1" s="1"/>
  <c r="O125" i="1"/>
  <c r="O369" i="1"/>
  <c r="O291" i="1"/>
  <c r="O99" i="1"/>
  <c r="M630" i="1"/>
  <c r="M629" i="1" s="1"/>
  <c r="M595" i="1"/>
  <c r="O596" i="1"/>
  <c r="M150" i="1"/>
  <c r="M149" i="1" s="1"/>
  <c r="O151" i="1"/>
  <c r="M387" i="1"/>
  <c r="M386" i="1" s="1"/>
  <c r="O388" i="1"/>
  <c r="O788" i="1"/>
  <c r="M254" i="1"/>
  <c r="M253" i="1" s="1"/>
  <c r="O255" i="1"/>
  <c r="M557" i="1"/>
  <c r="M556" i="1" s="1"/>
  <c r="O558" i="1"/>
  <c r="M134" i="1"/>
  <c r="M133" i="1" s="1"/>
  <c r="O135" i="1"/>
  <c r="M427" i="1"/>
  <c r="M426" i="1" s="1"/>
  <c r="O428" i="1"/>
  <c r="M66" i="1"/>
  <c r="O67" i="1"/>
  <c r="M316" i="1"/>
  <c r="M315" i="1" s="1"/>
  <c r="O317" i="1"/>
  <c r="M332" i="1"/>
  <c r="M331" i="1" s="1"/>
  <c r="M431" i="1"/>
  <c r="M430" i="1" s="1"/>
  <c r="M73" i="1"/>
  <c r="M72" i="1" s="1"/>
  <c r="M116" i="1"/>
  <c r="M115" i="1" s="1"/>
  <c r="O117" i="1"/>
  <c r="M360" i="1"/>
  <c r="O361" i="1"/>
  <c r="M230" i="1"/>
  <c r="M229" i="1" s="1"/>
  <c r="O231" i="1"/>
  <c r="M120" i="1"/>
  <c r="M250" i="1"/>
  <c r="M249" i="1" s="1"/>
  <c r="M532" i="1"/>
  <c r="M531" i="1" s="1"/>
  <c r="O533" i="1"/>
  <c r="O203" i="1"/>
  <c r="M247" i="1"/>
  <c r="M246" i="1" s="1"/>
  <c r="O248" i="1"/>
  <c r="M403" i="1"/>
  <c r="M402" i="1" s="1"/>
  <c r="M30" i="1"/>
  <c r="M414" i="1"/>
  <c r="M413" i="1" s="1"/>
  <c r="O415" i="1"/>
  <c r="M167" i="1"/>
  <c r="M166" i="1" s="1"/>
  <c r="M95" i="1"/>
  <c r="M94" i="1" s="1"/>
  <c r="M304" i="1"/>
  <c r="M303" i="1" s="1"/>
  <c r="M113" i="1"/>
  <c r="M528" i="1"/>
  <c r="M527" i="1" s="1"/>
  <c r="M382" i="1"/>
  <c r="O383" i="1"/>
  <c r="M211" i="1"/>
  <c r="M210" i="1" s="1"/>
  <c r="M669" i="1"/>
  <c r="M655" i="1"/>
  <c r="M547" i="1"/>
  <c r="M608" i="1"/>
  <c r="M607" i="1" s="1"/>
  <c r="M287" i="1"/>
  <c r="M286" i="1" s="1"/>
  <c r="M664" i="1"/>
  <c r="M586" i="1"/>
  <c r="M585" i="1" s="1"/>
  <c r="M380" i="1"/>
  <c r="M290" i="1"/>
  <c r="M289" i="1" s="1"/>
  <c r="M202" i="1"/>
  <c r="M101" i="1"/>
  <c r="M100" i="1" s="1"/>
  <c r="M785" i="1"/>
  <c r="M784" i="1" s="1"/>
  <c r="M375" i="1"/>
  <c r="M98" i="1"/>
  <c r="M97" i="1" s="1"/>
  <c r="M357" i="1"/>
  <c r="M356" i="1" s="1"/>
  <c r="M636" i="1"/>
  <c r="M176" i="1"/>
  <c r="M175" i="1" s="1"/>
  <c r="M238" i="1"/>
  <c r="M161" i="1"/>
  <c r="M503" i="1"/>
  <c r="M196" i="1"/>
  <c r="M195" i="1" s="1"/>
  <c r="M92" i="1"/>
  <c r="M91" i="1" s="1"/>
  <c r="M335" i="1"/>
  <c r="M334" i="1" s="1"/>
  <c r="M258" i="1"/>
  <c r="M257" i="1" s="1"/>
  <c r="M411" i="1"/>
  <c r="M410" i="1" s="1"/>
  <c r="M40" i="1"/>
  <c r="M39" i="1" s="1"/>
  <c r="M690" i="1"/>
  <c r="M809" i="1"/>
  <c r="M276" i="1"/>
  <c r="M275" i="1" s="1"/>
  <c r="M141" i="1"/>
  <c r="M140" i="1" s="1"/>
  <c r="M483" i="1"/>
  <c r="M79" i="1"/>
  <c r="M561" i="1"/>
  <c r="M24" i="1"/>
  <c r="K668" i="1"/>
  <c r="K784" i="1"/>
  <c r="K783" i="1" s="1"/>
  <c r="K677" i="1"/>
  <c r="K676" i="1" s="1"/>
  <c r="M640" i="1"/>
  <c r="M799" i="1"/>
  <c r="M601" i="1"/>
  <c r="M514" i="1"/>
  <c r="M793" i="1"/>
  <c r="M367" i="1"/>
  <c r="K654" i="1"/>
  <c r="K156" i="1"/>
  <c r="K482" i="1"/>
  <c r="K481" i="1" s="1"/>
  <c r="K72" i="1"/>
  <c r="K275" i="1"/>
  <c r="K249" i="1"/>
  <c r="K237" i="1"/>
  <c r="K315" i="1"/>
  <c r="K531" i="1"/>
  <c r="K359" i="1"/>
  <c r="K581" i="1"/>
  <c r="K502" i="1"/>
  <c r="K222" i="1"/>
  <c r="K396" i="1"/>
  <c r="K629" i="1"/>
  <c r="K213" i="1"/>
  <c r="K201" i="1"/>
  <c r="K389" i="1"/>
  <c r="K331" i="1"/>
  <c r="K119" i="1"/>
  <c r="K267" i="1"/>
  <c r="K565" i="1"/>
  <c r="K175" i="1"/>
  <c r="K673" i="1"/>
  <c r="K195" i="1"/>
  <c r="K413" i="1"/>
  <c r="K112" i="1"/>
  <c r="K514" i="1"/>
  <c r="K100" i="1"/>
  <c r="K399" i="1"/>
  <c r="K342" i="1"/>
  <c r="K149" i="1"/>
  <c r="K799" i="1"/>
  <c r="K123" i="1"/>
  <c r="K589" i="1"/>
  <c r="K363" i="1"/>
  <c r="K233" i="1"/>
  <c r="K83" i="1"/>
  <c r="K210" i="1"/>
  <c r="K585" i="1"/>
  <c r="K560" i="1"/>
  <c r="K612" i="1"/>
  <c r="K601" i="1"/>
  <c r="K281" i="1"/>
  <c r="K546" i="1"/>
  <c r="K410" i="1"/>
  <c r="K541" i="1"/>
  <c r="K191" i="1"/>
  <c r="K536" i="1"/>
  <c r="K299" i="1"/>
  <c r="K303" i="1"/>
  <c r="K339" i="1"/>
  <c r="K351" i="1"/>
  <c r="K225" i="1"/>
  <c r="K640" i="1"/>
  <c r="K153" i="1"/>
  <c r="K140" i="1"/>
  <c r="K523" i="1"/>
  <c r="K347" i="1"/>
  <c r="K386" i="1"/>
  <c r="K793" i="1"/>
  <c r="K616" i="1"/>
  <c r="K253" i="1"/>
  <c r="K356" i="1"/>
  <c r="K166" i="1"/>
  <c r="K402" i="1"/>
  <c r="K133" i="1"/>
  <c r="K430" i="1"/>
  <c r="K39" i="1"/>
  <c r="K426" i="1"/>
  <c r="K115" i="1"/>
  <c r="K635" i="1"/>
  <c r="K419" i="1"/>
  <c r="K241" i="1"/>
  <c r="K289" i="1"/>
  <c r="K648" i="1"/>
  <c r="K570" i="1"/>
  <c r="K246" i="1"/>
  <c r="K94" i="1"/>
  <c r="K334" i="1"/>
  <c r="K78" i="1"/>
  <c r="K407" i="1"/>
  <c r="K556" i="1"/>
  <c r="K128" i="1"/>
  <c r="K108" i="1"/>
  <c r="K257" i="1"/>
  <c r="K61" i="1"/>
  <c r="K607" i="1"/>
  <c r="K23" i="1"/>
  <c r="K379" i="1"/>
  <c r="K326" i="1"/>
  <c r="K294" i="1"/>
  <c r="K323" i="1"/>
  <c r="K527" i="1"/>
  <c r="K91" i="1"/>
  <c r="K367" i="1"/>
  <c r="K663" i="1"/>
  <c r="K229" i="1"/>
  <c r="K577" i="1"/>
  <c r="K97" i="1"/>
  <c r="K491" i="1"/>
  <c r="K218" i="1"/>
  <c r="K813" i="1"/>
  <c r="K808" i="1"/>
  <c r="K685" i="1"/>
  <c r="K374" i="1"/>
  <c r="K286" i="1"/>
  <c r="K29" i="1"/>
  <c r="K28" i="1" s="1"/>
  <c r="J518" i="1"/>
  <c r="J517" i="1" s="1"/>
  <c r="J17" i="1"/>
  <c r="H145" i="1"/>
  <c r="H200" i="1"/>
  <c r="I200" i="1" s="1"/>
  <c r="K200" i="1" s="1"/>
  <c r="H262" i="1"/>
  <c r="I262" i="1" s="1"/>
  <c r="K262" i="1" s="1"/>
  <c r="H411" i="1"/>
  <c r="G411" i="1"/>
  <c r="H90" i="1"/>
  <c r="H150" i="1"/>
  <c r="G150" i="1"/>
  <c r="H280" i="1"/>
  <c r="H431" i="1"/>
  <c r="G431" i="1"/>
  <c r="U800" i="1" l="1"/>
  <c r="U799" i="1" s="1"/>
  <c r="U798" i="1" s="1"/>
  <c r="U797" i="1" s="1"/>
  <c r="U796" i="1" s="1"/>
  <c r="W801" i="1"/>
  <c r="W800" i="1" s="1"/>
  <c r="W799" i="1" s="1"/>
  <c r="W798" i="1" s="1"/>
  <c r="W797" i="1" s="1"/>
  <c r="W796" i="1" s="1"/>
  <c r="U794" i="1"/>
  <c r="U793" i="1" s="1"/>
  <c r="U792" i="1" s="1"/>
  <c r="U791" i="1" s="1"/>
  <c r="U790" i="1" s="1"/>
  <c r="U789" i="1" s="1"/>
  <c r="W795" i="1"/>
  <c r="W794" i="1" s="1"/>
  <c r="W793" i="1" s="1"/>
  <c r="W792" i="1" s="1"/>
  <c r="W791" i="1" s="1"/>
  <c r="W790" i="1" s="1"/>
  <c r="W789" i="1" s="1"/>
  <c r="U487" i="1"/>
  <c r="W488" i="1"/>
  <c r="W487" i="1" s="1"/>
  <c r="U641" i="1"/>
  <c r="U640" i="1" s="1"/>
  <c r="U639" i="1" s="1"/>
  <c r="U638" i="1" s="1"/>
  <c r="W642" i="1"/>
  <c r="W641" i="1" s="1"/>
  <c r="W640" i="1" s="1"/>
  <c r="W639" i="1" s="1"/>
  <c r="W638" i="1" s="1"/>
  <c r="U515" i="1"/>
  <c r="U514" i="1" s="1"/>
  <c r="U513" i="1" s="1"/>
  <c r="U512" i="1" s="1"/>
  <c r="U511" i="1" s="1"/>
  <c r="W516" i="1"/>
  <c r="W515" i="1" s="1"/>
  <c r="W514" i="1" s="1"/>
  <c r="W513" i="1" s="1"/>
  <c r="W512" i="1" s="1"/>
  <c r="W511" i="1" s="1"/>
  <c r="S33" i="1"/>
  <c r="O342" i="1"/>
  <c r="O338" i="1" s="1"/>
  <c r="O337" i="1" s="1"/>
  <c r="M342" i="1"/>
  <c r="M338" i="1" s="1"/>
  <c r="O236" i="1"/>
  <c r="S800" i="1"/>
  <c r="X801" i="1"/>
  <c r="S515" i="1"/>
  <c r="X516" i="1"/>
  <c r="S641" i="1"/>
  <c r="X642" i="1"/>
  <c r="S487" i="1"/>
  <c r="X487" i="1" s="1"/>
  <c r="X488" i="1"/>
  <c r="S794" i="1"/>
  <c r="X795" i="1"/>
  <c r="O156" i="1"/>
  <c r="O654" i="1"/>
  <c r="O653" i="1" s="1"/>
  <c r="O652" i="1" s="1"/>
  <c r="O651" i="1" s="1"/>
  <c r="Q324" i="1"/>
  <c r="S325" i="1"/>
  <c r="Q95" i="1"/>
  <c r="S96" i="1"/>
  <c r="Q34" i="1"/>
  <c r="S35" i="1"/>
  <c r="Q375" i="1"/>
  <c r="S376" i="1"/>
  <c r="Q431" i="1"/>
  <c r="S432" i="1"/>
  <c r="Q154" i="1"/>
  <c r="S155" i="1"/>
  <c r="Q571" i="1"/>
  <c r="S572" i="1"/>
  <c r="Q287" i="1"/>
  <c r="S288" i="1"/>
  <c r="Q785" i="1"/>
  <c r="S786" i="1"/>
  <c r="U786" i="1" s="1"/>
  <c r="Q357" i="1"/>
  <c r="S358" i="1"/>
  <c r="Q101" i="1"/>
  <c r="S102" i="1"/>
  <c r="Q678" i="1"/>
  <c r="S679" i="1"/>
  <c r="Q528" i="1"/>
  <c r="S529" i="1"/>
  <c r="Q364" i="1"/>
  <c r="S365" i="1"/>
  <c r="Q690" i="1"/>
  <c r="S691" i="1"/>
  <c r="Q258" i="1"/>
  <c r="S259" i="1"/>
  <c r="Q380" i="1"/>
  <c r="S381" i="1"/>
  <c r="Q62" i="1"/>
  <c r="S63" i="1"/>
  <c r="Q537" i="1"/>
  <c r="S538" i="1"/>
  <c r="Q348" i="1"/>
  <c r="S349" i="1"/>
  <c r="Q300" i="1"/>
  <c r="S301" i="1"/>
  <c r="Q340" i="1"/>
  <c r="S341" i="1"/>
  <c r="Q282" i="1"/>
  <c r="S283" i="1"/>
  <c r="Q811" i="1"/>
  <c r="S812" i="1"/>
  <c r="U812" i="1" s="1"/>
  <c r="Q400" i="1"/>
  <c r="S401" i="1"/>
  <c r="Q109" i="1"/>
  <c r="S110" i="1"/>
  <c r="Q524" i="1"/>
  <c r="S525" i="1"/>
  <c r="Q352" i="1"/>
  <c r="S353" i="1"/>
  <c r="Q113" i="1"/>
  <c r="S114" i="1"/>
  <c r="Q664" i="1"/>
  <c r="S665" i="1"/>
  <c r="Q566" i="1"/>
  <c r="S567" i="1"/>
  <c r="Q408" i="1"/>
  <c r="S409" i="1"/>
  <c r="O330" i="1"/>
  <c r="O329" i="1" s="1"/>
  <c r="Q276" i="1"/>
  <c r="S277" i="1"/>
  <c r="Q492" i="1"/>
  <c r="S493" i="1"/>
  <c r="O405" i="1"/>
  <c r="Q73" i="1"/>
  <c r="S74" i="1"/>
  <c r="Q64" i="1"/>
  <c r="S65" i="1"/>
  <c r="Q602" i="1"/>
  <c r="S603" i="1"/>
  <c r="Q608" i="1"/>
  <c r="S609" i="1"/>
  <c r="Q680" i="1"/>
  <c r="S681" i="1"/>
  <c r="Q582" i="1"/>
  <c r="S583" i="1"/>
  <c r="Q561" i="1"/>
  <c r="S562" i="1"/>
  <c r="Q390" i="1"/>
  <c r="S391" i="1"/>
  <c r="Q161" i="1"/>
  <c r="S162" i="1"/>
  <c r="Q167" i="1"/>
  <c r="S168" i="1"/>
  <c r="Q636" i="1"/>
  <c r="S637" i="1"/>
  <c r="Q250" i="1"/>
  <c r="S251" i="1"/>
  <c r="Q655" i="1"/>
  <c r="S656" i="1"/>
  <c r="Q223" i="1"/>
  <c r="S224" i="1"/>
  <c r="Q671" i="1"/>
  <c r="S672" i="1"/>
  <c r="Q503" i="1"/>
  <c r="S504" i="1"/>
  <c r="Q295" i="1"/>
  <c r="S296" i="1"/>
  <c r="Q403" i="1"/>
  <c r="S404" i="1"/>
  <c r="Q590" i="1"/>
  <c r="S591" i="1"/>
  <c r="Q79" i="1"/>
  <c r="S80" i="1"/>
  <c r="Q214" i="1"/>
  <c r="S215" i="1"/>
  <c r="Q613" i="1"/>
  <c r="S614" i="1"/>
  <c r="Q32" i="1"/>
  <c r="Q397" i="1"/>
  <c r="S398" i="1"/>
  <c r="Q157" i="1"/>
  <c r="S158" i="1"/>
  <c r="Q578" i="1"/>
  <c r="S579" i="1"/>
  <c r="Q234" i="1"/>
  <c r="S235" i="1"/>
  <c r="Q659" i="1"/>
  <c r="S660" i="1"/>
  <c r="Q547" i="1"/>
  <c r="S548" i="1"/>
  <c r="Q238" i="1"/>
  <c r="S239" i="1"/>
  <c r="Q242" i="1"/>
  <c r="S243" i="1"/>
  <c r="Q688" i="1"/>
  <c r="S689" i="1"/>
  <c r="Q304" i="1"/>
  <c r="S305" i="1"/>
  <c r="O677" i="1"/>
  <c r="O676" i="1" s="1"/>
  <c r="O221" i="1"/>
  <c r="O292" i="1"/>
  <c r="L518" i="1"/>
  <c r="L517" i="1" s="1"/>
  <c r="Q420" i="1"/>
  <c r="S421" i="1"/>
  <c r="Q268" i="1"/>
  <c r="S269" i="1"/>
  <c r="Q332" i="1"/>
  <c r="S333" i="1"/>
  <c r="Q30" i="1"/>
  <c r="S31" i="1"/>
  <c r="Q92" i="1"/>
  <c r="S93" i="1"/>
  <c r="Q192" i="1"/>
  <c r="S193" i="1"/>
  <c r="Q196" i="1"/>
  <c r="S197" i="1"/>
  <c r="Q814" i="1"/>
  <c r="S815" i="1"/>
  <c r="Q129" i="1"/>
  <c r="S130" i="1"/>
  <c r="Q141" i="1"/>
  <c r="S142" i="1"/>
  <c r="Q686" i="1"/>
  <c r="S687" i="1"/>
  <c r="Q809" i="1"/>
  <c r="S810" i="1"/>
  <c r="U810" i="1" s="1"/>
  <c r="Q159" i="1"/>
  <c r="S160" i="1"/>
  <c r="Q411" i="1"/>
  <c r="S412" i="1"/>
  <c r="Q120" i="1"/>
  <c r="S121" i="1"/>
  <c r="Q674" i="1"/>
  <c r="S675" i="1"/>
  <c r="Q335" i="1"/>
  <c r="S336" i="1"/>
  <c r="Q343" i="1"/>
  <c r="S344" i="1"/>
  <c r="Q226" i="1"/>
  <c r="S227" i="1"/>
  <c r="Q649" i="1"/>
  <c r="S650" i="1"/>
  <c r="Q586" i="1"/>
  <c r="S587" i="1"/>
  <c r="Q40" i="1"/>
  <c r="S41" i="1"/>
  <c r="Q176" i="1"/>
  <c r="S177" i="1"/>
  <c r="Q483" i="1"/>
  <c r="S484" i="1"/>
  <c r="Q630" i="1"/>
  <c r="S631" i="1"/>
  <c r="O564" i="1"/>
  <c r="O395" i="1"/>
  <c r="O29" i="1"/>
  <c r="O28" i="1" s="1"/>
  <c r="O27" i="1" s="1"/>
  <c r="O26" i="1" s="1"/>
  <c r="O25" i="1" s="1"/>
  <c r="O808" i="1"/>
  <c r="O807" i="1" s="1"/>
  <c r="O806" i="1" s="1"/>
  <c r="O805" i="1" s="1"/>
  <c r="O804" i="1" s="1"/>
  <c r="M29" i="1"/>
  <c r="M28" i="1" s="1"/>
  <c r="M612" i="1"/>
  <c r="M611" i="1" s="1"/>
  <c r="O685" i="1"/>
  <c r="O684" i="1" s="1"/>
  <c r="O683" i="1" s="1"/>
  <c r="O682" i="1" s="1"/>
  <c r="O427" i="1"/>
  <c r="O426" i="1" s="1"/>
  <c r="O425" i="1" s="1"/>
  <c r="O424" i="1" s="1"/>
  <c r="O423" i="1" s="1"/>
  <c r="O422" i="1" s="1"/>
  <c r="Q428" i="1"/>
  <c r="O787" i="1"/>
  <c r="O784" i="1" s="1"/>
  <c r="O783" i="1" s="1"/>
  <c r="O782" i="1" s="1"/>
  <c r="O781" i="1" s="1"/>
  <c r="O780" i="1" s="1"/>
  <c r="O779" i="1" s="1"/>
  <c r="O778" i="1" s="1"/>
  <c r="Q788" i="1"/>
  <c r="M119" i="1"/>
  <c r="O382" i="1"/>
  <c r="O379" i="1" s="1"/>
  <c r="O378" i="1" s="1"/>
  <c r="Q383" i="1"/>
  <c r="O414" i="1"/>
  <c r="O413" i="1" s="1"/>
  <c r="Q415" i="1"/>
  <c r="O202" i="1"/>
  <c r="O201" i="1" s="1"/>
  <c r="Q203" i="1"/>
  <c r="O360" i="1"/>
  <c r="O359" i="1" s="1"/>
  <c r="O355" i="1" s="1"/>
  <c r="O354" i="1" s="1"/>
  <c r="O350" i="1" s="1"/>
  <c r="Q361" i="1"/>
  <c r="O368" i="1"/>
  <c r="O367" i="1" s="1"/>
  <c r="O366" i="1" s="1"/>
  <c r="Q369" i="1"/>
  <c r="O542" i="1"/>
  <c r="O541" i="1" s="1"/>
  <c r="O540" i="1" s="1"/>
  <c r="O539" i="1" s="1"/>
  <c r="Q543" i="1"/>
  <c r="O617" i="1"/>
  <c r="O616" i="1" s="1"/>
  <c r="O615" i="1" s="1"/>
  <c r="Q618" i="1"/>
  <c r="O84" i="1"/>
  <c r="O83" i="1" s="1"/>
  <c r="O82" i="1" s="1"/>
  <c r="O81" i="1" s="1"/>
  <c r="Q85" i="1"/>
  <c r="O219" i="1"/>
  <c r="O218" i="1" s="1"/>
  <c r="O217" i="1" s="1"/>
  <c r="Q220" i="1"/>
  <c r="O316" i="1"/>
  <c r="O315" i="1" s="1"/>
  <c r="O314" i="1" s="1"/>
  <c r="O313" i="1" s="1"/>
  <c r="O312" i="1" s="1"/>
  <c r="O311" i="1" s="1"/>
  <c r="Q317" i="1"/>
  <c r="O557" i="1"/>
  <c r="O556" i="1" s="1"/>
  <c r="O555" i="1" s="1"/>
  <c r="O554" i="1" s="1"/>
  <c r="Q558" i="1"/>
  <c r="O150" i="1"/>
  <c r="O149" i="1" s="1"/>
  <c r="Q151" i="1"/>
  <c r="O98" i="1"/>
  <c r="O97" i="1" s="1"/>
  <c r="Q99" i="1"/>
  <c r="M482" i="1"/>
  <c r="M481" i="1" s="1"/>
  <c r="O230" i="1"/>
  <c r="O229" i="1" s="1"/>
  <c r="O228" i="1" s="1"/>
  <c r="Q231" i="1"/>
  <c r="O66" i="1"/>
  <c r="O61" i="1" s="1"/>
  <c r="O60" i="1" s="1"/>
  <c r="O59" i="1" s="1"/>
  <c r="Q67" i="1"/>
  <c r="O134" i="1"/>
  <c r="O133" i="1" s="1"/>
  <c r="O132" i="1" s="1"/>
  <c r="O131" i="1" s="1"/>
  <c r="Q135" i="1"/>
  <c r="O254" i="1"/>
  <c r="O253" i="1" s="1"/>
  <c r="O252" i="1" s="1"/>
  <c r="Q255" i="1"/>
  <c r="O387" i="1"/>
  <c r="O386" i="1" s="1"/>
  <c r="O385" i="1" s="1"/>
  <c r="O384" i="1" s="1"/>
  <c r="Q388" i="1"/>
  <c r="O595" i="1"/>
  <c r="Q596" i="1"/>
  <c r="O290" i="1"/>
  <c r="O289" i="1" s="1"/>
  <c r="O285" i="1" s="1"/>
  <c r="O284" i="1" s="1"/>
  <c r="Q291" i="1"/>
  <c r="O247" i="1"/>
  <c r="O246" i="1" s="1"/>
  <c r="Q248" i="1"/>
  <c r="O532" i="1"/>
  <c r="O531" i="1" s="1"/>
  <c r="O530" i="1" s="1"/>
  <c r="O521" i="1" s="1"/>
  <c r="Q533" i="1"/>
  <c r="O116" i="1"/>
  <c r="O115" i="1" s="1"/>
  <c r="O111" i="1" s="1"/>
  <c r="Q117" i="1"/>
  <c r="M61" i="1"/>
  <c r="M60" i="1" s="1"/>
  <c r="M59" i="1" s="1"/>
  <c r="O124" i="1"/>
  <c r="O123" i="1" s="1"/>
  <c r="O122" i="1" s="1"/>
  <c r="O118" i="1" s="1"/>
  <c r="Q125" i="1"/>
  <c r="O211" i="1"/>
  <c r="O210" i="1" s="1"/>
  <c r="O209" i="1" s="1"/>
  <c r="O208" i="1" s="1"/>
  <c r="Q212" i="1"/>
  <c r="O327" i="1"/>
  <c r="O326" i="1" s="1"/>
  <c r="O322" i="1" s="1"/>
  <c r="Q328" i="1"/>
  <c r="O485" i="1"/>
  <c r="O482" i="1" s="1"/>
  <c r="O481" i="1" s="1"/>
  <c r="O480" i="1" s="1"/>
  <c r="Q486" i="1"/>
  <c r="O669" i="1"/>
  <c r="O668" i="1" s="1"/>
  <c r="O667" i="1" s="1"/>
  <c r="O666" i="1" s="1"/>
  <c r="Q670" i="1"/>
  <c r="M112" i="1"/>
  <c r="M111" i="1" s="1"/>
  <c r="M654" i="1"/>
  <c r="M653" i="1" s="1"/>
  <c r="M652" i="1" s="1"/>
  <c r="M668" i="1"/>
  <c r="M281" i="1"/>
  <c r="M359" i="1"/>
  <c r="M355" i="1" s="1"/>
  <c r="M677" i="1"/>
  <c r="M676" i="1" s="1"/>
  <c r="M808" i="1"/>
  <c r="M807" i="1" s="1"/>
  <c r="M156" i="1"/>
  <c r="L17" i="1"/>
  <c r="M379" i="1"/>
  <c r="M378" i="1" s="1"/>
  <c r="M374" i="1"/>
  <c r="M373" i="1" s="1"/>
  <c r="M685" i="1"/>
  <c r="M684" i="1" s="1"/>
  <c r="M663" i="1"/>
  <c r="M662" i="1" s="1"/>
  <c r="M23" i="1"/>
  <c r="M22" i="1" s="1"/>
  <c r="O24" i="1"/>
  <c r="M237" i="1"/>
  <c r="M560" i="1"/>
  <c r="M201" i="1"/>
  <c r="M78" i="1"/>
  <c r="M502" i="1"/>
  <c r="M635" i="1"/>
  <c r="M634" i="1" s="1"/>
  <c r="M546" i="1"/>
  <c r="M545" i="1" s="1"/>
  <c r="M200" i="1"/>
  <c r="K667" i="1"/>
  <c r="K666" i="1" s="1"/>
  <c r="M262" i="1"/>
  <c r="O262" i="1" s="1"/>
  <c r="K653" i="1"/>
  <c r="M217" i="1"/>
  <c r="M792" i="1"/>
  <c r="M535" i="1"/>
  <c r="M165" i="1"/>
  <c r="M639" i="1"/>
  <c r="M330" i="1"/>
  <c r="M298" i="1"/>
  <c r="M580" i="1"/>
  <c r="M266" i="1"/>
  <c r="M395" i="1"/>
  <c r="M139" i="1"/>
  <c r="M82" i="1"/>
  <c r="M783" i="1"/>
  <c r="M285" i="1"/>
  <c r="M194" i="1"/>
  <c r="M232" i="1"/>
  <c r="M228" i="1" s="1"/>
  <c r="M366" i="1"/>
  <c r="M588" i="1"/>
  <c r="M600" i="1"/>
  <c r="M107" i="1"/>
  <c r="M71" i="1"/>
  <c r="M302" i="1"/>
  <c r="M132" i="1"/>
  <c r="M127" i="1"/>
  <c r="M526" i="1"/>
  <c r="M256" i="1"/>
  <c r="M252" i="1" s="1"/>
  <c r="M346" i="1"/>
  <c r="M293" i="1"/>
  <c r="M385" i="1"/>
  <c r="M362" i="1"/>
  <c r="M152" i="1"/>
  <c r="M418" i="1"/>
  <c r="M322" i="1"/>
  <c r="M190" i="1"/>
  <c r="M209" i="1"/>
  <c r="M540" i="1"/>
  <c r="M555" i="1"/>
  <c r="M38" i="1"/>
  <c r="M615" i="1"/>
  <c r="M576" i="1"/>
  <c r="M513" i="1"/>
  <c r="M798" i="1"/>
  <c r="M522" i="1"/>
  <c r="M240" i="1"/>
  <c r="M584" i="1"/>
  <c r="M122" i="1"/>
  <c r="M606" i="1"/>
  <c r="M406" i="1"/>
  <c r="M530" i="1"/>
  <c r="M569" i="1"/>
  <c r="M647" i="1"/>
  <c r="M490" i="1"/>
  <c r="M221" i="1"/>
  <c r="M563" i="1"/>
  <c r="M564" i="1"/>
  <c r="M314" i="1"/>
  <c r="M429" i="1"/>
  <c r="K639" i="1"/>
  <c r="K798" i="1"/>
  <c r="K555" i="1"/>
  <c r="K385" i="1"/>
  <c r="K535" i="1"/>
  <c r="K221" i="1"/>
  <c r="K38" i="1"/>
  <c r="K600" i="1"/>
  <c r="K82" i="1"/>
  <c r="K314" i="1"/>
  <c r="K576" i="1"/>
  <c r="K526" i="1"/>
  <c r="K606" i="1"/>
  <c r="K406" i="1"/>
  <c r="K240" i="1"/>
  <c r="K165" i="1"/>
  <c r="K563" i="1"/>
  <c r="K564" i="1"/>
  <c r="K501" i="1"/>
  <c r="K22" i="1"/>
  <c r="K611" i="1"/>
  <c r="K256" i="1"/>
  <c r="K418" i="1"/>
  <c r="K522" i="1"/>
  <c r="K540" i="1"/>
  <c r="K559" i="1"/>
  <c r="K362" i="1"/>
  <c r="K266" i="1"/>
  <c r="K580" i="1"/>
  <c r="K232" i="1"/>
  <c r="K322" i="1"/>
  <c r="K293" i="1"/>
  <c r="K569" i="1"/>
  <c r="K132" i="1"/>
  <c r="K338" i="1"/>
  <c r="K346" i="1"/>
  <c r="K634" i="1"/>
  <c r="K139" i="1"/>
  <c r="K584" i="1"/>
  <c r="K588" i="1"/>
  <c r="K194" i="1"/>
  <c r="K107" i="1"/>
  <c r="K615" i="1"/>
  <c r="K302" i="1"/>
  <c r="K71" i="1"/>
  <c r="K60" i="1"/>
  <c r="K190" i="1"/>
  <c r="K355" i="1"/>
  <c r="K662" i="1"/>
  <c r="K217" i="1"/>
  <c r="K261" i="1"/>
  <c r="K378" i="1"/>
  <c r="K647" i="1"/>
  <c r="K111" i="1"/>
  <c r="K152" i="1"/>
  <c r="K545" i="1"/>
  <c r="K209" i="1"/>
  <c r="K122" i="1"/>
  <c r="K330" i="1"/>
  <c r="K530" i="1"/>
  <c r="K429" i="1"/>
  <c r="K77" i="1"/>
  <c r="K199" i="1"/>
  <c r="K490" i="1"/>
  <c r="K366" i="1"/>
  <c r="K127" i="1"/>
  <c r="K792" i="1"/>
  <c r="K298" i="1"/>
  <c r="K513" i="1"/>
  <c r="K395" i="1"/>
  <c r="K807" i="1"/>
  <c r="K782" i="1"/>
  <c r="K684" i="1"/>
  <c r="K480" i="1"/>
  <c r="K373" i="1"/>
  <c r="K285" i="1"/>
  <c r="K27" i="1"/>
  <c r="I145" i="1"/>
  <c r="K145" i="1" s="1"/>
  <c r="I280" i="1"/>
  <c r="K280" i="1" s="1"/>
  <c r="H430" i="1"/>
  <c r="H429" i="1" s="1"/>
  <c r="G430" i="1"/>
  <c r="G410" i="1"/>
  <c r="H410" i="1"/>
  <c r="I150" i="1"/>
  <c r="H149" i="1"/>
  <c r="G149" i="1"/>
  <c r="I411" i="1"/>
  <c r="I431" i="1"/>
  <c r="U785" i="1" l="1"/>
  <c r="W786" i="1"/>
  <c r="W785" i="1" s="1"/>
  <c r="U809" i="1"/>
  <c r="W810" i="1"/>
  <c r="W809" i="1" s="1"/>
  <c r="U811" i="1"/>
  <c r="W812" i="1"/>
  <c r="W811" i="1" s="1"/>
  <c r="U614" i="1"/>
  <c r="U80" i="1"/>
  <c r="U404" i="1"/>
  <c r="U504" i="1"/>
  <c r="U224" i="1"/>
  <c r="U251" i="1"/>
  <c r="U168" i="1"/>
  <c r="U391" i="1"/>
  <c r="U583" i="1"/>
  <c r="U609" i="1"/>
  <c r="U65" i="1"/>
  <c r="U631" i="1"/>
  <c r="U177" i="1"/>
  <c r="U587" i="1"/>
  <c r="U227" i="1"/>
  <c r="U336" i="1"/>
  <c r="U121" i="1"/>
  <c r="U160" i="1"/>
  <c r="U687" i="1"/>
  <c r="U130" i="1"/>
  <c r="U197" i="1"/>
  <c r="U93" i="1"/>
  <c r="U333" i="1"/>
  <c r="U421" i="1"/>
  <c r="U689" i="1"/>
  <c r="U239" i="1"/>
  <c r="U660" i="1"/>
  <c r="U579" i="1"/>
  <c r="U398" i="1"/>
  <c r="U493" i="1"/>
  <c r="U567" i="1"/>
  <c r="U114" i="1"/>
  <c r="U525" i="1"/>
  <c r="U401" i="1"/>
  <c r="U283" i="1"/>
  <c r="U301" i="1"/>
  <c r="U538" i="1"/>
  <c r="U381" i="1"/>
  <c r="U691" i="1"/>
  <c r="U529" i="1"/>
  <c r="U102" i="1"/>
  <c r="U572" i="1"/>
  <c r="U432" i="1"/>
  <c r="U35" i="1"/>
  <c r="U325" i="1"/>
  <c r="U215" i="1"/>
  <c r="U591" i="1"/>
  <c r="U296" i="1"/>
  <c r="U672" i="1"/>
  <c r="U656" i="1"/>
  <c r="U637" i="1"/>
  <c r="U162" i="1"/>
  <c r="U562" i="1"/>
  <c r="U681" i="1"/>
  <c r="U603" i="1"/>
  <c r="U74" i="1"/>
  <c r="U484" i="1"/>
  <c r="U41" i="1"/>
  <c r="U650" i="1"/>
  <c r="U344" i="1"/>
  <c r="U675" i="1"/>
  <c r="U412" i="1"/>
  <c r="U142" i="1"/>
  <c r="U815" i="1"/>
  <c r="S814" i="1"/>
  <c r="U193" i="1"/>
  <c r="U31" i="1"/>
  <c r="U269" i="1"/>
  <c r="U305" i="1"/>
  <c r="U243" i="1"/>
  <c r="U548" i="1"/>
  <c r="U235" i="1"/>
  <c r="U158" i="1"/>
  <c r="U277" i="1"/>
  <c r="U409" i="1"/>
  <c r="U665" i="1"/>
  <c r="U353" i="1"/>
  <c r="U110" i="1"/>
  <c r="U341" i="1"/>
  <c r="U349" i="1"/>
  <c r="U63" i="1"/>
  <c r="U259" i="1"/>
  <c r="U365" i="1"/>
  <c r="U679" i="1"/>
  <c r="U358" i="1"/>
  <c r="U288" i="1"/>
  <c r="U155" i="1"/>
  <c r="U376" i="1"/>
  <c r="U96" i="1"/>
  <c r="U33" i="1"/>
  <c r="O803" i="1"/>
  <c r="O802" i="1" s="1"/>
  <c r="O692" i="1"/>
  <c r="Q175" i="1"/>
  <c r="Q648" i="1"/>
  <c r="Q647" i="1" s="1"/>
  <c r="Q646" i="1" s="1"/>
  <c r="Q645" i="1" s="1"/>
  <c r="Q334" i="1"/>
  <c r="Q410" i="1"/>
  <c r="Q813" i="1"/>
  <c r="Q91" i="1"/>
  <c r="Q267" i="1"/>
  <c r="Q266" i="1" s="1"/>
  <c r="Q265" i="1" s="1"/>
  <c r="Q264" i="1" s="1"/>
  <c r="Q263" i="1" s="1"/>
  <c r="Q241" i="1"/>
  <c r="Q240" i="1" s="1"/>
  <c r="Q654" i="1"/>
  <c r="Q653" i="1" s="1"/>
  <c r="Q652" i="1" s="1"/>
  <c r="Q651" i="1" s="1"/>
  <c r="Q612" i="1"/>
  <c r="Q611" i="1" s="1"/>
  <c r="Q589" i="1"/>
  <c r="Q588" i="1" s="1"/>
  <c r="Q502" i="1"/>
  <c r="Q501" i="1" s="1"/>
  <c r="Q500" i="1" s="1"/>
  <c r="Q499" i="1" s="1"/>
  <c r="Q498" i="1" s="1"/>
  <c r="Q166" i="1"/>
  <c r="Q165" i="1" s="1"/>
  <c r="Q560" i="1"/>
  <c r="Q559" i="1" s="1"/>
  <c r="Q607" i="1"/>
  <c r="Q606" i="1" s="1"/>
  <c r="Q605" i="1" s="1"/>
  <c r="Q604" i="1" s="1"/>
  <c r="Q72" i="1"/>
  <c r="Q71" i="1" s="1"/>
  <c r="Q70" i="1" s="1"/>
  <c r="Q69" i="1" s="1"/>
  <c r="Q68" i="1" s="1"/>
  <c r="Q629" i="1"/>
  <c r="Q39" i="1"/>
  <c r="Q38" i="1" s="1"/>
  <c r="Q37" i="1" s="1"/>
  <c r="Q36" i="1" s="1"/>
  <c r="Q225" i="1"/>
  <c r="Q673" i="1"/>
  <c r="Q140" i="1"/>
  <c r="Q139" i="1" s="1"/>
  <c r="Q195" i="1"/>
  <c r="Q194" i="1" s="1"/>
  <c r="Q419" i="1"/>
  <c r="Q418" i="1" s="1"/>
  <c r="Q417" i="1" s="1"/>
  <c r="Q416" i="1" s="1"/>
  <c r="Q303" i="1"/>
  <c r="Q302" i="1" s="1"/>
  <c r="Q237" i="1"/>
  <c r="Q233" i="1"/>
  <c r="Q232" i="1" s="1"/>
  <c r="Q396" i="1"/>
  <c r="Q213" i="1"/>
  <c r="Q402" i="1"/>
  <c r="Q249" i="1"/>
  <c r="Q581" i="1"/>
  <c r="Q580" i="1" s="1"/>
  <c r="Q601" i="1"/>
  <c r="Q600" i="1" s="1"/>
  <c r="Q599" i="1" s="1"/>
  <c r="Q663" i="1"/>
  <c r="Q662" i="1" s="1"/>
  <c r="Q661" i="1" s="1"/>
  <c r="Q523" i="1"/>
  <c r="Q522" i="1" s="1"/>
  <c r="Q153" i="1"/>
  <c r="Q152" i="1" s="1"/>
  <c r="Q491" i="1"/>
  <c r="Q490" i="1" s="1"/>
  <c r="Q407" i="1"/>
  <c r="Q406" i="1" s="1"/>
  <c r="Q112" i="1"/>
  <c r="Q108" i="1"/>
  <c r="Q107" i="1" s="1"/>
  <c r="Q281" i="1"/>
  <c r="Q347" i="1"/>
  <c r="Q346" i="1" s="1"/>
  <c r="Q345" i="1" s="1"/>
  <c r="Q363" i="1"/>
  <c r="Q362" i="1" s="1"/>
  <c r="Q100" i="1"/>
  <c r="Q286" i="1"/>
  <c r="Q430" i="1"/>
  <c r="Q429" i="1" s="1"/>
  <c r="Q94" i="1"/>
  <c r="Q585" i="1"/>
  <c r="Q584" i="1" s="1"/>
  <c r="Q342" i="1"/>
  <c r="Q119" i="1"/>
  <c r="Q128" i="1"/>
  <c r="Q127" i="1" s="1"/>
  <c r="Q126" i="1" s="1"/>
  <c r="Q191" i="1"/>
  <c r="Q190" i="1" s="1"/>
  <c r="Q331" i="1"/>
  <c r="Q546" i="1"/>
  <c r="Q545" i="1" s="1"/>
  <c r="Q577" i="1"/>
  <c r="Q576" i="1" s="1"/>
  <c r="Q78" i="1"/>
  <c r="Q77" i="1" s="1"/>
  <c r="Q76" i="1" s="1"/>
  <c r="Q294" i="1"/>
  <c r="Q293" i="1" s="1"/>
  <c r="Q222" i="1"/>
  <c r="Q635" i="1"/>
  <c r="Q634" i="1" s="1"/>
  <c r="Q633" i="1" s="1"/>
  <c r="Q632" i="1" s="1"/>
  <c r="Q389" i="1"/>
  <c r="Q299" i="1"/>
  <c r="Q298" i="1" s="1"/>
  <c r="Q297" i="1" s="1"/>
  <c r="Q275" i="1"/>
  <c r="Q565" i="1"/>
  <c r="Q351" i="1"/>
  <c r="Q399" i="1"/>
  <c r="Q339" i="1"/>
  <c r="Q536" i="1"/>
  <c r="Q535" i="1" s="1"/>
  <c r="Q534" i="1" s="1"/>
  <c r="Q257" i="1"/>
  <c r="Q256" i="1" s="1"/>
  <c r="Q527" i="1"/>
  <c r="Q526" i="1" s="1"/>
  <c r="Q356" i="1"/>
  <c r="Q570" i="1"/>
  <c r="Q569" i="1" s="1"/>
  <c r="Q568" i="1" s="1"/>
  <c r="Q374" i="1"/>
  <c r="Q373" i="1" s="1"/>
  <c r="Q372" i="1" s="1"/>
  <c r="Q371" i="1" s="1"/>
  <c r="Q323" i="1"/>
  <c r="O644" i="1"/>
  <c r="O643" i="1" s="1"/>
  <c r="O148" i="1"/>
  <c r="O147" i="1" s="1"/>
  <c r="O146" i="1" s="1"/>
  <c r="S524" i="1"/>
  <c r="X525" i="1"/>
  <c r="S690" i="1"/>
  <c r="X691" i="1"/>
  <c r="S34" i="1"/>
  <c r="X35" i="1"/>
  <c r="S226" i="1"/>
  <c r="X227" i="1"/>
  <c r="S196" i="1"/>
  <c r="X197" i="1"/>
  <c r="S403" i="1"/>
  <c r="X404" i="1"/>
  <c r="S161" i="1"/>
  <c r="X162" i="1"/>
  <c r="Q156" i="1"/>
  <c r="S492" i="1"/>
  <c r="X493" i="1"/>
  <c r="S408" i="1"/>
  <c r="X409" i="1"/>
  <c r="S113" i="1"/>
  <c r="X114" i="1"/>
  <c r="S109" i="1"/>
  <c r="X110" i="1"/>
  <c r="S282" i="1"/>
  <c r="X283" i="1"/>
  <c r="S348" i="1"/>
  <c r="X349" i="1"/>
  <c r="S380" i="1"/>
  <c r="X381" i="1"/>
  <c r="S364" i="1"/>
  <c r="X365" i="1"/>
  <c r="S101" i="1"/>
  <c r="X102" i="1"/>
  <c r="S287" i="1"/>
  <c r="X288" i="1"/>
  <c r="S431" i="1"/>
  <c r="X432" i="1"/>
  <c r="S95" i="1"/>
  <c r="X96" i="1"/>
  <c r="S664" i="1"/>
  <c r="X665" i="1"/>
  <c r="S811" i="1"/>
  <c r="X812" i="1"/>
  <c r="S678" i="1"/>
  <c r="X679" i="1"/>
  <c r="S785" i="1"/>
  <c r="X786" i="1"/>
  <c r="S154" i="1"/>
  <c r="X155" i="1"/>
  <c r="S40" i="1"/>
  <c r="X41" i="1"/>
  <c r="S159" i="1"/>
  <c r="X160" i="1"/>
  <c r="S420" i="1"/>
  <c r="X421" i="1"/>
  <c r="S397" i="1"/>
  <c r="X398" i="1"/>
  <c r="S250" i="1"/>
  <c r="X251" i="1"/>
  <c r="S640" i="1"/>
  <c r="X641" i="1"/>
  <c r="O394" i="1"/>
  <c r="O393" i="1" s="1"/>
  <c r="O392" i="1" s="1"/>
  <c r="S483" i="1"/>
  <c r="X484" i="1"/>
  <c r="S586" i="1"/>
  <c r="X587" i="1"/>
  <c r="S343" i="1"/>
  <c r="X344" i="1"/>
  <c r="S809" i="1"/>
  <c r="X810" i="1"/>
  <c r="S192" i="1"/>
  <c r="X193" i="1"/>
  <c r="S332" i="1"/>
  <c r="X333" i="1"/>
  <c r="S688" i="1"/>
  <c r="X689" i="1"/>
  <c r="S547" i="1"/>
  <c r="X548" i="1"/>
  <c r="S578" i="1"/>
  <c r="X579" i="1"/>
  <c r="S32" i="1"/>
  <c r="X33" i="1"/>
  <c r="S79" i="1"/>
  <c r="X80" i="1"/>
  <c r="S295" i="1"/>
  <c r="X296" i="1"/>
  <c r="S223" i="1"/>
  <c r="X224" i="1"/>
  <c r="S636" i="1"/>
  <c r="X637" i="1"/>
  <c r="S390" i="1"/>
  <c r="X391" i="1"/>
  <c r="S680" i="1"/>
  <c r="X681" i="1"/>
  <c r="S64" i="1"/>
  <c r="X65" i="1"/>
  <c r="S793" i="1"/>
  <c r="X794" i="1"/>
  <c r="S514" i="1"/>
  <c r="X515" i="1"/>
  <c r="S62" i="1"/>
  <c r="X63" i="1"/>
  <c r="S674" i="1"/>
  <c r="X675" i="1"/>
  <c r="S30" i="1"/>
  <c r="X31" i="1"/>
  <c r="S234" i="1"/>
  <c r="X235" i="1"/>
  <c r="S671" i="1"/>
  <c r="X672" i="1"/>
  <c r="S602" i="1"/>
  <c r="X603" i="1"/>
  <c r="S276" i="1"/>
  <c r="X277" i="1"/>
  <c r="S566" i="1"/>
  <c r="X567" i="1"/>
  <c r="S352" i="1"/>
  <c r="X353" i="1"/>
  <c r="S400" i="1"/>
  <c r="X401" i="1"/>
  <c r="S340" i="1"/>
  <c r="X341" i="1"/>
  <c r="S537" i="1"/>
  <c r="X538" i="1"/>
  <c r="S528" i="1"/>
  <c r="X529" i="1"/>
  <c r="S357" i="1"/>
  <c r="X358" i="1"/>
  <c r="S571" i="1"/>
  <c r="X572" i="1"/>
  <c r="S375" i="1"/>
  <c r="X376" i="1"/>
  <c r="S324" i="1"/>
  <c r="X325" i="1"/>
  <c r="S300" i="1"/>
  <c r="X301" i="1"/>
  <c r="S630" i="1"/>
  <c r="X631" i="1"/>
  <c r="S141" i="1"/>
  <c r="X142" i="1"/>
  <c r="S304" i="1"/>
  <c r="X305" i="1"/>
  <c r="S214" i="1"/>
  <c r="X215" i="1"/>
  <c r="S582" i="1"/>
  <c r="X583" i="1"/>
  <c r="S176" i="1"/>
  <c r="X177" i="1"/>
  <c r="S649" i="1"/>
  <c r="X650" i="1"/>
  <c r="S335" i="1"/>
  <c r="X336" i="1"/>
  <c r="S411" i="1"/>
  <c r="X412" i="1"/>
  <c r="S686" i="1"/>
  <c r="X687" i="1"/>
  <c r="X815" i="1"/>
  <c r="S92" i="1"/>
  <c r="X93" i="1"/>
  <c r="S659" i="1"/>
  <c r="X660" i="1"/>
  <c r="S157" i="1"/>
  <c r="X158" i="1"/>
  <c r="S613" i="1"/>
  <c r="X614" i="1"/>
  <c r="S590" i="1"/>
  <c r="X591" i="1"/>
  <c r="S503" i="1"/>
  <c r="X504" i="1"/>
  <c r="S655" i="1"/>
  <c r="X656" i="1"/>
  <c r="S167" i="1"/>
  <c r="X168" i="1"/>
  <c r="S561" i="1"/>
  <c r="X562" i="1"/>
  <c r="S608" i="1"/>
  <c r="X609" i="1"/>
  <c r="S73" i="1"/>
  <c r="X74" i="1"/>
  <c r="S799" i="1"/>
  <c r="X800" i="1"/>
  <c r="S258" i="1"/>
  <c r="X259" i="1"/>
  <c r="S129" i="1"/>
  <c r="X130" i="1"/>
  <c r="S120" i="1"/>
  <c r="X121" i="1"/>
  <c r="S242" i="1"/>
  <c r="X243" i="1"/>
  <c r="S238" i="1"/>
  <c r="X239" i="1"/>
  <c r="S268" i="1"/>
  <c r="X269" i="1"/>
  <c r="O377" i="1"/>
  <c r="O370" i="1" s="1"/>
  <c r="O216" i="1"/>
  <c r="Q808" i="1"/>
  <c r="Q807" i="1" s="1"/>
  <c r="Q685" i="1"/>
  <c r="Q684" i="1" s="1"/>
  <c r="Q683" i="1" s="1"/>
  <c r="Q682" i="1" s="1"/>
  <c r="Q677" i="1"/>
  <c r="Q676" i="1" s="1"/>
  <c r="Q29" i="1"/>
  <c r="Q28" i="1" s="1"/>
  <c r="Q27" i="1" s="1"/>
  <c r="Q26" i="1" s="1"/>
  <c r="Q25" i="1" s="1"/>
  <c r="Q532" i="1"/>
  <c r="S533" i="1"/>
  <c r="Q485" i="1"/>
  <c r="S486" i="1"/>
  <c r="Q124" i="1"/>
  <c r="S125" i="1"/>
  <c r="Q595" i="1"/>
  <c r="S596" i="1"/>
  <c r="Q134" i="1"/>
  <c r="S135" i="1"/>
  <c r="Q84" i="1"/>
  <c r="S85" i="1"/>
  <c r="Q368" i="1"/>
  <c r="S369" i="1"/>
  <c r="Q414" i="1"/>
  <c r="S415" i="1"/>
  <c r="Q427" i="1"/>
  <c r="S428" i="1"/>
  <c r="Q327" i="1"/>
  <c r="S328" i="1"/>
  <c r="Q387" i="1"/>
  <c r="S388" i="1"/>
  <c r="Q66" i="1"/>
  <c r="S67" i="1"/>
  <c r="Q617" i="1"/>
  <c r="S618" i="1"/>
  <c r="Q360" i="1"/>
  <c r="S361" i="1"/>
  <c r="Q382" i="1"/>
  <c r="S383" i="1"/>
  <c r="Q316" i="1"/>
  <c r="S317" i="1"/>
  <c r="O321" i="1"/>
  <c r="O320" i="1" s="1"/>
  <c r="O319" i="1" s="1"/>
  <c r="O318" i="1" s="1"/>
  <c r="Q116" i="1"/>
  <c r="S117" i="1"/>
  <c r="Q150" i="1"/>
  <c r="S151" i="1"/>
  <c r="Q247" i="1"/>
  <c r="S248" i="1"/>
  <c r="Q98" i="1"/>
  <c r="S99" i="1"/>
  <c r="Q669" i="1"/>
  <c r="S670" i="1"/>
  <c r="Q211" i="1"/>
  <c r="S212" i="1"/>
  <c r="Q290" i="1"/>
  <c r="S291" i="1"/>
  <c r="Q254" i="1"/>
  <c r="S255" i="1"/>
  <c r="Q230" i="1"/>
  <c r="S231" i="1"/>
  <c r="Q219" i="1"/>
  <c r="S220" i="1"/>
  <c r="Q542" i="1"/>
  <c r="S543" i="1"/>
  <c r="Q202" i="1"/>
  <c r="S203" i="1"/>
  <c r="Q557" i="1"/>
  <c r="S558" i="1"/>
  <c r="Q787" i="1"/>
  <c r="S788" i="1"/>
  <c r="U788" i="1" s="1"/>
  <c r="O106" i="1"/>
  <c r="O105" i="1" s="1"/>
  <c r="O23" i="1"/>
  <c r="O22" i="1" s="1"/>
  <c r="O21" i="1" s="1"/>
  <c r="O20" i="1" s="1"/>
  <c r="O19" i="1" s="1"/>
  <c r="Q24" i="1"/>
  <c r="M667" i="1"/>
  <c r="M666" i="1" s="1"/>
  <c r="O261" i="1"/>
  <c r="O260" i="1" s="1"/>
  <c r="O245" i="1" s="1"/>
  <c r="O244" i="1" s="1"/>
  <c r="Q262" i="1"/>
  <c r="K652" i="1"/>
  <c r="K651" i="1" s="1"/>
  <c r="M261" i="1"/>
  <c r="M260" i="1" s="1"/>
  <c r="M559" i="1"/>
  <c r="M554" i="1" s="1"/>
  <c r="O200" i="1"/>
  <c r="M501" i="1"/>
  <c r="M500" i="1" s="1"/>
  <c r="M77" i="1"/>
  <c r="M76" i="1" s="1"/>
  <c r="M280" i="1"/>
  <c r="O280" i="1" s="1"/>
  <c r="M199" i="1"/>
  <c r="M145" i="1"/>
  <c r="M118" i="1"/>
  <c r="M106" i="1" s="1"/>
  <c r="M512" i="1"/>
  <c r="M806" i="1"/>
  <c r="M568" i="1"/>
  <c r="M539" i="1"/>
  <c r="M126" i="1"/>
  <c r="M131" i="1"/>
  <c r="M70" i="1"/>
  <c r="M599" i="1"/>
  <c r="M81" i="1"/>
  <c r="M297" i="1"/>
  <c r="M21" i="1"/>
  <c r="M480" i="1"/>
  <c r="M646" i="1"/>
  <c r="M661" i="1"/>
  <c r="M651" i="1"/>
  <c r="M638" i="1"/>
  <c r="M313" i="1"/>
  <c r="M405" i="1"/>
  <c r="M605" i="1"/>
  <c r="M148" i="1"/>
  <c r="M417" i="1"/>
  <c r="M384" i="1"/>
  <c r="M377" i="1" s="1"/>
  <c r="M345" i="1"/>
  <c r="M337" i="1" s="1"/>
  <c r="M284" i="1"/>
  <c r="M27" i="1"/>
  <c r="M37" i="1"/>
  <c r="M797" i="1"/>
  <c r="M782" i="1"/>
  <c r="M791" i="1"/>
  <c r="M683" i="1"/>
  <c r="M236" i="1"/>
  <c r="M216" i="1" s="1"/>
  <c r="M633" i="1"/>
  <c r="M208" i="1"/>
  <c r="M372" i="1"/>
  <c r="M425" i="1"/>
  <c r="M354" i="1"/>
  <c r="M265" i="1"/>
  <c r="M329" i="1"/>
  <c r="M321" i="1" s="1"/>
  <c r="M534" i="1"/>
  <c r="K568" i="1"/>
  <c r="K329" i="1"/>
  <c r="K417" i="1"/>
  <c r="K554" i="1"/>
  <c r="K512" i="1"/>
  <c r="K198" i="1"/>
  <c r="K661" i="1"/>
  <c r="K345" i="1"/>
  <c r="K37" i="1"/>
  <c r="K384" i="1"/>
  <c r="K377" i="1" s="1"/>
  <c r="K354" i="1"/>
  <c r="K265" i="1"/>
  <c r="K791" i="1"/>
  <c r="K118" i="1"/>
  <c r="K106" i="1" s="1"/>
  <c r="K279" i="1"/>
  <c r="K208" i="1"/>
  <c r="K252" i="1"/>
  <c r="K21" i="1"/>
  <c r="K297" i="1"/>
  <c r="K292" i="1" s="1"/>
  <c r="K646" i="1"/>
  <c r="K144" i="1"/>
  <c r="K126" i="1"/>
  <c r="K236" i="1"/>
  <c r="K797" i="1"/>
  <c r="K59" i="1"/>
  <c r="K633" i="1"/>
  <c r="K539" i="1"/>
  <c r="K405" i="1"/>
  <c r="K394" i="1" s="1"/>
  <c r="K81" i="1"/>
  <c r="K313" i="1"/>
  <c r="K425" i="1"/>
  <c r="K260" i="1"/>
  <c r="K131" i="1"/>
  <c r="K638" i="1"/>
  <c r="K76" i="1"/>
  <c r="K148" i="1"/>
  <c r="K70" i="1"/>
  <c r="K228" i="1"/>
  <c r="K500" i="1"/>
  <c r="K605" i="1"/>
  <c r="K599" i="1"/>
  <c r="K534" i="1"/>
  <c r="K521" i="1" s="1"/>
  <c r="K806" i="1"/>
  <c r="K781" i="1"/>
  <c r="K683" i="1"/>
  <c r="K372" i="1"/>
  <c r="K284" i="1"/>
  <c r="K26" i="1"/>
  <c r="G429" i="1"/>
  <c r="I430" i="1"/>
  <c r="I410" i="1"/>
  <c r="I149" i="1"/>
  <c r="U32" i="1" l="1"/>
  <c r="W33" i="1"/>
  <c r="W32" i="1" s="1"/>
  <c r="U287" i="1"/>
  <c r="U286" i="1" s="1"/>
  <c r="W288" i="1"/>
  <c r="W287" i="1" s="1"/>
  <c r="W286" i="1" s="1"/>
  <c r="U258" i="1"/>
  <c r="U257" i="1" s="1"/>
  <c r="U256" i="1" s="1"/>
  <c r="W259" i="1"/>
  <c r="W258" i="1" s="1"/>
  <c r="W257" i="1" s="1"/>
  <c r="W256" i="1" s="1"/>
  <c r="U109" i="1"/>
  <c r="U108" i="1" s="1"/>
  <c r="U107" i="1" s="1"/>
  <c r="W110" i="1"/>
  <c r="W109" i="1" s="1"/>
  <c r="W108" i="1" s="1"/>
  <c r="W107" i="1" s="1"/>
  <c r="U276" i="1"/>
  <c r="U275" i="1" s="1"/>
  <c r="W277" i="1"/>
  <c r="W276" i="1" s="1"/>
  <c r="W275" i="1" s="1"/>
  <c r="U242" i="1"/>
  <c r="U241" i="1" s="1"/>
  <c r="U240" i="1" s="1"/>
  <c r="W243" i="1"/>
  <c r="W242" i="1" s="1"/>
  <c r="W241" i="1" s="1"/>
  <c r="W240" i="1" s="1"/>
  <c r="U192" i="1"/>
  <c r="U191" i="1" s="1"/>
  <c r="U190" i="1" s="1"/>
  <c r="W193" i="1"/>
  <c r="W192" i="1" s="1"/>
  <c r="W191" i="1" s="1"/>
  <c r="W190" i="1" s="1"/>
  <c r="U411" i="1"/>
  <c r="U410" i="1" s="1"/>
  <c r="W412" i="1"/>
  <c r="W411" i="1" s="1"/>
  <c r="W410" i="1" s="1"/>
  <c r="U40" i="1"/>
  <c r="U39" i="1" s="1"/>
  <c r="U38" i="1" s="1"/>
  <c r="U37" i="1" s="1"/>
  <c r="U36" i="1" s="1"/>
  <c r="W41" i="1"/>
  <c r="W40" i="1" s="1"/>
  <c r="W39" i="1" s="1"/>
  <c r="W38" i="1" s="1"/>
  <c r="W37" i="1" s="1"/>
  <c r="W36" i="1" s="1"/>
  <c r="U680" i="1"/>
  <c r="W681" i="1"/>
  <c r="W680" i="1" s="1"/>
  <c r="U655" i="1"/>
  <c r="W656" i="1"/>
  <c r="W655" i="1" s="1"/>
  <c r="U214" i="1"/>
  <c r="U213" i="1" s="1"/>
  <c r="W215" i="1"/>
  <c r="W214" i="1" s="1"/>
  <c r="W213" i="1" s="1"/>
  <c r="U571" i="1"/>
  <c r="U570" i="1" s="1"/>
  <c r="U569" i="1" s="1"/>
  <c r="U568" i="1" s="1"/>
  <c r="W572" i="1"/>
  <c r="W571" i="1" s="1"/>
  <c r="W570" i="1" s="1"/>
  <c r="W569" i="1" s="1"/>
  <c r="W568" i="1" s="1"/>
  <c r="U380" i="1"/>
  <c r="W381" i="1"/>
  <c r="W380" i="1" s="1"/>
  <c r="U400" i="1"/>
  <c r="U399" i="1" s="1"/>
  <c r="W401" i="1"/>
  <c r="W400" i="1" s="1"/>
  <c r="W399" i="1" s="1"/>
  <c r="U492" i="1"/>
  <c r="U491" i="1" s="1"/>
  <c r="U490" i="1" s="1"/>
  <c r="W493" i="1"/>
  <c r="W492" i="1" s="1"/>
  <c r="W491" i="1" s="1"/>
  <c r="W490" i="1" s="1"/>
  <c r="U238" i="1"/>
  <c r="U237" i="1" s="1"/>
  <c r="W239" i="1"/>
  <c r="W238" i="1" s="1"/>
  <c r="W237" i="1" s="1"/>
  <c r="U92" i="1"/>
  <c r="U91" i="1" s="1"/>
  <c r="W93" i="1"/>
  <c r="W92" i="1" s="1"/>
  <c r="W91" i="1" s="1"/>
  <c r="U159" i="1"/>
  <c r="W160" i="1"/>
  <c r="W159" i="1" s="1"/>
  <c r="U586" i="1"/>
  <c r="U585" i="1" s="1"/>
  <c r="U584" i="1" s="1"/>
  <c r="W587" i="1"/>
  <c r="W586" i="1" s="1"/>
  <c r="W585" i="1" s="1"/>
  <c r="W584" i="1" s="1"/>
  <c r="U608" i="1"/>
  <c r="U607" i="1" s="1"/>
  <c r="U606" i="1" s="1"/>
  <c r="U605" i="1" s="1"/>
  <c r="U604" i="1" s="1"/>
  <c r="W609" i="1"/>
  <c r="W608" i="1" s="1"/>
  <c r="W607" i="1" s="1"/>
  <c r="W606" i="1" s="1"/>
  <c r="W605" i="1" s="1"/>
  <c r="W604" i="1" s="1"/>
  <c r="U250" i="1"/>
  <c r="U249" i="1" s="1"/>
  <c r="W251" i="1"/>
  <c r="W250" i="1" s="1"/>
  <c r="W249" i="1" s="1"/>
  <c r="U79" i="1"/>
  <c r="U78" i="1" s="1"/>
  <c r="U77" i="1" s="1"/>
  <c r="U76" i="1" s="1"/>
  <c r="W80" i="1"/>
  <c r="W79" i="1" s="1"/>
  <c r="W78" i="1" s="1"/>
  <c r="W77" i="1" s="1"/>
  <c r="W76" i="1" s="1"/>
  <c r="W808" i="1"/>
  <c r="W807" i="1" s="1"/>
  <c r="U95" i="1"/>
  <c r="U94" i="1" s="1"/>
  <c r="W96" i="1"/>
  <c r="W95" i="1" s="1"/>
  <c r="W94" i="1" s="1"/>
  <c r="U357" i="1"/>
  <c r="U356" i="1" s="1"/>
  <c r="W358" i="1"/>
  <c r="W357" i="1" s="1"/>
  <c r="W356" i="1" s="1"/>
  <c r="U62" i="1"/>
  <c r="W63" i="1"/>
  <c r="W62" i="1" s="1"/>
  <c r="U352" i="1"/>
  <c r="U351" i="1" s="1"/>
  <c r="W353" i="1"/>
  <c r="W352" i="1" s="1"/>
  <c r="W351" i="1" s="1"/>
  <c r="U157" i="1"/>
  <c r="W158" i="1"/>
  <c r="W157" i="1" s="1"/>
  <c r="U304" i="1"/>
  <c r="U303" i="1" s="1"/>
  <c r="U302" i="1" s="1"/>
  <c r="W305" i="1"/>
  <c r="W304" i="1" s="1"/>
  <c r="W303" i="1" s="1"/>
  <c r="W302" i="1" s="1"/>
  <c r="U674" i="1"/>
  <c r="U673" i="1" s="1"/>
  <c r="W675" i="1"/>
  <c r="W674" i="1" s="1"/>
  <c r="W673" i="1" s="1"/>
  <c r="U483" i="1"/>
  <c r="W484" i="1"/>
  <c r="W483" i="1" s="1"/>
  <c r="U561" i="1"/>
  <c r="U560" i="1" s="1"/>
  <c r="U559" i="1" s="1"/>
  <c r="W562" i="1"/>
  <c r="W561" i="1" s="1"/>
  <c r="W560" i="1" s="1"/>
  <c r="W559" i="1" s="1"/>
  <c r="U671" i="1"/>
  <c r="W672" i="1"/>
  <c r="W671" i="1" s="1"/>
  <c r="U324" i="1"/>
  <c r="U323" i="1" s="1"/>
  <c r="W325" i="1"/>
  <c r="W324" i="1" s="1"/>
  <c r="W323" i="1" s="1"/>
  <c r="U101" i="1"/>
  <c r="U100" i="1" s="1"/>
  <c r="W102" i="1"/>
  <c r="W101" i="1" s="1"/>
  <c r="W100" i="1" s="1"/>
  <c r="U537" i="1"/>
  <c r="U536" i="1" s="1"/>
  <c r="U535" i="1" s="1"/>
  <c r="U534" i="1" s="1"/>
  <c r="W538" i="1"/>
  <c r="W537" i="1" s="1"/>
  <c r="W536" i="1" s="1"/>
  <c r="W535" i="1" s="1"/>
  <c r="W534" i="1" s="1"/>
  <c r="U524" i="1"/>
  <c r="U523" i="1" s="1"/>
  <c r="U522" i="1" s="1"/>
  <c r="W525" i="1"/>
  <c r="W524" i="1" s="1"/>
  <c r="W523" i="1" s="1"/>
  <c r="W522" i="1" s="1"/>
  <c r="U397" i="1"/>
  <c r="U396" i="1" s="1"/>
  <c r="W398" i="1"/>
  <c r="W397" i="1" s="1"/>
  <c r="W396" i="1" s="1"/>
  <c r="U688" i="1"/>
  <c r="W689" i="1"/>
  <c r="W688" i="1" s="1"/>
  <c r="U196" i="1"/>
  <c r="U195" i="1" s="1"/>
  <c r="U194" i="1" s="1"/>
  <c r="W197" i="1"/>
  <c r="W196" i="1" s="1"/>
  <c r="W195" i="1" s="1"/>
  <c r="W194" i="1" s="1"/>
  <c r="U120" i="1"/>
  <c r="U119" i="1" s="1"/>
  <c r="W121" i="1"/>
  <c r="W120" i="1" s="1"/>
  <c r="W119" i="1" s="1"/>
  <c r="U176" i="1"/>
  <c r="U175" i="1" s="1"/>
  <c r="W177" i="1"/>
  <c r="W176" i="1" s="1"/>
  <c r="W175" i="1" s="1"/>
  <c r="U582" i="1"/>
  <c r="U581" i="1" s="1"/>
  <c r="U580" i="1" s="1"/>
  <c r="W583" i="1"/>
  <c r="W582" i="1" s="1"/>
  <c r="W581" i="1" s="1"/>
  <c r="W580" i="1" s="1"/>
  <c r="U223" i="1"/>
  <c r="U222" i="1" s="1"/>
  <c r="W224" i="1"/>
  <c r="W223" i="1" s="1"/>
  <c r="W222" i="1" s="1"/>
  <c r="U613" i="1"/>
  <c r="U612" i="1" s="1"/>
  <c r="U611" i="1" s="1"/>
  <c r="W614" i="1"/>
  <c r="W613" i="1" s="1"/>
  <c r="W612" i="1" s="1"/>
  <c r="W611" i="1" s="1"/>
  <c r="U808" i="1"/>
  <c r="U807" i="1" s="1"/>
  <c r="U787" i="1"/>
  <c r="U784" i="1" s="1"/>
  <c r="U783" i="1" s="1"/>
  <c r="U782" i="1" s="1"/>
  <c r="U781" i="1" s="1"/>
  <c r="U780" i="1" s="1"/>
  <c r="U779" i="1" s="1"/>
  <c r="U778" i="1" s="1"/>
  <c r="W788" i="1"/>
  <c r="W787" i="1" s="1"/>
  <c r="W784" i="1" s="1"/>
  <c r="W783" i="1" s="1"/>
  <c r="W782" i="1" s="1"/>
  <c r="W781" i="1" s="1"/>
  <c r="W780" i="1" s="1"/>
  <c r="W779" i="1" s="1"/>
  <c r="W778" i="1" s="1"/>
  <c r="U375" i="1"/>
  <c r="U374" i="1" s="1"/>
  <c r="U373" i="1" s="1"/>
  <c r="U372" i="1" s="1"/>
  <c r="U371" i="1" s="1"/>
  <c r="W376" i="1"/>
  <c r="W375" i="1" s="1"/>
  <c r="W374" i="1" s="1"/>
  <c r="W373" i="1" s="1"/>
  <c r="W372" i="1" s="1"/>
  <c r="W371" i="1" s="1"/>
  <c r="U678" i="1"/>
  <c r="U677" i="1" s="1"/>
  <c r="U676" i="1" s="1"/>
  <c r="W679" i="1"/>
  <c r="W678" i="1" s="1"/>
  <c r="U348" i="1"/>
  <c r="U347" i="1" s="1"/>
  <c r="U346" i="1" s="1"/>
  <c r="U345" i="1" s="1"/>
  <c r="W349" i="1"/>
  <c r="W348" i="1" s="1"/>
  <c r="W347" i="1" s="1"/>
  <c r="W346" i="1" s="1"/>
  <c r="W345" i="1" s="1"/>
  <c r="U664" i="1"/>
  <c r="U663" i="1" s="1"/>
  <c r="U662" i="1" s="1"/>
  <c r="U661" i="1" s="1"/>
  <c r="W665" i="1"/>
  <c r="W664" i="1" s="1"/>
  <c r="W663" i="1" s="1"/>
  <c r="W662" i="1" s="1"/>
  <c r="W661" i="1" s="1"/>
  <c r="U234" i="1"/>
  <c r="U233" i="1" s="1"/>
  <c r="U232" i="1" s="1"/>
  <c r="W235" i="1"/>
  <c r="W234" i="1" s="1"/>
  <c r="W233" i="1" s="1"/>
  <c r="W232" i="1" s="1"/>
  <c r="U268" i="1"/>
  <c r="U267" i="1" s="1"/>
  <c r="U266" i="1" s="1"/>
  <c r="U265" i="1" s="1"/>
  <c r="U264" i="1" s="1"/>
  <c r="U263" i="1" s="1"/>
  <c r="W269" i="1"/>
  <c r="W268" i="1" s="1"/>
  <c r="W267" i="1" s="1"/>
  <c r="W266" i="1" s="1"/>
  <c r="W265" i="1" s="1"/>
  <c r="W264" i="1" s="1"/>
  <c r="W263" i="1" s="1"/>
  <c r="U814" i="1"/>
  <c r="U813" i="1" s="1"/>
  <c r="W815" i="1"/>
  <c r="W814" i="1" s="1"/>
  <c r="W813" i="1" s="1"/>
  <c r="U343" i="1"/>
  <c r="U342" i="1" s="1"/>
  <c r="W344" i="1"/>
  <c r="W343" i="1" s="1"/>
  <c r="W342" i="1" s="1"/>
  <c r="U73" i="1"/>
  <c r="U72" i="1" s="1"/>
  <c r="U71" i="1" s="1"/>
  <c r="U70" i="1" s="1"/>
  <c r="U69" i="1" s="1"/>
  <c r="U68" i="1" s="1"/>
  <c r="W74" i="1"/>
  <c r="W73" i="1" s="1"/>
  <c r="W72" i="1" s="1"/>
  <c r="W71" i="1" s="1"/>
  <c r="W70" i="1" s="1"/>
  <c r="W69" i="1" s="1"/>
  <c r="W68" i="1" s="1"/>
  <c r="U161" i="1"/>
  <c r="W162" i="1"/>
  <c r="W161" i="1" s="1"/>
  <c r="U295" i="1"/>
  <c r="U294" i="1" s="1"/>
  <c r="U293" i="1" s="1"/>
  <c r="W296" i="1"/>
  <c r="W295" i="1" s="1"/>
  <c r="W294" i="1" s="1"/>
  <c r="W293" i="1" s="1"/>
  <c r="U34" i="1"/>
  <c r="W35" i="1"/>
  <c r="W34" i="1" s="1"/>
  <c r="U528" i="1"/>
  <c r="U527" i="1" s="1"/>
  <c r="U526" i="1" s="1"/>
  <c r="W529" i="1"/>
  <c r="W528" i="1" s="1"/>
  <c r="W527" i="1" s="1"/>
  <c r="W526" i="1" s="1"/>
  <c r="U300" i="1"/>
  <c r="U299" i="1" s="1"/>
  <c r="U298" i="1" s="1"/>
  <c r="U297" i="1" s="1"/>
  <c r="W301" i="1"/>
  <c r="W300" i="1" s="1"/>
  <c r="W299" i="1" s="1"/>
  <c r="W298" i="1" s="1"/>
  <c r="W297" i="1" s="1"/>
  <c r="U113" i="1"/>
  <c r="U112" i="1" s="1"/>
  <c r="W114" i="1"/>
  <c r="W113" i="1" s="1"/>
  <c r="W112" i="1" s="1"/>
  <c r="U578" i="1"/>
  <c r="U577" i="1" s="1"/>
  <c r="U576" i="1" s="1"/>
  <c r="W579" i="1"/>
  <c r="W578" i="1" s="1"/>
  <c r="W577" i="1" s="1"/>
  <c r="W576" i="1" s="1"/>
  <c r="U420" i="1"/>
  <c r="U419" i="1" s="1"/>
  <c r="U418" i="1" s="1"/>
  <c r="U417" i="1" s="1"/>
  <c r="U416" i="1" s="1"/>
  <c r="W421" i="1"/>
  <c r="W420" i="1" s="1"/>
  <c r="W419" i="1" s="1"/>
  <c r="W418" i="1" s="1"/>
  <c r="W417" i="1" s="1"/>
  <c r="W416" i="1" s="1"/>
  <c r="U129" i="1"/>
  <c r="U128" i="1" s="1"/>
  <c r="U127" i="1" s="1"/>
  <c r="U126" i="1" s="1"/>
  <c r="W130" i="1"/>
  <c r="W129" i="1" s="1"/>
  <c r="W128" i="1" s="1"/>
  <c r="W127" i="1" s="1"/>
  <c r="W126" i="1" s="1"/>
  <c r="U335" i="1"/>
  <c r="U334" i="1" s="1"/>
  <c r="W336" i="1"/>
  <c r="W335" i="1" s="1"/>
  <c r="W334" i="1" s="1"/>
  <c r="U630" i="1"/>
  <c r="U629" i="1" s="1"/>
  <c r="W631" i="1"/>
  <c r="W630" i="1" s="1"/>
  <c r="W629" i="1" s="1"/>
  <c r="U390" i="1"/>
  <c r="U389" i="1" s="1"/>
  <c r="W391" i="1"/>
  <c r="W390" i="1" s="1"/>
  <c r="W389" i="1" s="1"/>
  <c r="U503" i="1"/>
  <c r="U502" i="1" s="1"/>
  <c r="U501" i="1" s="1"/>
  <c r="U500" i="1" s="1"/>
  <c r="U499" i="1" s="1"/>
  <c r="U498" i="1" s="1"/>
  <c r="W504" i="1"/>
  <c r="W503" i="1" s="1"/>
  <c r="W502" i="1" s="1"/>
  <c r="W501" i="1" s="1"/>
  <c r="W500" i="1" s="1"/>
  <c r="W499" i="1" s="1"/>
  <c r="W498" i="1" s="1"/>
  <c r="U154" i="1"/>
  <c r="U153" i="1" s="1"/>
  <c r="U152" i="1" s="1"/>
  <c r="W155" i="1"/>
  <c r="W154" i="1" s="1"/>
  <c r="W153" i="1" s="1"/>
  <c r="W152" i="1" s="1"/>
  <c r="U364" i="1"/>
  <c r="U363" i="1" s="1"/>
  <c r="U362" i="1" s="1"/>
  <c r="W365" i="1"/>
  <c r="W364" i="1" s="1"/>
  <c r="W363" i="1" s="1"/>
  <c r="W362" i="1" s="1"/>
  <c r="U340" i="1"/>
  <c r="U339" i="1" s="1"/>
  <c r="W341" i="1"/>
  <c r="W340" i="1" s="1"/>
  <c r="W339" i="1" s="1"/>
  <c r="U408" i="1"/>
  <c r="U407" i="1" s="1"/>
  <c r="U406" i="1" s="1"/>
  <c r="W409" i="1"/>
  <c r="W408" i="1" s="1"/>
  <c r="W407" i="1" s="1"/>
  <c r="W406" i="1" s="1"/>
  <c r="U547" i="1"/>
  <c r="U546" i="1" s="1"/>
  <c r="U545" i="1" s="1"/>
  <c r="W548" i="1"/>
  <c r="W547" i="1" s="1"/>
  <c r="W546" i="1" s="1"/>
  <c r="W545" i="1" s="1"/>
  <c r="U30" i="1"/>
  <c r="U29" i="1" s="1"/>
  <c r="U28" i="1" s="1"/>
  <c r="U27" i="1" s="1"/>
  <c r="U26" i="1" s="1"/>
  <c r="U25" i="1" s="1"/>
  <c r="W31" i="1"/>
  <c r="W30" i="1" s="1"/>
  <c r="U141" i="1"/>
  <c r="U140" i="1" s="1"/>
  <c r="U139" i="1" s="1"/>
  <c r="W142" i="1"/>
  <c r="W141" i="1" s="1"/>
  <c r="W140" i="1" s="1"/>
  <c r="W139" i="1" s="1"/>
  <c r="U649" i="1"/>
  <c r="U648" i="1" s="1"/>
  <c r="U647" i="1" s="1"/>
  <c r="U646" i="1" s="1"/>
  <c r="U645" i="1" s="1"/>
  <c r="W650" i="1"/>
  <c r="W649" i="1" s="1"/>
  <c r="W648" i="1" s="1"/>
  <c r="W647" i="1" s="1"/>
  <c r="W646" i="1" s="1"/>
  <c r="W645" i="1" s="1"/>
  <c r="U602" i="1"/>
  <c r="U601" i="1" s="1"/>
  <c r="U600" i="1" s="1"/>
  <c r="U599" i="1" s="1"/>
  <c r="W603" i="1"/>
  <c r="W602" i="1" s="1"/>
  <c r="W601" i="1" s="1"/>
  <c r="W600" i="1" s="1"/>
  <c r="W599" i="1" s="1"/>
  <c r="U636" i="1"/>
  <c r="U635" i="1" s="1"/>
  <c r="U634" i="1" s="1"/>
  <c r="U633" i="1" s="1"/>
  <c r="U632" i="1" s="1"/>
  <c r="W637" i="1"/>
  <c r="W636" i="1" s="1"/>
  <c r="W635" i="1" s="1"/>
  <c r="W634" i="1" s="1"/>
  <c r="W633" i="1" s="1"/>
  <c r="W632" i="1" s="1"/>
  <c r="U590" i="1"/>
  <c r="U589" i="1" s="1"/>
  <c r="U588" i="1" s="1"/>
  <c r="W591" i="1"/>
  <c r="W590" i="1" s="1"/>
  <c r="W589" i="1" s="1"/>
  <c r="W588" i="1" s="1"/>
  <c r="U431" i="1"/>
  <c r="U430" i="1" s="1"/>
  <c r="U429" i="1" s="1"/>
  <c r="W432" i="1"/>
  <c r="W431" i="1" s="1"/>
  <c r="W430" i="1" s="1"/>
  <c r="W429" i="1" s="1"/>
  <c r="U690" i="1"/>
  <c r="W691" i="1"/>
  <c r="W690" i="1" s="1"/>
  <c r="U282" i="1"/>
  <c r="U281" i="1" s="1"/>
  <c r="W283" i="1"/>
  <c r="W282" i="1" s="1"/>
  <c r="W281" i="1" s="1"/>
  <c r="U566" i="1"/>
  <c r="U565" i="1" s="1"/>
  <c r="U564" i="1" s="1"/>
  <c r="W567" i="1"/>
  <c r="W566" i="1" s="1"/>
  <c r="W565" i="1" s="1"/>
  <c r="U659" i="1"/>
  <c r="W660" i="1"/>
  <c r="W659" i="1" s="1"/>
  <c r="W654" i="1" s="1"/>
  <c r="W653" i="1" s="1"/>
  <c r="W652" i="1" s="1"/>
  <c r="W651" i="1" s="1"/>
  <c r="U332" i="1"/>
  <c r="U331" i="1" s="1"/>
  <c r="W333" i="1"/>
  <c r="W332" i="1" s="1"/>
  <c r="W331" i="1" s="1"/>
  <c r="U686" i="1"/>
  <c r="W687" i="1"/>
  <c r="W686" i="1" s="1"/>
  <c r="U226" i="1"/>
  <c r="U225" i="1" s="1"/>
  <c r="W227" i="1"/>
  <c r="W226" i="1" s="1"/>
  <c r="W225" i="1" s="1"/>
  <c r="U64" i="1"/>
  <c r="W65" i="1"/>
  <c r="W64" i="1" s="1"/>
  <c r="U167" i="1"/>
  <c r="U166" i="1" s="1"/>
  <c r="U165" i="1" s="1"/>
  <c r="W168" i="1"/>
  <c r="W167" i="1" s="1"/>
  <c r="W166" i="1" s="1"/>
  <c r="W165" i="1" s="1"/>
  <c r="U403" i="1"/>
  <c r="U402" i="1" s="1"/>
  <c r="W404" i="1"/>
  <c r="W403" i="1" s="1"/>
  <c r="W402" i="1" s="1"/>
  <c r="U317" i="1"/>
  <c r="U361" i="1"/>
  <c r="U67" i="1"/>
  <c r="U328" i="1"/>
  <c r="U415" i="1"/>
  <c r="U85" i="1"/>
  <c r="U596" i="1"/>
  <c r="U486" i="1"/>
  <c r="U558" i="1"/>
  <c r="U543" i="1"/>
  <c r="U231" i="1"/>
  <c r="U291" i="1"/>
  <c r="U670" i="1"/>
  <c r="U248" i="1"/>
  <c r="U117" i="1"/>
  <c r="U383" i="1"/>
  <c r="U618" i="1"/>
  <c r="U388" i="1"/>
  <c r="U428" i="1"/>
  <c r="U369" i="1"/>
  <c r="U135" i="1"/>
  <c r="U125" i="1"/>
  <c r="U533" i="1"/>
  <c r="U203" i="1"/>
  <c r="U220" i="1"/>
  <c r="U255" i="1"/>
  <c r="U212" i="1"/>
  <c r="U99" i="1"/>
  <c r="U151" i="1"/>
  <c r="Q395" i="1"/>
  <c r="Q405" i="1"/>
  <c r="Q221" i="1"/>
  <c r="Q330" i="1"/>
  <c r="Q329" i="1" s="1"/>
  <c r="Q236" i="1"/>
  <c r="Q338" i="1"/>
  <c r="Q337" i="1" s="1"/>
  <c r="Q806" i="1"/>
  <c r="Q805" i="1" s="1"/>
  <c r="Q804" i="1" s="1"/>
  <c r="Q292" i="1"/>
  <c r="Q379" i="1"/>
  <c r="Q378" i="1" s="1"/>
  <c r="Q61" i="1"/>
  <c r="Q60" i="1" s="1"/>
  <c r="Q59" i="1" s="1"/>
  <c r="Q426" i="1"/>
  <c r="Q425" i="1" s="1"/>
  <c r="Q424" i="1" s="1"/>
  <c r="Q423" i="1" s="1"/>
  <c r="Q422" i="1" s="1"/>
  <c r="Q83" i="1"/>
  <c r="Q82" i="1" s="1"/>
  <c r="Q81" i="1" s="1"/>
  <c r="Q123" i="1"/>
  <c r="Q122" i="1" s="1"/>
  <c r="Q118" i="1" s="1"/>
  <c r="X380" i="1"/>
  <c r="X159" i="1"/>
  <c r="X785" i="1"/>
  <c r="Q784" i="1"/>
  <c r="Q783" i="1" s="1"/>
  <c r="Q782" i="1" s="1"/>
  <c r="Q781" i="1" s="1"/>
  <c r="Q780" i="1" s="1"/>
  <c r="Q779" i="1" s="1"/>
  <c r="Q778" i="1" s="1"/>
  <c r="Q201" i="1"/>
  <c r="Q229" i="1"/>
  <c r="Q228" i="1" s="1"/>
  <c r="Q210" i="1"/>
  <c r="Q209" i="1" s="1"/>
  <c r="Q208" i="1" s="1"/>
  <c r="Q246" i="1"/>
  <c r="X655" i="1"/>
  <c r="X30" i="1"/>
  <c r="X680" i="1"/>
  <c r="X688" i="1"/>
  <c r="X483" i="1"/>
  <c r="X690" i="1"/>
  <c r="Q315" i="1"/>
  <c r="Q314" i="1" s="1"/>
  <c r="Q313" i="1" s="1"/>
  <c r="Q312" i="1" s="1"/>
  <c r="Q311" i="1" s="1"/>
  <c r="Q359" i="1"/>
  <c r="Q355" i="1" s="1"/>
  <c r="Q354" i="1" s="1"/>
  <c r="Q350" i="1" s="1"/>
  <c r="Q386" i="1"/>
  <c r="Q385" i="1" s="1"/>
  <c r="Q384" i="1" s="1"/>
  <c r="Q413" i="1"/>
  <c r="Q133" i="1"/>
  <c r="Q132" i="1" s="1"/>
  <c r="Q131" i="1" s="1"/>
  <c r="Q482" i="1"/>
  <c r="Q481" i="1" s="1"/>
  <c r="Q480" i="1" s="1"/>
  <c r="X678" i="1"/>
  <c r="Q556" i="1"/>
  <c r="Q555" i="1" s="1"/>
  <c r="Q541" i="1"/>
  <c r="Q540" i="1" s="1"/>
  <c r="Q539" i="1" s="1"/>
  <c r="Q253" i="1"/>
  <c r="Q252" i="1" s="1"/>
  <c r="Q668" i="1"/>
  <c r="Q667" i="1" s="1"/>
  <c r="Q666" i="1" s="1"/>
  <c r="Q644" i="1" s="1"/>
  <c r="Q643" i="1" s="1"/>
  <c r="Q149" i="1"/>
  <c r="Q148" i="1" s="1"/>
  <c r="Q147" i="1" s="1"/>
  <c r="Q146" i="1" s="1"/>
  <c r="X157" i="1"/>
  <c r="X671" i="1"/>
  <c r="X161" i="1"/>
  <c r="Q564" i="1"/>
  <c r="Q563" i="1"/>
  <c r="Q616" i="1"/>
  <c r="Q615" i="1" s="1"/>
  <c r="Q326" i="1"/>
  <c r="Q322" i="1" s="1"/>
  <c r="Q367" i="1"/>
  <c r="Q366" i="1" s="1"/>
  <c r="Q531" i="1"/>
  <c r="Q530" i="1" s="1"/>
  <c r="Q521" i="1" s="1"/>
  <c r="X811" i="1"/>
  <c r="Q218" i="1"/>
  <c r="Q217" i="1" s="1"/>
  <c r="Q289" i="1"/>
  <c r="Q285" i="1" s="1"/>
  <c r="Q284" i="1" s="1"/>
  <c r="Q97" i="1"/>
  <c r="Q115" i="1"/>
  <c r="Q111" i="1" s="1"/>
  <c r="X686" i="1"/>
  <c r="X62" i="1"/>
  <c r="X64" i="1"/>
  <c r="X34" i="1"/>
  <c r="X32" i="1"/>
  <c r="S685" i="1"/>
  <c r="X685" i="1" s="1"/>
  <c r="S677" i="1"/>
  <c r="S676" i="1" s="1"/>
  <c r="X676" i="1" s="1"/>
  <c r="S156" i="1"/>
  <c r="X156" i="1" s="1"/>
  <c r="S542" i="1"/>
  <c r="X543" i="1"/>
  <c r="S639" i="1"/>
  <c r="X640" i="1"/>
  <c r="S430" i="1"/>
  <c r="X431" i="1"/>
  <c r="S407" i="1"/>
  <c r="X408" i="1"/>
  <c r="S166" i="1"/>
  <c r="X167" i="1"/>
  <c r="S648" i="1"/>
  <c r="X649" i="1"/>
  <c r="S527" i="1"/>
  <c r="X528" i="1"/>
  <c r="S635" i="1"/>
  <c r="X636" i="1"/>
  <c r="S546" i="1"/>
  <c r="X547" i="1"/>
  <c r="S585" i="1"/>
  <c r="X586" i="1"/>
  <c r="S557" i="1"/>
  <c r="X558" i="1"/>
  <c r="S219" i="1"/>
  <c r="X220" i="1"/>
  <c r="S290" i="1"/>
  <c r="X291" i="1"/>
  <c r="S98" i="1"/>
  <c r="X99" i="1"/>
  <c r="S316" i="1"/>
  <c r="X317" i="1"/>
  <c r="S382" i="1"/>
  <c r="X383" i="1"/>
  <c r="S66" i="1"/>
  <c r="X67" i="1"/>
  <c r="S368" i="1"/>
  <c r="X369" i="1"/>
  <c r="S595" i="1"/>
  <c r="X596" i="1"/>
  <c r="S532" i="1"/>
  <c r="X533" i="1"/>
  <c r="S29" i="1"/>
  <c r="S249" i="1"/>
  <c r="X249" i="1" s="1"/>
  <c r="X250" i="1"/>
  <c r="S663" i="1"/>
  <c r="X664" i="1"/>
  <c r="S286" i="1"/>
  <c r="X286" i="1" s="1"/>
  <c r="X287" i="1"/>
  <c r="S108" i="1"/>
  <c r="X109" i="1"/>
  <c r="S491" i="1"/>
  <c r="X492" i="1"/>
  <c r="S669" i="1"/>
  <c r="X670" i="1"/>
  <c r="S617" i="1"/>
  <c r="X618" i="1"/>
  <c r="S485" i="1"/>
  <c r="X486" i="1"/>
  <c r="S153" i="1"/>
  <c r="X154" i="1"/>
  <c r="S589" i="1"/>
  <c r="X590" i="1"/>
  <c r="S629" i="1"/>
  <c r="X629" i="1" s="1"/>
  <c r="X630" i="1"/>
  <c r="S402" i="1"/>
  <c r="X402" i="1" s="1"/>
  <c r="X403" i="1"/>
  <c r="S150" i="1"/>
  <c r="X151" i="1"/>
  <c r="S427" i="1"/>
  <c r="X428" i="1"/>
  <c r="S607" i="1"/>
  <c r="X608" i="1"/>
  <c r="S612" i="1"/>
  <c r="X613" i="1"/>
  <c r="S91" i="1"/>
  <c r="X91" i="1" s="1"/>
  <c r="X92" i="1"/>
  <c r="S410" i="1"/>
  <c r="X410" i="1" s="1"/>
  <c r="X411" i="1"/>
  <c r="S175" i="1"/>
  <c r="X175" i="1" s="1"/>
  <c r="X176" i="1"/>
  <c r="S303" i="1"/>
  <c r="X304" i="1"/>
  <c r="S299" i="1"/>
  <c r="X300" i="1"/>
  <c r="S570" i="1"/>
  <c r="X571" i="1"/>
  <c r="S536" i="1"/>
  <c r="X537" i="1"/>
  <c r="S351" i="1"/>
  <c r="X351" i="1" s="1"/>
  <c r="X352" i="1"/>
  <c r="S601" i="1"/>
  <c r="X602" i="1"/>
  <c r="S513" i="1"/>
  <c r="X514" i="1"/>
  <c r="S222" i="1"/>
  <c r="X223" i="1"/>
  <c r="S808" i="1"/>
  <c r="X809" i="1"/>
  <c r="S195" i="1"/>
  <c r="X196" i="1"/>
  <c r="S414" i="1"/>
  <c r="X415" i="1"/>
  <c r="S419" i="1"/>
  <c r="X420" i="1"/>
  <c r="S363" i="1"/>
  <c r="X364" i="1"/>
  <c r="S399" i="1"/>
  <c r="X399" i="1" s="1"/>
  <c r="X400" i="1"/>
  <c r="S78" i="1"/>
  <c r="X79" i="1"/>
  <c r="S230" i="1"/>
  <c r="X231" i="1"/>
  <c r="S211" i="1"/>
  <c r="X212" i="1"/>
  <c r="S247" i="1"/>
  <c r="X248" i="1"/>
  <c r="S360" i="1"/>
  <c r="X361" i="1"/>
  <c r="S387" i="1"/>
  <c r="X388" i="1"/>
  <c r="S84" i="1"/>
  <c r="X85" i="1"/>
  <c r="S396" i="1"/>
  <c r="X397" i="1"/>
  <c r="S39" i="1"/>
  <c r="X40" i="1"/>
  <c r="S94" i="1"/>
  <c r="X94" i="1" s="1"/>
  <c r="X95" i="1"/>
  <c r="S100" i="1"/>
  <c r="X100" i="1" s="1"/>
  <c r="X101" i="1"/>
  <c r="S347" i="1"/>
  <c r="X348" i="1"/>
  <c r="S112" i="1"/>
  <c r="X112" i="1" s="1"/>
  <c r="X113" i="1"/>
  <c r="S787" i="1"/>
  <c r="X788" i="1"/>
  <c r="S327" i="1"/>
  <c r="X328" i="1"/>
  <c r="S134" i="1"/>
  <c r="X135" i="1"/>
  <c r="S281" i="1"/>
  <c r="X281" i="1" s="1"/>
  <c r="X282" i="1"/>
  <c r="S72" i="1"/>
  <c r="X73" i="1"/>
  <c r="S654" i="1"/>
  <c r="X659" i="1"/>
  <c r="S213" i="1"/>
  <c r="X213" i="1" s="1"/>
  <c r="X214" i="1"/>
  <c r="S374" i="1"/>
  <c r="X375" i="1"/>
  <c r="S275" i="1"/>
  <c r="X275" i="1" s="1"/>
  <c r="X276" i="1"/>
  <c r="S233" i="1"/>
  <c r="X234" i="1"/>
  <c r="S191" i="1"/>
  <c r="X192" i="1"/>
  <c r="S202" i="1"/>
  <c r="X203" i="1"/>
  <c r="S116" i="1"/>
  <c r="X117" i="1"/>
  <c r="S798" i="1"/>
  <c r="X799" i="1"/>
  <c r="S560" i="1"/>
  <c r="X561" i="1"/>
  <c r="S502" i="1"/>
  <c r="X503" i="1"/>
  <c r="S813" i="1"/>
  <c r="X813" i="1" s="1"/>
  <c r="X814" i="1"/>
  <c r="S334" i="1"/>
  <c r="X334" i="1" s="1"/>
  <c r="X335" i="1"/>
  <c r="S581" i="1"/>
  <c r="X582" i="1"/>
  <c r="S140" i="1"/>
  <c r="X141" i="1"/>
  <c r="S323" i="1"/>
  <c r="X323" i="1" s="1"/>
  <c r="X324" i="1"/>
  <c r="S356" i="1"/>
  <c r="X357" i="1"/>
  <c r="S339" i="1"/>
  <c r="X340" i="1"/>
  <c r="S565" i="1"/>
  <c r="X566" i="1"/>
  <c r="S673" i="1"/>
  <c r="X673" i="1" s="1"/>
  <c r="X674" i="1"/>
  <c r="S792" i="1"/>
  <c r="X793" i="1"/>
  <c r="S389" i="1"/>
  <c r="X389" i="1" s="1"/>
  <c r="X390" i="1"/>
  <c r="S294" i="1"/>
  <c r="X295" i="1"/>
  <c r="S577" i="1"/>
  <c r="X578" i="1"/>
  <c r="S331" i="1"/>
  <c r="X332" i="1"/>
  <c r="S342" i="1"/>
  <c r="X342" i="1" s="1"/>
  <c r="X343" i="1"/>
  <c r="S225" i="1"/>
  <c r="X225" i="1" s="1"/>
  <c r="X226" i="1"/>
  <c r="S523" i="1"/>
  <c r="X524" i="1"/>
  <c r="S257" i="1"/>
  <c r="X258" i="1"/>
  <c r="S128" i="1"/>
  <c r="X129" i="1"/>
  <c r="S119" i="1"/>
  <c r="X119" i="1" s="1"/>
  <c r="X120" i="1"/>
  <c r="S241" i="1"/>
  <c r="X242" i="1"/>
  <c r="S124" i="1"/>
  <c r="X125" i="1"/>
  <c r="S254" i="1"/>
  <c r="X255" i="1"/>
  <c r="S237" i="1"/>
  <c r="X238" i="1"/>
  <c r="S267" i="1"/>
  <c r="X268" i="1"/>
  <c r="Q261" i="1"/>
  <c r="S262" i="1"/>
  <c r="Q23" i="1"/>
  <c r="S24" i="1"/>
  <c r="O279" i="1"/>
  <c r="O278" i="1" s="1"/>
  <c r="O274" i="1" s="1"/>
  <c r="O273" i="1" s="1"/>
  <c r="O272" i="1" s="1"/>
  <c r="O271" i="1" s="1"/>
  <c r="Q280" i="1"/>
  <c r="O199" i="1"/>
  <c r="O198" i="1" s="1"/>
  <c r="O189" i="1" s="1"/>
  <c r="Q200" i="1"/>
  <c r="M144" i="1"/>
  <c r="M143" i="1" s="1"/>
  <c r="O145" i="1"/>
  <c r="M198" i="1"/>
  <c r="M189" i="1" s="1"/>
  <c r="M279" i="1"/>
  <c r="M682" i="1"/>
  <c r="M645" i="1"/>
  <c r="M644" i="1" s="1"/>
  <c r="K216" i="1"/>
  <c r="M394" i="1"/>
  <c r="M292" i="1"/>
  <c r="M499" i="1"/>
  <c r="M498" i="1" s="1"/>
  <c r="M350" i="1"/>
  <c r="M26" i="1"/>
  <c r="M604" i="1"/>
  <c r="M105" i="1"/>
  <c r="M424" i="1"/>
  <c r="M521" i="1"/>
  <c r="M416" i="1"/>
  <c r="M632" i="1"/>
  <c r="M790" i="1"/>
  <c r="M36" i="1"/>
  <c r="M147" i="1"/>
  <c r="M69" i="1"/>
  <c r="M511" i="1"/>
  <c r="M245" i="1"/>
  <c r="M312" i="1"/>
  <c r="M20" i="1"/>
  <c r="M805" i="1"/>
  <c r="M264" i="1"/>
  <c r="M371" i="1"/>
  <c r="M781" i="1"/>
  <c r="M796" i="1"/>
  <c r="K393" i="1"/>
  <c r="K499" i="1"/>
  <c r="K632" i="1"/>
  <c r="K337" i="1"/>
  <c r="K264" i="1"/>
  <c r="K312" i="1"/>
  <c r="K20" i="1"/>
  <c r="K143" i="1"/>
  <c r="K350" i="1"/>
  <c r="K604" i="1"/>
  <c r="I429" i="1"/>
  <c r="K69" i="1"/>
  <c r="K147" i="1"/>
  <c r="K796" i="1"/>
  <c r="K645" i="1"/>
  <c r="K189" i="1"/>
  <c r="K321" i="1"/>
  <c r="K105" i="1"/>
  <c r="K790" i="1"/>
  <c r="K36" i="1"/>
  <c r="K511" i="1"/>
  <c r="K424" i="1"/>
  <c r="K416" i="1"/>
  <c r="K245" i="1"/>
  <c r="K278" i="1"/>
  <c r="K805" i="1"/>
  <c r="K780" i="1"/>
  <c r="K682" i="1"/>
  <c r="K371" i="1"/>
  <c r="K25" i="1"/>
  <c r="I814" i="1"/>
  <c r="H814" i="1"/>
  <c r="I811" i="1"/>
  <c r="H811" i="1"/>
  <c r="I809" i="1"/>
  <c r="H809" i="1"/>
  <c r="I800" i="1"/>
  <c r="H800" i="1"/>
  <c r="H799" i="1" s="1"/>
  <c r="H798" i="1" s="1"/>
  <c r="H797" i="1" s="1"/>
  <c r="H796" i="1" s="1"/>
  <c r="I794" i="1"/>
  <c r="H794" i="1"/>
  <c r="H793" i="1" s="1"/>
  <c r="H792" i="1" s="1"/>
  <c r="H791" i="1" s="1"/>
  <c r="H790" i="1" s="1"/>
  <c r="H789" i="1" s="1"/>
  <c r="I787" i="1"/>
  <c r="H787" i="1"/>
  <c r="I785" i="1"/>
  <c r="H785" i="1"/>
  <c r="I690" i="1"/>
  <c r="H690" i="1"/>
  <c r="I688" i="1"/>
  <c r="H688" i="1"/>
  <c r="I686" i="1"/>
  <c r="H686" i="1"/>
  <c r="I680" i="1"/>
  <c r="H680" i="1"/>
  <c r="I678" i="1"/>
  <c r="H678" i="1"/>
  <c r="I674" i="1"/>
  <c r="H674" i="1"/>
  <c r="I671" i="1"/>
  <c r="H671" i="1"/>
  <c r="I669" i="1"/>
  <c r="H669" i="1"/>
  <c r="I664" i="1"/>
  <c r="H664" i="1"/>
  <c r="I659" i="1"/>
  <c r="H659" i="1"/>
  <c r="I655" i="1"/>
  <c r="H655" i="1"/>
  <c r="I649" i="1"/>
  <c r="H649" i="1"/>
  <c r="I641" i="1"/>
  <c r="H641" i="1"/>
  <c r="H640" i="1" s="1"/>
  <c r="H639" i="1" s="1"/>
  <c r="H638" i="1" s="1"/>
  <c r="I636" i="1"/>
  <c r="H636" i="1"/>
  <c r="I630" i="1"/>
  <c r="H630" i="1"/>
  <c r="H627" i="1"/>
  <c r="H622" i="1"/>
  <c r="I617" i="1"/>
  <c r="H617" i="1"/>
  <c r="I613" i="1"/>
  <c r="H613" i="1"/>
  <c r="I608" i="1"/>
  <c r="H608" i="1"/>
  <c r="I602" i="1"/>
  <c r="H602" i="1"/>
  <c r="H597" i="1"/>
  <c r="I595" i="1"/>
  <c r="H595" i="1"/>
  <c r="I590" i="1"/>
  <c r="H590" i="1"/>
  <c r="I586" i="1"/>
  <c r="H586" i="1"/>
  <c r="I582" i="1"/>
  <c r="H582" i="1"/>
  <c r="I578" i="1"/>
  <c r="H578" i="1"/>
  <c r="I571" i="1"/>
  <c r="H571" i="1"/>
  <c r="I566" i="1"/>
  <c r="H566" i="1"/>
  <c r="I561" i="1"/>
  <c r="H561" i="1"/>
  <c r="I557" i="1"/>
  <c r="H557" i="1"/>
  <c r="H552" i="1"/>
  <c r="I547" i="1"/>
  <c r="H547" i="1"/>
  <c r="I542" i="1"/>
  <c r="H542" i="1"/>
  <c r="I537" i="1"/>
  <c r="H537" i="1"/>
  <c r="I532" i="1"/>
  <c r="H532" i="1"/>
  <c r="I528" i="1"/>
  <c r="H528" i="1"/>
  <c r="I524" i="1"/>
  <c r="H524" i="1"/>
  <c r="I515" i="1"/>
  <c r="H515" i="1"/>
  <c r="H514" i="1" s="1"/>
  <c r="H513" i="1" s="1"/>
  <c r="H512" i="1" s="1"/>
  <c r="H511" i="1" s="1"/>
  <c r="I503" i="1"/>
  <c r="H503" i="1"/>
  <c r="H496" i="1"/>
  <c r="I492" i="1"/>
  <c r="H492" i="1"/>
  <c r="I487" i="1"/>
  <c r="H487" i="1"/>
  <c r="I485" i="1"/>
  <c r="H485" i="1"/>
  <c r="I483" i="1"/>
  <c r="H483" i="1"/>
  <c r="I427" i="1"/>
  <c r="H427" i="1"/>
  <c r="I420" i="1"/>
  <c r="H420" i="1"/>
  <c r="I414" i="1"/>
  <c r="H414" i="1"/>
  <c r="I408" i="1"/>
  <c r="H408" i="1"/>
  <c r="I403" i="1"/>
  <c r="H403" i="1"/>
  <c r="I400" i="1"/>
  <c r="H400" i="1"/>
  <c r="I397" i="1"/>
  <c r="H397" i="1"/>
  <c r="I390" i="1"/>
  <c r="H390" i="1"/>
  <c r="I387" i="1"/>
  <c r="H387" i="1"/>
  <c r="I382" i="1"/>
  <c r="H382" i="1"/>
  <c r="I380" i="1"/>
  <c r="H380" i="1"/>
  <c r="I375" i="1"/>
  <c r="H375" i="1"/>
  <c r="I368" i="1"/>
  <c r="H368" i="1"/>
  <c r="I364" i="1"/>
  <c r="H364" i="1"/>
  <c r="I360" i="1"/>
  <c r="H360" i="1"/>
  <c r="I357" i="1"/>
  <c r="H357" i="1"/>
  <c r="I352" i="1"/>
  <c r="H352" i="1"/>
  <c r="I348" i="1"/>
  <c r="H348" i="1"/>
  <c r="I343" i="1"/>
  <c r="H343" i="1"/>
  <c r="I340" i="1"/>
  <c r="H340" i="1"/>
  <c r="I335" i="1"/>
  <c r="H335" i="1"/>
  <c r="I332" i="1"/>
  <c r="H332" i="1"/>
  <c r="I327" i="1"/>
  <c r="H327" i="1"/>
  <c r="I324" i="1"/>
  <c r="H324" i="1"/>
  <c r="I316" i="1"/>
  <c r="H316" i="1"/>
  <c r="H309" i="1"/>
  <c r="I304" i="1"/>
  <c r="H304" i="1"/>
  <c r="I300" i="1"/>
  <c r="H300" i="1"/>
  <c r="I295" i="1"/>
  <c r="H295" i="1"/>
  <c r="I290" i="1"/>
  <c r="H290" i="1"/>
  <c r="I287" i="1"/>
  <c r="H287" i="1"/>
  <c r="I282" i="1"/>
  <c r="H282" i="1"/>
  <c r="I279" i="1"/>
  <c r="H279" i="1"/>
  <c r="I276" i="1"/>
  <c r="H276" i="1"/>
  <c r="I268" i="1"/>
  <c r="H268" i="1"/>
  <c r="I261" i="1"/>
  <c r="H261" i="1"/>
  <c r="I258" i="1"/>
  <c r="H258" i="1"/>
  <c r="I254" i="1"/>
  <c r="H254" i="1"/>
  <c r="I250" i="1"/>
  <c r="H250" i="1"/>
  <c r="I247" i="1"/>
  <c r="H247" i="1"/>
  <c r="I242" i="1"/>
  <c r="H242" i="1"/>
  <c r="I238" i="1"/>
  <c r="H238" i="1"/>
  <c r="I234" i="1"/>
  <c r="H234" i="1"/>
  <c r="I230" i="1"/>
  <c r="H230" i="1"/>
  <c r="I226" i="1"/>
  <c r="H226" i="1"/>
  <c r="I223" i="1"/>
  <c r="H223" i="1"/>
  <c r="I219" i="1"/>
  <c r="H219" i="1"/>
  <c r="I214" i="1"/>
  <c r="H214" i="1"/>
  <c r="I211" i="1"/>
  <c r="H211" i="1"/>
  <c r="H206" i="1"/>
  <c r="I202" i="1"/>
  <c r="H202" i="1"/>
  <c r="I199" i="1"/>
  <c r="H199" i="1"/>
  <c r="I196" i="1"/>
  <c r="H196" i="1"/>
  <c r="I192" i="1"/>
  <c r="H192" i="1"/>
  <c r="H179" i="1"/>
  <c r="I176" i="1"/>
  <c r="H176" i="1"/>
  <c r="I167" i="1"/>
  <c r="H167" i="1"/>
  <c r="I161" i="1"/>
  <c r="H161" i="1"/>
  <c r="I159" i="1"/>
  <c r="H159" i="1"/>
  <c r="I157" i="1"/>
  <c r="H157" i="1"/>
  <c r="I154" i="1"/>
  <c r="H154" i="1"/>
  <c r="I144" i="1"/>
  <c r="H144" i="1"/>
  <c r="I141" i="1"/>
  <c r="H141" i="1"/>
  <c r="I134" i="1"/>
  <c r="H134" i="1"/>
  <c r="I129" i="1"/>
  <c r="H129" i="1"/>
  <c r="I124" i="1"/>
  <c r="H124" i="1"/>
  <c r="I120" i="1"/>
  <c r="H120" i="1"/>
  <c r="I116" i="1"/>
  <c r="H116" i="1"/>
  <c r="I113" i="1"/>
  <c r="H113" i="1"/>
  <c r="I109" i="1"/>
  <c r="H109" i="1"/>
  <c r="I101" i="1"/>
  <c r="H101" i="1"/>
  <c r="I98" i="1"/>
  <c r="H98" i="1"/>
  <c r="I95" i="1"/>
  <c r="H95" i="1"/>
  <c r="I92" i="1"/>
  <c r="H92" i="1"/>
  <c r="H89" i="1"/>
  <c r="I84" i="1"/>
  <c r="H84" i="1"/>
  <c r="I79" i="1"/>
  <c r="H79" i="1"/>
  <c r="I73" i="1"/>
  <c r="H73" i="1"/>
  <c r="I66" i="1"/>
  <c r="H66" i="1"/>
  <c r="I64" i="1"/>
  <c r="H64" i="1"/>
  <c r="I62" i="1"/>
  <c r="H62" i="1"/>
  <c r="H57" i="1"/>
  <c r="H54" i="1"/>
  <c r="H53" i="1" s="1"/>
  <c r="H51" i="1"/>
  <c r="H47" i="1"/>
  <c r="I40" i="1"/>
  <c r="H40" i="1"/>
  <c r="I34" i="1"/>
  <c r="H34" i="1"/>
  <c r="I32" i="1"/>
  <c r="H32" i="1"/>
  <c r="I30" i="1"/>
  <c r="H30" i="1"/>
  <c r="I23" i="1"/>
  <c r="H23" i="1"/>
  <c r="G420" i="1"/>
  <c r="U221" i="1" l="1"/>
  <c r="W685" i="1"/>
  <c r="W684" i="1" s="1"/>
  <c r="W683" i="1" s="1"/>
  <c r="W682" i="1" s="1"/>
  <c r="W29" i="1"/>
  <c r="W28" i="1" s="1"/>
  <c r="W27" i="1" s="1"/>
  <c r="W26" i="1" s="1"/>
  <c r="W25" i="1" s="1"/>
  <c r="U338" i="1"/>
  <c r="U337" i="1" s="1"/>
  <c r="U654" i="1"/>
  <c r="U653" i="1" s="1"/>
  <c r="U652" i="1" s="1"/>
  <c r="U651" i="1" s="1"/>
  <c r="U806" i="1"/>
  <c r="U805" i="1" s="1"/>
  <c r="U804" i="1" s="1"/>
  <c r="U803" i="1" s="1"/>
  <c r="U802" i="1" s="1"/>
  <c r="U685" i="1"/>
  <c r="U684" i="1" s="1"/>
  <c r="U683" i="1" s="1"/>
  <c r="U682" i="1" s="1"/>
  <c r="U156" i="1"/>
  <c r="W338" i="1"/>
  <c r="W337" i="1" s="1"/>
  <c r="U405" i="1"/>
  <c r="U395" i="1"/>
  <c r="W405" i="1"/>
  <c r="W330" i="1"/>
  <c r="W329" i="1" s="1"/>
  <c r="W806" i="1"/>
  <c r="W805" i="1" s="1"/>
  <c r="W804" i="1" s="1"/>
  <c r="W803" i="1" s="1"/>
  <c r="W802" i="1" s="1"/>
  <c r="W156" i="1"/>
  <c r="W236" i="1"/>
  <c r="U330" i="1"/>
  <c r="U329" i="1" s="1"/>
  <c r="U292" i="1"/>
  <c r="U563" i="1"/>
  <c r="U219" i="1"/>
  <c r="U218" i="1" s="1"/>
  <c r="U217" i="1" s="1"/>
  <c r="W220" i="1"/>
  <c r="W219" i="1" s="1"/>
  <c r="W218" i="1" s="1"/>
  <c r="W217" i="1" s="1"/>
  <c r="U98" i="1"/>
  <c r="U97" i="1" s="1"/>
  <c r="W99" i="1"/>
  <c r="W98" i="1" s="1"/>
  <c r="W97" i="1" s="1"/>
  <c r="U202" i="1"/>
  <c r="U201" i="1" s="1"/>
  <c r="W203" i="1"/>
  <c r="W202" i="1" s="1"/>
  <c r="W201" i="1" s="1"/>
  <c r="U368" i="1"/>
  <c r="U367" i="1" s="1"/>
  <c r="U366" i="1" s="1"/>
  <c r="W369" i="1"/>
  <c r="W368" i="1" s="1"/>
  <c r="W367" i="1" s="1"/>
  <c r="W366" i="1" s="1"/>
  <c r="U382" i="1"/>
  <c r="U379" i="1" s="1"/>
  <c r="U378" i="1" s="1"/>
  <c r="W383" i="1"/>
  <c r="W382" i="1" s="1"/>
  <c r="W379" i="1" s="1"/>
  <c r="W378" i="1" s="1"/>
  <c r="U669" i="1"/>
  <c r="U668" i="1" s="1"/>
  <c r="U667" i="1" s="1"/>
  <c r="U666" i="1" s="1"/>
  <c r="W670" i="1"/>
  <c r="W669" i="1" s="1"/>
  <c r="W668" i="1" s="1"/>
  <c r="W667" i="1" s="1"/>
  <c r="W666" i="1" s="1"/>
  <c r="W644" i="1" s="1"/>
  <c r="U557" i="1"/>
  <c r="U556" i="1" s="1"/>
  <c r="U555" i="1" s="1"/>
  <c r="W558" i="1"/>
  <c r="W557" i="1" s="1"/>
  <c r="W556" i="1" s="1"/>
  <c r="W555" i="1" s="1"/>
  <c r="U414" i="1"/>
  <c r="U413" i="1" s="1"/>
  <c r="W415" i="1"/>
  <c r="W414" i="1" s="1"/>
  <c r="W413" i="1" s="1"/>
  <c r="U316" i="1"/>
  <c r="U315" i="1" s="1"/>
  <c r="U314" i="1" s="1"/>
  <c r="U313" i="1" s="1"/>
  <c r="U312" i="1" s="1"/>
  <c r="U311" i="1" s="1"/>
  <c r="W317" i="1"/>
  <c r="W316" i="1" s="1"/>
  <c r="W315" i="1" s="1"/>
  <c r="W314" i="1" s="1"/>
  <c r="W313" i="1" s="1"/>
  <c r="W312" i="1" s="1"/>
  <c r="W311" i="1" s="1"/>
  <c r="W292" i="1"/>
  <c r="W677" i="1"/>
  <c r="W676" i="1" s="1"/>
  <c r="U485" i="1"/>
  <c r="U482" i="1" s="1"/>
  <c r="U481" i="1" s="1"/>
  <c r="U480" i="1" s="1"/>
  <c r="W486" i="1"/>
  <c r="W485" i="1" s="1"/>
  <c r="W482" i="1" s="1"/>
  <c r="W481" i="1" s="1"/>
  <c r="W480" i="1" s="1"/>
  <c r="U327" i="1"/>
  <c r="U326" i="1" s="1"/>
  <c r="U322" i="1" s="1"/>
  <c r="W328" i="1"/>
  <c r="W327" i="1" s="1"/>
  <c r="W326" i="1" s="1"/>
  <c r="W322" i="1" s="1"/>
  <c r="U236" i="1"/>
  <c r="U211" i="1"/>
  <c r="U210" i="1" s="1"/>
  <c r="U209" i="1" s="1"/>
  <c r="U208" i="1" s="1"/>
  <c r="W212" i="1"/>
  <c r="W211" i="1" s="1"/>
  <c r="W210" i="1" s="1"/>
  <c r="W209" i="1" s="1"/>
  <c r="W208" i="1" s="1"/>
  <c r="U532" i="1"/>
  <c r="U531" i="1" s="1"/>
  <c r="U530" i="1" s="1"/>
  <c r="U521" i="1" s="1"/>
  <c r="W533" i="1"/>
  <c r="W532" i="1" s="1"/>
  <c r="W531" i="1" s="1"/>
  <c r="W530" i="1" s="1"/>
  <c r="W521" i="1" s="1"/>
  <c r="U427" i="1"/>
  <c r="U426" i="1" s="1"/>
  <c r="U425" i="1" s="1"/>
  <c r="U424" i="1" s="1"/>
  <c r="U423" i="1" s="1"/>
  <c r="U422" i="1" s="1"/>
  <c r="W428" i="1"/>
  <c r="W427" i="1" s="1"/>
  <c r="W426" i="1" s="1"/>
  <c r="W425" i="1" s="1"/>
  <c r="W424" i="1" s="1"/>
  <c r="W423" i="1" s="1"/>
  <c r="W422" i="1" s="1"/>
  <c r="U290" i="1"/>
  <c r="U289" i="1" s="1"/>
  <c r="U285" i="1" s="1"/>
  <c r="U284" i="1" s="1"/>
  <c r="W291" i="1"/>
  <c r="W290" i="1" s="1"/>
  <c r="W289" i="1" s="1"/>
  <c r="W285" i="1" s="1"/>
  <c r="W284" i="1" s="1"/>
  <c r="U254" i="1"/>
  <c r="U253" i="1" s="1"/>
  <c r="U252" i="1" s="1"/>
  <c r="W255" i="1"/>
  <c r="W254" i="1" s="1"/>
  <c r="W253" i="1" s="1"/>
  <c r="W252" i="1" s="1"/>
  <c r="U124" i="1"/>
  <c r="U123" i="1" s="1"/>
  <c r="U122" i="1" s="1"/>
  <c r="U118" i="1" s="1"/>
  <c r="W125" i="1"/>
  <c r="W124" i="1" s="1"/>
  <c r="W123" i="1" s="1"/>
  <c r="W122" i="1" s="1"/>
  <c r="W118" i="1" s="1"/>
  <c r="U387" i="1"/>
  <c r="U386" i="1" s="1"/>
  <c r="U385" i="1" s="1"/>
  <c r="U384" i="1" s="1"/>
  <c r="W388" i="1"/>
  <c r="W387" i="1" s="1"/>
  <c r="W386" i="1" s="1"/>
  <c r="W385" i="1" s="1"/>
  <c r="W384" i="1" s="1"/>
  <c r="U116" i="1"/>
  <c r="U115" i="1" s="1"/>
  <c r="U111" i="1" s="1"/>
  <c r="U106" i="1" s="1"/>
  <c r="W117" i="1"/>
  <c r="W116" i="1" s="1"/>
  <c r="W115" i="1" s="1"/>
  <c r="W111" i="1" s="1"/>
  <c r="U230" i="1"/>
  <c r="U229" i="1" s="1"/>
  <c r="U228" i="1" s="1"/>
  <c r="W231" i="1"/>
  <c r="W230" i="1" s="1"/>
  <c r="W229" i="1" s="1"/>
  <c r="W228" i="1" s="1"/>
  <c r="U595" i="1"/>
  <c r="W596" i="1"/>
  <c r="W595" i="1" s="1"/>
  <c r="U66" i="1"/>
  <c r="U61" i="1" s="1"/>
  <c r="U60" i="1" s="1"/>
  <c r="U59" i="1" s="1"/>
  <c r="W67" i="1"/>
  <c r="W66" i="1" s="1"/>
  <c r="W61" i="1" s="1"/>
  <c r="W60" i="1" s="1"/>
  <c r="W59" i="1" s="1"/>
  <c r="U150" i="1"/>
  <c r="U149" i="1" s="1"/>
  <c r="W151" i="1"/>
  <c r="W150" i="1" s="1"/>
  <c r="W149" i="1" s="1"/>
  <c r="W148" i="1" s="1"/>
  <c r="W147" i="1" s="1"/>
  <c r="W146" i="1" s="1"/>
  <c r="U134" i="1"/>
  <c r="U133" i="1" s="1"/>
  <c r="U132" i="1" s="1"/>
  <c r="U131" i="1" s="1"/>
  <c r="W135" i="1"/>
  <c r="W134" i="1" s="1"/>
  <c r="W133" i="1" s="1"/>
  <c r="W132" i="1" s="1"/>
  <c r="W131" i="1" s="1"/>
  <c r="U617" i="1"/>
  <c r="U616" i="1" s="1"/>
  <c r="U615" i="1" s="1"/>
  <c r="W618" i="1"/>
  <c r="W617" i="1" s="1"/>
  <c r="W616" i="1" s="1"/>
  <c r="W615" i="1" s="1"/>
  <c r="U247" i="1"/>
  <c r="U246" i="1" s="1"/>
  <c r="W248" i="1"/>
  <c r="W247" i="1" s="1"/>
  <c r="W246" i="1" s="1"/>
  <c r="U542" i="1"/>
  <c r="U541" i="1" s="1"/>
  <c r="U540" i="1" s="1"/>
  <c r="U539" i="1" s="1"/>
  <c r="W543" i="1"/>
  <c r="W542" i="1" s="1"/>
  <c r="W541" i="1" s="1"/>
  <c r="W540" i="1" s="1"/>
  <c r="W539" i="1" s="1"/>
  <c r="U84" i="1"/>
  <c r="U83" i="1" s="1"/>
  <c r="U82" i="1" s="1"/>
  <c r="U81" i="1" s="1"/>
  <c r="W85" i="1"/>
  <c r="W84" i="1" s="1"/>
  <c r="W83" i="1" s="1"/>
  <c r="W82" i="1" s="1"/>
  <c r="W81" i="1" s="1"/>
  <c r="U360" i="1"/>
  <c r="U359" i="1" s="1"/>
  <c r="U355" i="1" s="1"/>
  <c r="U354" i="1" s="1"/>
  <c r="U350" i="1" s="1"/>
  <c r="W361" i="1"/>
  <c r="W360" i="1" s="1"/>
  <c r="W359" i="1" s="1"/>
  <c r="W355" i="1" s="1"/>
  <c r="W354" i="1" s="1"/>
  <c r="W350" i="1" s="1"/>
  <c r="W563" i="1"/>
  <c r="W564" i="1"/>
  <c r="W221" i="1"/>
  <c r="W395" i="1"/>
  <c r="U24" i="1"/>
  <c r="U262" i="1"/>
  <c r="Q803" i="1"/>
  <c r="Q802" i="1" s="1"/>
  <c r="Q692" i="1"/>
  <c r="Q321" i="1"/>
  <c r="Q320" i="1" s="1"/>
  <c r="Q319" i="1" s="1"/>
  <c r="Q318" i="1" s="1"/>
  <c r="Q394" i="1"/>
  <c r="Q393" i="1" s="1"/>
  <c r="Q392" i="1" s="1"/>
  <c r="Q216" i="1"/>
  <c r="X677" i="1"/>
  <c r="Q106" i="1"/>
  <c r="Q105" i="1" s="1"/>
  <c r="Q554" i="1"/>
  <c r="Q260" i="1"/>
  <c r="Q245" i="1" s="1"/>
  <c r="Q244" i="1" s="1"/>
  <c r="X595" i="1"/>
  <c r="Q22" i="1"/>
  <c r="Q21" i="1" s="1"/>
  <c r="Q20" i="1" s="1"/>
  <c r="Q19" i="1" s="1"/>
  <c r="S684" i="1"/>
  <c r="X684" i="1" s="1"/>
  <c r="Q377" i="1"/>
  <c r="Q370" i="1" s="1"/>
  <c r="S261" i="1"/>
  <c r="X262" i="1"/>
  <c r="S232" i="1"/>
  <c r="X232" i="1" s="1"/>
  <c r="X233" i="1"/>
  <c r="S326" i="1"/>
  <c r="X327" i="1"/>
  <c r="S38" i="1"/>
  <c r="X39" i="1"/>
  <c r="S246" i="1"/>
  <c r="X246" i="1" s="1"/>
  <c r="X247" i="1"/>
  <c r="S418" i="1"/>
  <c r="X419" i="1"/>
  <c r="S600" i="1"/>
  <c r="X601" i="1"/>
  <c r="S611" i="1"/>
  <c r="X611" i="1" s="1"/>
  <c r="X612" i="1"/>
  <c r="S149" i="1"/>
  <c r="X149" i="1" s="1"/>
  <c r="X150" i="1"/>
  <c r="S616" i="1"/>
  <c r="X617" i="1"/>
  <c r="S107" i="1"/>
  <c r="X107" i="1" s="1"/>
  <c r="X108" i="1"/>
  <c r="S791" i="1"/>
  <c r="X792" i="1"/>
  <c r="S28" i="1"/>
  <c r="X29" i="1"/>
  <c r="S315" i="1"/>
  <c r="X316" i="1"/>
  <c r="S218" i="1"/>
  <c r="X219" i="1"/>
  <c r="S545" i="1"/>
  <c r="X545" i="1" s="1"/>
  <c r="X546" i="1"/>
  <c r="S647" i="1"/>
  <c r="X648" i="1"/>
  <c r="S201" i="1"/>
  <c r="X201" i="1" s="1"/>
  <c r="X202" i="1"/>
  <c r="S653" i="1"/>
  <c r="X654" i="1"/>
  <c r="S784" i="1"/>
  <c r="X787" i="1"/>
  <c r="X396" i="1"/>
  <c r="S395" i="1"/>
  <c r="S386" i="1"/>
  <c r="X387" i="1"/>
  <c r="S210" i="1"/>
  <c r="X211" i="1"/>
  <c r="S413" i="1"/>
  <c r="X413" i="1" s="1"/>
  <c r="X414" i="1"/>
  <c r="X222" i="1"/>
  <c r="S221" i="1"/>
  <c r="X221" i="1" s="1"/>
  <c r="S298" i="1"/>
  <c r="X299" i="1"/>
  <c r="S606" i="1"/>
  <c r="X607" i="1"/>
  <c r="S152" i="1"/>
  <c r="X153" i="1"/>
  <c r="S668" i="1"/>
  <c r="X669" i="1"/>
  <c r="S576" i="1"/>
  <c r="X576" i="1" s="1"/>
  <c r="X577" i="1"/>
  <c r="X339" i="1"/>
  <c r="S338" i="1"/>
  <c r="S139" i="1"/>
  <c r="X139" i="1" s="1"/>
  <c r="X140" i="1"/>
  <c r="S797" i="1"/>
  <c r="X798" i="1"/>
  <c r="S367" i="1"/>
  <c r="X368" i="1"/>
  <c r="S429" i="1"/>
  <c r="X429" i="1" s="1"/>
  <c r="X430" i="1"/>
  <c r="S293" i="1"/>
  <c r="X294" i="1"/>
  <c r="X356" i="1"/>
  <c r="S580" i="1"/>
  <c r="X580" i="1" s="1"/>
  <c r="X581" i="1"/>
  <c r="S501" i="1"/>
  <c r="X502" i="1"/>
  <c r="S531" i="1"/>
  <c r="X532" i="1"/>
  <c r="S61" i="1"/>
  <c r="X66" i="1"/>
  <c r="S97" i="1"/>
  <c r="X97" i="1" s="1"/>
  <c r="X98" i="1"/>
  <c r="S556" i="1"/>
  <c r="X557" i="1"/>
  <c r="S634" i="1"/>
  <c r="X635" i="1"/>
  <c r="S165" i="1"/>
  <c r="X165" i="1" s="1"/>
  <c r="X166" i="1"/>
  <c r="S638" i="1"/>
  <c r="X638" i="1" s="1"/>
  <c r="X639" i="1"/>
  <c r="S346" i="1"/>
  <c r="X347" i="1"/>
  <c r="S83" i="1"/>
  <c r="X84" i="1"/>
  <c r="S77" i="1"/>
  <c r="X78" i="1"/>
  <c r="S807" i="1"/>
  <c r="X808" i="1"/>
  <c r="S569" i="1"/>
  <c r="X570" i="1"/>
  <c r="S588" i="1"/>
  <c r="X588" i="1" s="1"/>
  <c r="X589" i="1"/>
  <c r="S23" i="1"/>
  <c r="X24" i="1"/>
  <c r="S115" i="1"/>
  <c r="X116" i="1"/>
  <c r="S190" i="1"/>
  <c r="X190" i="1" s="1"/>
  <c r="X191" i="1"/>
  <c r="S373" i="1"/>
  <c r="X374" i="1"/>
  <c r="S71" i="1"/>
  <c r="X72" i="1"/>
  <c r="S133" i="1"/>
  <c r="X134" i="1"/>
  <c r="S359" i="1"/>
  <c r="X359" i="1" s="1"/>
  <c r="X360" i="1"/>
  <c r="S229" i="1"/>
  <c r="X230" i="1"/>
  <c r="S362" i="1"/>
  <c r="X362" i="1" s="1"/>
  <c r="X363" i="1"/>
  <c r="S194" i="1"/>
  <c r="X194" i="1" s="1"/>
  <c r="X195" i="1"/>
  <c r="S512" i="1"/>
  <c r="X513" i="1"/>
  <c r="S535" i="1"/>
  <c r="X536" i="1"/>
  <c r="S302" i="1"/>
  <c r="X302" i="1" s="1"/>
  <c r="X303" i="1"/>
  <c r="S426" i="1"/>
  <c r="X427" i="1"/>
  <c r="S482" i="1"/>
  <c r="X485" i="1"/>
  <c r="S490" i="1"/>
  <c r="X490" i="1" s="1"/>
  <c r="X491" i="1"/>
  <c r="S662" i="1"/>
  <c r="X663" i="1"/>
  <c r="S522" i="1"/>
  <c r="X523" i="1"/>
  <c r="X331" i="1"/>
  <c r="S330" i="1"/>
  <c r="X565" i="1"/>
  <c r="S563" i="1"/>
  <c r="X563" i="1" s="1"/>
  <c r="S564" i="1"/>
  <c r="X564" i="1" s="1"/>
  <c r="S559" i="1"/>
  <c r="X559" i="1" s="1"/>
  <c r="X560" i="1"/>
  <c r="X382" i="1"/>
  <c r="S379" i="1"/>
  <c r="S289" i="1"/>
  <c r="X290" i="1"/>
  <c r="S584" i="1"/>
  <c r="X584" i="1" s="1"/>
  <c r="X585" i="1"/>
  <c r="S526" i="1"/>
  <c r="X526" i="1" s="1"/>
  <c r="X527" i="1"/>
  <c r="S406" i="1"/>
  <c r="X407" i="1"/>
  <c r="S541" i="1"/>
  <c r="X542" i="1"/>
  <c r="S256" i="1"/>
  <c r="X256" i="1" s="1"/>
  <c r="X257" i="1"/>
  <c r="S127" i="1"/>
  <c r="X128" i="1"/>
  <c r="S240" i="1"/>
  <c r="X240" i="1" s="1"/>
  <c r="X241" i="1"/>
  <c r="S123" i="1"/>
  <c r="X124" i="1"/>
  <c r="S253" i="1"/>
  <c r="X254" i="1"/>
  <c r="X237" i="1"/>
  <c r="S266" i="1"/>
  <c r="X267" i="1"/>
  <c r="Q199" i="1"/>
  <c r="S200" i="1"/>
  <c r="Q279" i="1"/>
  <c r="S280" i="1"/>
  <c r="O144" i="1"/>
  <c r="O143" i="1" s="1"/>
  <c r="O138" i="1" s="1"/>
  <c r="O137" i="1" s="1"/>
  <c r="O136" i="1" s="1"/>
  <c r="O104" i="1" s="1"/>
  <c r="O103" i="1" s="1"/>
  <c r="Q145" i="1"/>
  <c r="M278" i="1"/>
  <c r="M274" i="1" s="1"/>
  <c r="M320" i="1"/>
  <c r="M319" i="1" s="1"/>
  <c r="M311" i="1"/>
  <c r="M146" i="1"/>
  <c r="M25" i="1"/>
  <c r="M780" i="1"/>
  <c r="M19" i="1"/>
  <c r="M244" i="1"/>
  <c r="M789" i="1"/>
  <c r="M68" i="1"/>
  <c r="M263" i="1"/>
  <c r="M393" i="1"/>
  <c r="M423" i="1"/>
  <c r="M804" i="1"/>
  <c r="M692" i="1" s="1"/>
  <c r="M138" i="1"/>
  <c r="M370" i="1"/>
  <c r="M643" i="1"/>
  <c r="I799" i="1"/>
  <c r="K789" i="1"/>
  <c r="K779" i="1" s="1"/>
  <c r="K320" i="1"/>
  <c r="K138" i="1"/>
  <c r="K263" i="1"/>
  <c r="K68" i="1"/>
  <c r="I640" i="1"/>
  <c r="K19" i="1"/>
  <c r="K423" i="1"/>
  <c r="K498" i="1"/>
  <c r="K644" i="1"/>
  <c r="K643" i="1" s="1"/>
  <c r="K311" i="1"/>
  <c r="I514" i="1"/>
  <c r="K274" i="1"/>
  <c r="I793" i="1"/>
  <c r="K244" i="1"/>
  <c r="K146" i="1"/>
  <c r="K392" i="1"/>
  <c r="K804" i="1"/>
  <c r="K692" i="1" s="1"/>
  <c r="K370" i="1"/>
  <c r="H175" i="1"/>
  <c r="H195" i="1"/>
  <c r="H194" i="1" s="1"/>
  <c r="H205" i="1"/>
  <c r="H204" i="1" s="1"/>
  <c r="H218" i="1"/>
  <c r="H217" i="1" s="1"/>
  <c r="H229" i="1"/>
  <c r="H241" i="1"/>
  <c r="H240" i="1" s="1"/>
  <c r="H253" i="1"/>
  <c r="H267" i="1"/>
  <c r="H266" i="1" s="1"/>
  <c r="H265" i="1" s="1"/>
  <c r="H264" i="1" s="1"/>
  <c r="H263" i="1" s="1"/>
  <c r="H281" i="1"/>
  <c r="H294" i="1"/>
  <c r="H293" i="1" s="1"/>
  <c r="H308" i="1"/>
  <c r="H307" i="1" s="1"/>
  <c r="H306" i="1" s="1"/>
  <c r="H326" i="1"/>
  <c r="H339" i="1"/>
  <c r="H351" i="1"/>
  <c r="H363" i="1"/>
  <c r="H362" i="1" s="1"/>
  <c r="H389" i="1"/>
  <c r="H402" i="1"/>
  <c r="H419" i="1"/>
  <c r="H418" i="1" s="1"/>
  <c r="H417" i="1" s="1"/>
  <c r="H416" i="1" s="1"/>
  <c r="H523" i="1"/>
  <c r="H522" i="1" s="1"/>
  <c r="H536" i="1"/>
  <c r="H535" i="1" s="1"/>
  <c r="H534" i="1" s="1"/>
  <c r="H551" i="1"/>
  <c r="H550" i="1" s="1"/>
  <c r="H549" i="1" s="1"/>
  <c r="H565" i="1"/>
  <c r="H563" i="1" s="1"/>
  <c r="H581" i="1"/>
  <c r="H580" i="1" s="1"/>
  <c r="H607" i="1"/>
  <c r="H606" i="1" s="1"/>
  <c r="H605" i="1" s="1"/>
  <c r="H604" i="1" s="1"/>
  <c r="H621" i="1"/>
  <c r="H620" i="1" s="1"/>
  <c r="H619" i="1" s="1"/>
  <c r="H635" i="1"/>
  <c r="H634" i="1" s="1"/>
  <c r="H633" i="1" s="1"/>
  <c r="H632" i="1" s="1"/>
  <c r="I175" i="1"/>
  <c r="I195" i="1"/>
  <c r="I218" i="1"/>
  <c r="I229" i="1"/>
  <c r="I241" i="1"/>
  <c r="I253" i="1"/>
  <c r="I267" i="1"/>
  <c r="I281" i="1"/>
  <c r="I294" i="1"/>
  <c r="I326" i="1"/>
  <c r="I339" i="1"/>
  <c r="I351" i="1"/>
  <c r="I363" i="1"/>
  <c r="I523" i="1"/>
  <c r="I536" i="1"/>
  <c r="I565" i="1"/>
  <c r="I581" i="1"/>
  <c r="I607" i="1"/>
  <c r="I635" i="1"/>
  <c r="I72" i="1"/>
  <c r="H91" i="1"/>
  <c r="H100" i="1"/>
  <c r="H115" i="1"/>
  <c r="H128" i="1"/>
  <c r="H127" i="1" s="1"/>
  <c r="H126" i="1" s="1"/>
  <c r="H143" i="1"/>
  <c r="I22" i="1"/>
  <c r="I389" i="1"/>
  <c r="I402" i="1"/>
  <c r="I419" i="1"/>
  <c r="H396" i="1"/>
  <c r="H407" i="1"/>
  <c r="H406" i="1" s="1"/>
  <c r="H405" i="1" s="1"/>
  <c r="H426" i="1"/>
  <c r="H425" i="1" s="1"/>
  <c r="H424" i="1" s="1"/>
  <c r="H423" i="1" s="1"/>
  <c r="H422" i="1" s="1"/>
  <c r="H502" i="1"/>
  <c r="H501" i="1" s="1"/>
  <c r="H500" i="1" s="1"/>
  <c r="H499" i="1" s="1"/>
  <c r="H498" i="1" s="1"/>
  <c r="H527" i="1"/>
  <c r="H526" i="1" s="1"/>
  <c r="H541" i="1"/>
  <c r="H540" i="1" s="1"/>
  <c r="H539" i="1" s="1"/>
  <c r="H556" i="1"/>
  <c r="H555" i="1" s="1"/>
  <c r="H570" i="1"/>
  <c r="H569" i="1" s="1"/>
  <c r="H568" i="1" s="1"/>
  <c r="H585" i="1"/>
  <c r="H584" i="1" s="1"/>
  <c r="H626" i="1"/>
  <c r="H39" i="1"/>
  <c r="H38" i="1" s="1"/>
  <c r="H37" i="1" s="1"/>
  <c r="H36" i="1" s="1"/>
  <c r="I39" i="1"/>
  <c r="H56" i="1"/>
  <c r="I396" i="1"/>
  <c r="I407" i="1"/>
  <c r="I426" i="1"/>
  <c r="I502" i="1"/>
  <c r="I527" i="1"/>
  <c r="I541" i="1"/>
  <c r="I556" i="1"/>
  <c r="I570" i="1"/>
  <c r="I585" i="1"/>
  <c r="H78" i="1"/>
  <c r="H77" i="1" s="1"/>
  <c r="H76" i="1" s="1"/>
  <c r="I91" i="1"/>
  <c r="I100" i="1"/>
  <c r="I115" i="1"/>
  <c r="I128" i="1"/>
  <c r="I143" i="1"/>
  <c r="H178" i="1"/>
  <c r="H198" i="1"/>
  <c r="H210" i="1"/>
  <c r="H209" i="1" s="1"/>
  <c r="H222" i="1"/>
  <c r="H233" i="1"/>
  <c r="H232" i="1" s="1"/>
  <c r="H246" i="1"/>
  <c r="H257" i="1"/>
  <c r="H256" i="1" s="1"/>
  <c r="H275" i="1"/>
  <c r="H286" i="1"/>
  <c r="H299" i="1"/>
  <c r="H298" i="1" s="1"/>
  <c r="H297" i="1" s="1"/>
  <c r="H315" i="1"/>
  <c r="H314" i="1" s="1"/>
  <c r="H313" i="1" s="1"/>
  <c r="H312" i="1" s="1"/>
  <c r="H311" i="1" s="1"/>
  <c r="H331" i="1"/>
  <c r="H342" i="1"/>
  <c r="H356" i="1"/>
  <c r="H367" i="1"/>
  <c r="H366" i="1" s="1"/>
  <c r="I198" i="1"/>
  <c r="I210" i="1"/>
  <c r="I222" i="1"/>
  <c r="I233" i="1"/>
  <c r="I246" i="1"/>
  <c r="I257" i="1"/>
  <c r="I275" i="1"/>
  <c r="I286" i="1"/>
  <c r="I299" i="1"/>
  <c r="I315" i="1"/>
  <c r="I331" i="1"/>
  <c r="I342" i="1"/>
  <c r="I356" i="1"/>
  <c r="I367" i="1"/>
  <c r="I83" i="1"/>
  <c r="H97" i="1"/>
  <c r="H112" i="1"/>
  <c r="H123" i="1"/>
  <c r="H122" i="1" s="1"/>
  <c r="H140" i="1"/>
  <c r="H139" i="1" s="1"/>
  <c r="H166" i="1"/>
  <c r="H165" i="1" s="1"/>
  <c r="H191" i="1"/>
  <c r="H190" i="1" s="1"/>
  <c r="H201" i="1"/>
  <c r="H213" i="1"/>
  <c r="H225" i="1"/>
  <c r="H237" i="1"/>
  <c r="H249" i="1"/>
  <c r="H260" i="1"/>
  <c r="H278" i="1"/>
  <c r="H289" i="1"/>
  <c r="H303" i="1"/>
  <c r="H302" i="1" s="1"/>
  <c r="H323" i="1"/>
  <c r="H334" i="1"/>
  <c r="H347" i="1"/>
  <c r="H346" i="1" s="1"/>
  <c r="H345" i="1" s="1"/>
  <c r="H359" i="1"/>
  <c r="H374" i="1"/>
  <c r="H373" i="1" s="1"/>
  <c r="H372" i="1" s="1"/>
  <c r="H371" i="1" s="1"/>
  <c r="H386" i="1"/>
  <c r="H399" i="1"/>
  <c r="H413" i="1"/>
  <c r="H491" i="1"/>
  <c r="H490" i="1" s="1"/>
  <c r="H531" i="1"/>
  <c r="H530" i="1" s="1"/>
  <c r="H546" i="1"/>
  <c r="H545" i="1" s="1"/>
  <c r="H560" i="1"/>
  <c r="H559" i="1" s="1"/>
  <c r="H589" i="1"/>
  <c r="H588" i="1" s="1"/>
  <c r="H601" i="1"/>
  <c r="H600" i="1" s="1"/>
  <c r="H599" i="1" s="1"/>
  <c r="H616" i="1"/>
  <c r="H615" i="1" s="1"/>
  <c r="H629" i="1"/>
  <c r="H648" i="1"/>
  <c r="H647" i="1" s="1"/>
  <c r="H646" i="1" s="1"/>
  <c r="H645" i="1" s="1"/>
  <c r="H663" i="1"/>
  <c r="H662" i="1" s="1"/>
  <c r="H661" i="1" s="1"/>
  <c r="H673" i="1"/>
  <c r="H813" i="1"/>
  <c r="H22" i="1"/>
  <c r="H21" i="1" s="1"/>
  <c r="H20" i="1" s="1"/>
  <c r="H19" i="1" s="1"/>
  <c r="I78" i="1"/>
  <c r="H94" i="1"/>
  <c r="H108" i="1"/>
  <c r="H107" i="1" s="1"/>
  <c r="H119" i="1"/>
  <c r="H133" i="1"/>
  <c r="H132" i="1" s="1"/>
  <c r="H131" i="1" s="1"/>
  <c r="H153" i="1"/>
  <c r="H152" i="1" s="1"/>
  <c r="H83" i="1"/>
  <c r="H82" i="1" s="1"/>
  <c r="H81" i="1" s="1"/>
  <c r="I94" i="1"/>
  <c r="I108" i="1"/>
  <c r="I119" i="1"/>
  <c r="I133" i="1"/>
  <c r="I153" i="1"/>
  <c r="H72" i="1"/>
  <c r="H71" i="1" s="1"/>
  <c r="H70" i="1" s="1"/>
  <c r="H69" i="1" s="1"/>
  <c r="H68" i="1" s="1"/>
  <c r="H88" i="1"/>
  <c r="I97" i="1"/>
  <c r="I112" i="1"/>
  <c r="I123" i="1"/>
  <c r="I140" i="1"/>
  <c r="I166" i="1"/>
  <c r="I191" i="1"/>
  <c r="I201" i="1"/>
  <c r="I213" i="1"/>
  <c r="I225" i="1"/>
  <c r="I237" i="1"/>
  <c r="I249" i="1"/>
  <c r="I260" i="1"/>
  <c r="I278" i="1"/>
  <c r="I289" i="1"/>
  <c r="I303" i="1"/>
  <c r="I323" i="1"/>
  <c r="I334" i="1"/>
  <c r="I347" i="1"/>
  <c r="I359" i="1"/>
  <c r="I374" i="1"/>
  <c r="I386" i="1"/>
  <c r="I399" i="1"/>
  <c r="I413" i="1"/>
  <c r="I491" i="1"/>
  <c r="I531" i="1"/>
  <c r="I546" i="1"/>
  <c r="I560" i="1"/>
  <c r="I589" i="1"/>
  <c r="I601" i="1"/>
  <c r="I616" i="1"/>
  <c r="I629" i="1"/>
  <c r="I648" i="1"/>
  <c r="I663" i="1"/>
  <c r="I673" i="1"/>
  <c r="I813" i="1"/>
  <c r="I612" i="1"/>
  <c r="H612" i="1"/>
  <c r="H611" i="1" s="1"/>
  <c r="I577" i="1"/>
  <c r="H577" i="1"/>
  <c r="H576" i="1" s="1"/>
  <c r="H495" i="1"/>
  <c r="H494" i="1" s="1"/>
  <c r="H808" i="1"/>
  <c r="H807" i="1" s="1"/>
  <c r="H677" i="1"/>
  <c r="H676" i="1" s="1"/>
  <c r="G419" i="1"/>
  <c r="I654" i="1"/>
  <c r="H379" i="1"/>
  <c r="H378" i="1" s="1"/>
  <c r="H156" i="1"/>
  <c r="I156" i="1"/>
  <c r="I379" i="1"/>
  <c r="H654" i="1"/>
  <c r="H653" i="1" s="1"/>
  <c r="H652" i="1" s="1"/>
  <c r="H651" i="1" s="1"/>
  <c r="H668" i="1"/>
  <c r="I677" i="1"/>
  <c r="H594" i="1"/>
  <c r="H593" i="1" s="1"/>
  <c r="H592" i="1" s="1"/>
  <c r="H685" i="1"/>
  <c r="H684" i="1" s="1"/>
  <c r="H683" i="1" s="1"/>
  <c r="H682" i="1" s="1"/>
  <c r="I808" i="1"/>
  <c r="I29" i="1"/>
  <c r="I668" i="1"/>
  <c r="H784" i="1"/>
  <c r="H783" i="1" s="1"/>
  <c r="H782" i="1" s="1"/>
  <c r="H781" i="1" s="1"/>
  <c r="H780" i="1" s="1"/>
  <c r="H779" i="1" s="1"/>
  <c r="H778" i="1" s="1"/>
  <c r="H482" i="1"/>
  <c r="H481" i="1" s="1"/>
  <c r="H480" i="1" s="1"/>
  <c r="I685" i="1"/>
  <c r="I482" i="1"/>
  <c r="I61" i="1"/>
  <c r="H61" i="1"/>
  <c r="H60" i="1" s="1"/>
  <c r="H59" i="1" s="1"/>
  <c r="H564" i="1"/>
  <c r="H46" i="1"/>
  <c r="H29" i="1"/>
  <c r="H28" i="1" s="1"/>
  <c r="H27" i="1" s="1"/>
  <c r="H26" i="1" s="1"/>
  <c r="H25" i="1" s="1"/>
  <c r="I784" i="1"/>
  <c r="G628" i="1"/>
  <c r="G590" i="1"/>
  <c r="G586" i="1"/>
  <c r="G623" i="1"/>
  <c r="G598" i="1"/>
  <c r="U148" i="1" l="1"/>
  <c r="U147" i="1" s="1"/>
  <c r="U146" i="1" s="1"/>
  <c r="U644" i="1"/>
  <c r="U643" i="1" s="1"/>
  <c r="W321" i="1"/>
  <c r="W320" i="1" s="1"/>
  <c r="W319" i="1" s="1"/>
  <c r="W318" i="1" s="1"/>
  <c r="U554" i="1"/>
  <c r="U394" i="1"/>
  <c r="U393" i="1" s="1"/>
  <c r="U392" i="1" s="1"/>
  <c r="U377" i="1"/>
  <c r="U370" i="1" s="1"/>
  <c r="W106" i="1"/>
  <c r="W105" i="1" s="1"/>
  <c r="W643" i="1"/>
  <c r="U105" i="1"/>
  <c r="U216" i="1"/>
  <c r="U321" i="1"/>
  <c r="U320" i="1" s="1"/>
  <c r="U319" i="1" s="1"/>
  <c r="U318" i="1" s="1"/>
  <c r="W377" i="1"/>
  <c r="W370" i="1" s="1"/>
  <c r="U261" i="1"/>
  <c r="U260" i="1" s="1"/>
  <c r="U245" i="1" s="1"/>
  <c r="U244" i="1" s="1"/>
  <c r="W262" i="1"/>
  <c r="W261" i="1" s="1"/>
  <c r="W260" i="1" s="1"/>
  <c r="W245" i="1" s="1"/>
  <c r="W244" i="1" s="1"/>
  <c r="W394" i="1"/>
  <c r="W393" i="1" s="1"/>
  <c r="W392" i="1" s="1"/>
  <c r="W554" i="1"/>
  <c r="U23" i="1"/>
  <c r="U22" i="1" s="1"/>
  <c r="U21" i="1" s="1"/>
  <c r="U20" i="1" s="1"/>
  <c r="U19" i="1" s="1"/>
  <c r="W24" i="1"/>
  <c r="W23" i="1" s="1"/>
  <c r="W22" i="1" s="1"/>
  <c r="W21" i="1" s="1"/>
  <c r="W20" i="1" s="1"/>
  <c r="W19" i="1" s="1"/>
  <c r="W216" i="1"/>
  <c r="U200" i="1"/>
  <c r="U280" i="1"/>
  <c r="H433" i="1"/>
  <c r="S683" i="1"/>
  <c r="X683" i="1" s="1"/>
  <c r="S236" i="1"/>
  <c r="X236" i="1" s="1"/>
  <c r="Q278" i="1"/>
  <c r="Q274" i="1" s="1"/>
  <c r="Q273" i="1" s="1"/>
  <c r="Q272" i="1" s="1"/>
  <c r="Q271" i="1" s="1"/>
  <c r="Q198" i="1"/>
  <c r="Q189" i="1" s="1"/>
  <c r="S372" i="1"/>
  <c r="X373" i="1"/>
  <c r="S633" i="1"/>
  <c r="X634" i="1"/>
  <c r="S783" i="1"/>
  <c r="X784" i="1"/>
  <c r="S314" i="1"/>
  <c r="X315" i="1"/>
  <c r="S355" i="1"/>
  <c r="X338" i="1"/>
  <c r="S279" i="1"/>
  <c r="X280" i="1"/>
  <c r="S22" i="1"/>
  <c r="X23" i="1"/>
  <c r="S345" i="1"/>
  <c r="X345" i="1" s="1"/>
  <c r="X346" i="1"/>
  <c r="S297" i="1"/>
  <c r="X297" i="1" s="1"/>
  <c r="X298" i="1"/>
  <c r="S540" i="1"/>
  <c r="X541" i="1"/>
  <c r="S199" i="1"/>
  <c r="X200" i="1"/>
  <c r="X522" i="1"/>
  <c r="S481" i="1"/>
  <c r="X482" i="1"/>
  <c r="S534" i="1"/>
  <c r="X534" i="1" s="1"/>
  <c r="X535" i="1"/>
  <c r="S132" i="1"/>
  <c r="X133" i="1"/>
  <c r="S76" i="1"/>
  <c r="X76" i="1" s="1"/>
  <c r="X77" i="1"/>
  <c r="S555" i="1"/>
  <c r="X556" i="1"/>
  <c r="S530" i="1"/>
  <c r="X530" i="1" s="1"/>
  <c r="X531" i="1"/>
  <c r="S366" i="1"/>
  <c r="X366" i="1" s="1"/>
  <c r="X367" i="1"/>
  <c r="X152" i="1"/>
  <c r="S148" i="1"/>
  <c r="S385" i="1"/>
  <c r="X386" i="1"/>
  <c r="S652" i="1"/>
  <c r="X653" i="1"/>
  <c r="S27" i="1"/>
  <c r="X28" i="1"/>
  <c r="S615" i="1"/>
  <c r="X615" i="1" s="1"/>
  <c r="X616" i="1"/>
  <c r="S599" i="1"/>
  <c r="X599" i="1" s="1"/>
  <c r="X600" i="1"/>
  <c r="S37" i="1"/>
  <c r="X38" i="1"/>
  <c r="S329" i="1"/>
  <c r="X329" i="1" s="1"/>
  <c r="X330" i="1"/>
  <c r="X807" i="1"/>
  <c r="S806" i="1"/>
  <c r="S209" i="1"/>
  <c r="X210" i="1"/>
  <c r="X395" i="1"/>
  <c r="S60" i="1"/>
  <c r="X61" i="1"/>
  <c r="S667" i="1"/>
  <c r="X668" i="1"/>
  <c r="S646" i="1"/>
  <c r="X647" i="1"/>
  <c r="S682" i="1"/>
  <c r="X682" i="1" s="1"/>
  <c r="X406" i="1"/>
  <c r="S405" i="1"/>
  <c r="X405" i="1" s="1"/>
  <c r="S285" i="1"/>
  <c r="X289" i="1"/>
  <c r="S378" i="1"/>
  <c r="X379" i="1"/>
  <c r="S661" i="1"/>
  <c r="X661" i="1" s="1"/>
  <c r="X662" i="1"/>
  <c r="S425" i="1"/>
  <c r="X426" i="1"/>
  <c r="S511" i="1"/>
  <c r="X511" i="1" s="1"/>
  <c r="X512" i="1"/>
  <c r="S228" i="1"/>
  <c r="X228" i="1" s="1"/>
  <c r="X229" i="1"/>
  <c r="S70" i="1"/>
  <c r="X71" i="1"/>
  <c r="S111" i="1"/>
  <c r="X111" i="1" s="1"/>
  <c r="X115" i="1"/>
  <c r="S568" i="1"/>
  <c r="X568" i="1" s="1"/>
  <c r="X569" i="1"/>
  <c r="S82" i="1"/>
  <c r="X83" i="1"/>
  <c r="S500" i="1"/>
  <c r="X501" i="1"/>
  <c r="X293" i="1"/>
  <c r="S796" i="1"/>
  <c r="X796" i="1" s="1"/>
  <c r="X797" i="1"/>
  <c r="S605" i="1"/>
  <c r="X606" i="1"/>
  <c r="S217" i="1"/>
  <c r="X217" i="1" s="1"/>
  <c r="X218" i="1"/>
  <c r="S790" i="1"/>
  <c r="X791" i="1"/>
  <c r="S417" i="1"/>
  <c r="X418" i="1"/>
  <c r="S322" i="1"/>
  <c r="X326" i="1"/>
  <c r="S260" i="1"/>
  <c r="X260" i="1" s="1"/>
  <c r="X261" i="1"/>
  <c r="S126" i="1"/>
  <c r="X126" i="1" s="1"/>
  <c r="X127" i="1"/>
  <c r="S122" i="1"/>
  <c r="X123" i="1"/>
  <c r="S252" i="1"/>
  <c r="X253" i="1"/>
  <c r="S265" i="1"/>
  <c r="X266" i="1"/>
  <c r="Q144" i="1"/>
  <c r="S145" i="1"/>
  <c r="H338" i="1"/>
  <c r="H337" i="1" s="1"/>
  <c r="H174" i="1"/>
  <c r="H169" i="1" s="1"/>
  <c r="H164" i="1" s="1"/>
  <c r="M273" i="1"/>
  <c r="M137" i="1"/>
  <c r="M318" i="1"/>
  <c r="M803" i="1"/>
  <c r="M779" i="1"/>
  <c r="M392" i="1"/>
  <c r="M422" i="1"/>
  <c r="H489" i="1"/>
  <c r="H479" i="1" s="1"/>
  <c r="H478" i="1" s="1"/>
  <c r="H477" i="1" s="1"/>
  <c r="H476" i="1" s="1"/>
  <c r="I373" i="1"/>
  <c r="I540" i="1"/>
  <c r="I526" i="1"/>
  <c r="K273" i="1"/>
  <c r="K422" i="1"/>
  <c r="I107" i="1"/>
  <c r="I314" i="1"/>
  <c r="I501" i="1"/>
  <c r="I647" i="1"/>
  <c r="I615" i="1"/>
  <c r="I298" i="1"/>
  <c r="I425" i="1"/>
  <c r="I293" i="1"/>
  <c r="I513" i="1"/>
  <c r="I600" i="1"/>
  <c r="I588" i="1"/>
  <c r="I676" i="1"/>
  <c r="I559" i="1"/>
  <c r="I302" i="1"/>
  <c r="I122" i="1"/>
  <c r="I118" i="1" s="1"/>
  <c r="I127" i="1"/>
  <c r="I406" i="1"/>
  <c r="I71" i="1"/>
  <c r="K137" i="1"/>
  <c r="I555" i="1"/>
  <c r="I362" i="1"/>
  <c r="I190" i="1"/>
  <c r="I165" i="1"/>
  <c r="I545" i="1"/>
  <c r="I634" i="1"/>
  <c r="I266" i="1"/>
  <c r="I639" i="1"/>
  <c r="K319" i="1"/>
  <c r="I530" i="1"/>
  <c r="I256" i="1"/>
  <c r="I252" i="1" s="1"/>
  <c r="I606" i="1"/>
  <c r="H667" i="1"/>
  <c r="H666" i="1" s="1"/>
  <c r="H644" i="1" s="1"/>
  <c r="H643" i="1" s="1"/>
  <c r="I60" i="1"/>
  <c r="I481" i="1"/>
  <c r="I378" i="1"/>
  <c r="I611" i="1"/>
  <c r="I490" i="1"/>
  <c r="H111" i="1"/>
  <c r="I38" i="1"/>
  <c r="I418" i="1"/>
  <c r="I580" i="1"/>
  <c r="I240" i="1"/>
  <c r="I236" i="1" s="1"/>
  <c r="I783" i="1"/>
  <c r="I139" i="1"/>
  <c r="I576" i="1"/>
  <c r="I77" i="1"/>
  <c r="I232" i="1"/>
  <c r="I228" i="1" s="1"/>
  <c r="I563" i="1"/>
  <c r="I28" i="1"/>
  <c r="I807" i="1"/>
  <c r="I346" i="1"/>
  <c r="I330" i="1"/>
  <c r="I684" i="1"/>
  <c r="I152" i="1"/>
  <c r="I82" i="1"/>
  <c r="I221" i="1"/>
  <c r="I584" i="1"/>
  <c r="I535" i="1"/>
  <c r="I217" i="1"/>
  <c r="I653" i="1"/>
  <c r="I662" i="1"/>
  <c r="I132" i="1"/>
  <c r="I366" i="1"/>
  <c r="I209" i="1"/>
  <c r="I208" i="1" s="1"/>
  <c r="I569" i="1"/>
  <c r="I21" i="1"/>
  <c r="I522" i="1"/>
  <c r="I194" i="1"/>
  <c r="I792" i="1"/>
  <c r="I798" i="1"/>
  <c r="K803" i="1"/>
  <c r="K778" i="1"/>
  <c r="H575" i="1"/>
  <c r="H806" i="1"/>
  <c r="H805" i="1" s="1"/>
  <c r="H804" i="1" s="1"/>
  <c r="I322" i="1"/>
  <c r="H521" i="1"/>
  <c r="H330" i="1"/>
  <c r="H329" i="1" s="1"/>
  <c r="I285" i="1"/>
  <c r="H208" i="1"/>
  <c r="I623" i="1"/>
  <c r="I598" i="1"/>
  <c r="I628" i="1"/>
  <c r="H189" i="1"/>
  <c r="I111" i="1"/>
  <c r="H285" i="1"/>
  <c r="H284" i="1" s="1"/>
  <c r="H138" i="1"/>
  <c r="H137" i="1" s="1"/>
  <c r="H136" i="1" s="1"/>
  <c r="H292" i="1"/>
  <c r="H252" i="1"/>
  <c r="H245" i="1" s="1"/>
  <c r="I395" i="1"/>
  <c r="H554" i="1"/>
  <c r="H385" i="1"/>
  <c r="H384" i="1" s="1"/>
  <c r="H377" i="1" s="1"/>
  <c r="H370" i="1" s="1"/>
  <c r="H221" i="1"/>
  <c r="H118" i="1"/>
  <c r="H355" i="1"/>
  <c r="H354" i="1" s="1"/>
  <c r="H350" i="1" s="1"/>
  <c r="H274" i="1"/>
  <c r="H228" i="1"/>
  <c r="H625" i="1"/>
  <c r="H624" i="1" s="1"/>
  <c r="H395" i="1"/>
  <c r="H394" i="1" s="1"/>
  <c r="H393" i="1" s="1"/>
  <c r="H392" i="1" s="1"/>
  <c r="I385" i="1"/>
  <c r="H87" i="1"/>
  <c r="H86" i="1" s="1"/>
  <c r="H75" i="1" s="1"/>
  <c r="I338" i="1"/>
  <c r="H544" i="1"/>
  <c r="H322" i="1"/>
  <c r="H236" i="1"/>
  <c r="I355" i="1"/>
  <c r="I274" i="1"/>
  <c r="H610" i="1"/>
  <c r="I667" i="1"/>
  <c r="H45" i="1"/>
  <c r="H44" i="1" s="1"/>
  <c r="H43" i="1" s="1"/>
  <c r="H42" i="1" s="1"/>
  <c r="H18" i="1" s="1"/>
  <c r="I564" i="1"/>
  <c r="H148" i="1"/>
  <c r="H147" i="1" s="1"/>
  <c r="H146" i="1" s="1"/>
  <c r="G585" i="1"/>
  <c r="G589" i="1"/>
  <c r="G418" i="1"/>
  <c r="G532" i="1"/>
  <c r="G553" i="1"/>
  <c r="U279" i="1" l="1"/>
  <c r="U278" i="1" s="1"/>
  <c r="U274" i="1" s="1"/>
  <c r="U273" i="1" s="1"/>
  <c r="U272" i="1" s="1"/>
  <c r="U271" i="1" s="1"/>
  <c r="W280" i="1"/>
  <c r="W279" i="1" s="1"/>
  <c r="W278" i="1" s="1"/>
  <c r="W274" i="1" s="1"/>
  <c r="W273" i="1" s="1"/>
  <c r="W272" i="1" s="1"/>
  <c r="W271" i="1" s="1"/>
  <c r="U199" i="1"/>
  <c r="U198" i="1" s="1"/>
  <c r="U189" i="1" s="1"/>
  <c r="W200" i="1"/>
  <c r="W199" i="1" s="1"/>
  <c r="W198" i="1" s="1"/>
  <c r="W189" i="1" s="1"/>
  <c r="U145" i="1"/>
  <c r="H803" i="1"/>
  <c r="H802" i="1" s="1"/>
  <c r="H692" i="1"/>
  <c r="Q143" i="1"/>
  <c r="Q138" i="1" s="1"/>
  <c r="Q137" i="1" s="1"/>
  <c r="Q136" i="1" s="1"/>
  <c r="Q104" i="1" s="1"/>
  <c r="Q103" i="1" s="1"/>
  <c r="S292" i="1"/>
  <c r="X292" i="1" s="1"/>
  <c r="S337" i="1"/>
  <c r="X337" i="1" s="1"/>
  <c r="S521" i="1"/>
  <c r="X521" i="1" s="1"/>
  <c r="S394" i="1"/>
  <c r="S313" i="1"/>
  <c r="X314" i="1"/>
  <c r="S371" i="1"/>
  <c r="X371" i="1" s="1"/>
  <c r="X372" i="1"/>
  <c r="S789" i="1"/>
  <c r="X789" i="1" s="1"/>
  <c r="X790" i="1"/>
  <c r="S81" i="1"/>
  <c r="X81" i="1" s="1"/>
  <c r="X82" i="1"/>
  <c r="S69" i="1"/>
  <c r="X70" i="1"/>
  <c r="S424" i="1"/>
  <c r="X425" i="1"/>
  <c r="S284" i="1"/>
  <c r="X284" i="1" s="1"/>
  <c r="X285" i="1"/>
  <c r="S645" i="1"/>
  <c r="X645" i="1" s="1"/>
  <c r="X646" i="1"/>
  <c r="S384" i="1"/>
  <c r="X384" i="1" s="1"/>
  <c r="X385" i="1"/>
  <c r="S131" i="1"/>
  <c r="X131" i="1" s="1"/>
  <c r="X132" i="1"/>
  <c r="S278" i="1"/>
  <c r="X279" i="1"/>
  <c r="S147" i="1"/>
  <c r="X148" i="1"/>
  <c r="S782" i="1"/>
  <c r="X783" i="1"/>
  <c r="X322" i="1"/>
  <c r="S321" i="1"/>
  <c r="S208" i="1"/>
  <c r="X208" i="1" s="1"/>
  <c r="X209" i="1"/>
  <c r="S26" i="1"/>
  <c r="X27" i="1"/>
  <c r="S554" i="1"/>
  <c r="X554" i="1" s="1"/>
  <c r="X555" i="1"/>
  <c r="S216" i="1"/>
  <c r="X216" i="1" s="1"/>
  <c r="S805" i="1"/>
  <c r="X806" i="1"/>
  <c r="S354" i="1"/>
  <c r="X355" i="1"/>
  <c r="S632" i="1"/>
  <c r="X632" i="1" s="1"/>
  <c r="X633" i="1"/>
  <c r="S666" i="1"/>
  <c r="X667" i="1"/>
  <c r="S36" i="1"/>
  <c r="X36" i="1" s="1"/>
  <c r="X37" i="1"/>
  <c r="S198" i="1"/>
  <c r="X199" i="1"/>
  <c r="S416" i="1"/>
  <c r="X416" i="1" s="1"/>
  <c r="X417" i="1"/>
  <c r="S604" i="1"/>
  <c r="X604" i="1" s="1"/>
  <c r="X605" i="1"/>
  <c r="S499" i="1"/>
  <c r="X500" i="1"/>
  <c r="X378" i="1"/>
  <c r="S59" i="1"/>
  <c r="X59" i="1" s="1"/>
  <c r="X60" i="1"/>
  <c r="S651" i="1"/>
  <c r="X651" i="1" s="1"/>
  <c r="X652" i="1"/>
  <c r="S480" i="1"/>
  <c r="X480" i="1" s="1"/>
  <c r="X481" i="1"/>
  <c r="S539" i="1"/>
  <c r="X539" i="1" s="1"/>
  <c r="X540" i="1"/>
  <c r="S21" i="1"/>
  <c r="X22" i="1"/>
  <c r="S144" i="1"/>
  <c r="X145" i="1"/>
  <c r="S118" i="1"/>
  <c r="X122" i="1"/>
  <c r="X252" i="1"/>
  <c r="S245" i="1"/>
  <c r="S264" i="1"/>
  <c r="X265" i="1"/>
  <c r="M778" i="1"/>
  <c r="M136" i="1"/>
  <c r="M802" i="1"/>
  <c r="M272" i="1"/>
  <c r="H321" i="1"/>
  <c r="H320" i="1" s="1"/>
  <c r="H319" i="1" s="1"/>
  <c r="H318" i="1" s="1"/>
  <c r="I554" i="1"/>
  <c r="I138" i="1"/>
  <c r="I137" i="1" s="1"/>
  <c r="I136" i="1" s="1"/>
  <c r="I216" i="1"/>
  <c r="I661" i="1"/>
  <c r="I81" i="1"/>
  <c r="I59" i="1"/>
  <c r="I405" i="1"/>
  <c r="I666" i="1"/>
  <c r="I37" i="1"/>
  <c r="I638" i="1"/>
  <c r="I297" i="1"/>
  <c r="I20" i="1"/>
  <c r="I652" i="1"/>
  <c r="I27" i="1"/>
  <c r="I126" i="1"/>
  <c r="I599" i="1"/>
  <c r="K272" i="1"/>
  <c r="I568" i="1"/>
  <c r="I782" i="1"/>
  <c r="I265" i="1"/>
  <c r="I284" i="1"/>
  <c r="I605" i="1"/>
  <c r="I512" i="1"/>
  <c r="K318" i="1"/>
  <c r="I354" i="1"/>
  <c r="I797" i="1"/>
  <c r="I534" i="1"/>
  <c r="I683" i="1"/>
  <c r="I633" i="1"/>
  <c r="K136" i="1"/>
  <c r="I500" i="1"/>
  <c r="I417" i="1"/>
  <c r="I384" i="1"/>
  <c r="I791" i="1"/>
  <c r="I329" i="1"/>
  <c r="I313" i="1"/>
  <c r="I539" i="1"/>
  <c r="I148" i="1"/>
  <c r="I189" i="1"/>
  <c r="I806" i="1"/>
  <c r="I424" i="1"/>
  <c r="I646" i="1"/>
  <c r="I245" i="1"/>
  <c r="H106" i="1"/>
  <c r="H105" i="1" s="1"/>
  <c r="H104" i="1" s="1"/>
  <c r="H103" i="1" s="1"/>
  <c r="I131" i="1"/>
  <c r="I345" i="1"/>
  <c r="I76" i="1"/>
  <c r="I480" i="1"/>
  <c r="I70" i="1"/>
  <c r="I372" i="1"/>
  <c r="K802" i="1"/>
  <c r="I597" i="1"/>
  <c r="I594" i="1" s="1"/>
  <c r="I593" i="1" s="1"/>
  <c r="I592" i="1" s="1"/>
  <c r="I575" i="1" s="1"/>
  <c r="K598" i="1"/>
  <c r="I622" i="1"/>
  <c r="I621" i="1" s="1"/>
  <c r="I620" i="1" s="1"/>
  <c r="I619" i="1" s="1"/>
  <c r="I610" i="1" s="1"/>
  <c r="K623" i="1"/>
  <c r="I627" i="1"/>
  <c r="I626" i="1" s="1"/>
  <c r="I625" i="1" s="1"/>
  <c r="I624" i="1" s="1"/>
  <c r="K628" i="1"/>
  <c r="I106" i="1"/>
  <c r="I553" i="1"/>
  <c r="H244" i="1"/>
  <c r="H520" i="1"/>
  <c r="H519" i="1" s="1"/>
  <c r="H273" i="1"/>
  <c r="H272" i="1" s="1"/>
  <c r="H271" i="1" s="1"/>
  <c r="H270" i="1" s="1"/>
  <c r="H216" i="1"/>
  <c r="H574" i="1"/>
  <c r="H573" i="1" s="1"/>
  <c r="G417" i="1"/>
  <c r="G588" i="1"/>
  <c r="G584" i="1"/>
  <c r="G531" i="1"/>
  <c r="G207" i="1"/>
  <c r="I207" i="1" s="1"/>
  <c r="K207" i="1" s="1"/>
  <c r="G180" i="1"/>
  <c r="I180" i="1" s="1"/>
  <c r="K180" i="1" s="1"/>
  <c r="G141" i="1"/>
  <c r="U144" i="1" l="1"/>
  <c r="U143" i="1" s="1"/>
  <c r="U138" i="1" s="1"/>
  <c r="U137" i="1" s="1"/>
  <c r="U136" i="1" s="1"/>
  <c r="U104" i="1" s="1"/>
  <c r="U103" i="1" s="1"/>
  <c r="W145" i="1"/>
  <c r="W144" i="1" s="1"/>
  <c r="W143" i="1" s="1"/>
  <c r="W138" i="1" s="1"/>
  <c r="W137" i="1" s="1"/>
  <c r="W136" i="1" s="1"/>
  <c r="W104" i="1" s="1"/>
  <c r="W103" i="1" s="1"/>
  <c r="S644" i="1"/>
  <c r="X666" i="1"/>
  <c r="S804" i="1"/>
  <c r="X805" i="1"/>
  <c r="S393" i="1"/>
  <c r="X394" i="1"/>
  <c r="S146" i="1"/>
  <c r="X146" i="1" s="1"/>
  <c r="X147" i="1"/>
  <c r="S423" i="1"/>
  <c r="X424" i="1"/>
  <c r="S189" i="1"/>
  <c r="X189" i="1" s="1"/>
  <c r="X198" i="1"/>
  <c r="S274" i="1"/>
  <c r="X278" i="1"/>
  <c r="S68" i="1"/>
  <c r="X68" i="1" s="1"/>
  <c r="X69" i="1"/>
  <c r="S350" i="1"/>
  <c r="X350" i="1" s="1"/>
  <c r="X354" i="1"/>
  <c r="S20" i="1"/>
  <c r="X21" i="1"/>
  <c r="S498" i="1"/>
  <c r="X498" i="1" s="1"/>
  <c r="X499" i="1"/>
  <c r="X321" i="1"/>
  <c r="S377" i="1"/>
  <c r="S25" i="1"/>
  <c r="X25" i="1" s="1"/>
  <c r="X26" i="1"/>
  <c r="S781" i="1"/>
  <c r="X782" i="1"/>
  <c r="S312" i="1"/>
  <c r="X313" i="1"/>
  <c r="S143" i="1"/>
  <c r="X144" i="1"/>
  <c r="X118" i="1"/>
  <c r="S106" i="1"/>
  <c r="S244" i="1"/>
  <c r="X244" i="1" s="1"/>
  <c r="X245" i="1"/>
  <c r="S263" i="1"/>
  <c r="X263" i="1" s="1"/>
  <c r="X264" i="1"/>
  <c r="M628" i="1"/>
  <c r="O628" i="1" s="1"/>
  <c r="M180" i="1"/>
  <c r="O180" i="1" s="1"/>
  <c r="M207" i="1"/>
  <c r="O207" i="1" s="1"/>
  <c r="M623" i="1"/>
  <c r="O623" i="1" s="1"/>
  <c r="M598" i="1"/>
  <c r="O598" i="1" s="1"/>
  <c r="M104" i="1"/>
  <c r="M271" i="1"/>
  <c r="I790" i="1"/>
  <c r="I682" i="1"/>
  <c r="I19" i="1"/>
  <c r="K622" i="1"/>
  <c r="I423" i="1"/>
  <c r="I805" i="1"/>
  <c r="I377" i="1"/>
  <c r="I521" i="1"/>
  <c r="I604" i="1"/>
  <c r="I574" i="1" s="1"/>
  <c r="I573" i="1" s="1"/>
  <c r="K271" i="1"/>
  <c r="I292" i="1"/>
  <c r="I147" i="1"/>
  <c r="I499" i="1"/>
  <c r="I350" i="1"/>
  <c r="I394" i="1"/>
  <c r="I416" i="1"/>
  <c r="K206" i="1"/>
  <c r="I273" i="1"/>
  <c r="I511" i="1"/>
  <c r="K179" i="1"/>
  <c r="I371" i="1"/>
  <c r="I312" i="1"/>
  <c r="K104" i="1"/>
  <c r="I264" i="1"/>
  <c r="I26" i="1"/>
  <c r="I36" i="1"/>
  <c r="I796" i="1"/>
  <c r="I645" i="1"/>
  <c r="I244" i="1"/>
  <c r="I105" i="1"/>
  <c r="I69" i="1"/>
  <c r="I321" i="1"/>
  <c r="I632" i="1"/>
  <c r="I781" i="1"/>
  <c r="I651" i="1"/>
  <c r="I337" i="1"/>
  <c r="K627" i="1"/>
  <c r="K597" i="1"/>
  <c r="I552" i="1"/>
  <c r="I551" i="1" s="1"/>
  <c r="I550" i="1" s="1"/>
  <c r="I549" i="1" s="1"/>
  <c r="I544" i="1" s="1"/>
  <c r="K553" i="1"/>
  <c r="H518" i="1"/>
  <c r="H517" i="1" s="1"/>
  <c r="I206" i="1"/>
  <c r="I205" i="1" s="1"/>
  <c r="I204" i="1" s="1"/>
  <c r="I188" i="1" s="1"/>
  <c r="I179" i="1"/>
  <c r="I178" i="1" s="1"/>
  <c r="I174" i="1" s="1"/>
  <c r="I169" i="1" s="1"/>
  <c r="I164" i="1" s="1"/>
  <c r="H188" i="1"/>
  <c r="G530" i="1"/>
  <c r="G416" i="1"/>
  <c r="G140" i="1"/>
  <c r="G95" i="1"/>
  <c r="G90" i="1"/>
  <c r="I90" i="1" s="1"/>
  <c r="K90" i="1" s="1"/>
  <c r="G55" i="1"/>
  <c r="I55" i="1" s="1"/>
  <c r="K55" i="1" s="1"/>
  <c r="G497" i="1"/>
  <c r="G58" i="1"/>
  <c r="G52" i="1"/>
  <c r="I52" i="1" s="1"/>
  <c r="K52" i="1" s="1"/>
  <c r="G48" i="1"/>
  <c r="I48" i="1" s="1"/>
  <c r="K48" i="1" s="1"/>
  <c r="G310" i="1"/>
  <c r="S320" i="1" l="1"/>
  <c r="S319" i="1" s="1"/>
  <c r="S370" i="1"/>
  <c r="X370" i="1" s="1"/>
  <c r="X377" i="1"/>
  <c r="S19" i="1"/>
  <c r="X19" i="1" s="1"/>
  <c r="X20" i="1"/>
  <c r="S643" i="1"/>
  <c r="X643" i="1" s="1"/>
  <c r="X644" i="1"/>
  <c r="S311" i="1"/>
  <c r="X311" i="1" s="1"/>
  <c r="X312" i="1"/>
  <c r="S780" i="1"/>
  <c r="X781" i="1"/>
  <c r="S273" i="1"/>
  <c r="X274" i="1"/>
  <c r="S392" i="1"/>
  <c r="X392" i="1" s="1"/>
  <c r="X393" i="1"/>
  <c r="M179" i="1"/>
  <c r="M178" i="1" s="1"/>
  <c r="S422" i="1"/>
  <c r="X422" i="1" s="1"/>
  <c r="X423" i="1"/>
  <c r="S803" i="1"/>
  <c r="X804" i="1"/>
  <c r="S138" i="1"/>
  <c r="X143" i="1"/>
  <c r="X106" i="1"/>
  <c r="S105" i="1"/>
  <c r="M627" i="1"/>
  <c r="M626" i="1" s="1"/>
  <c r="M597" i="1"/>
  <c r="M594" i="1" s="1"/>
  <c r="O622" i="1"/>
  <c r="O621" i="1" s="1"/>
  <c r="O620" i="1" s="1"/>
  <c r="O619" i="1" s="1"/>
  <c r="O610" i="1" s="1"/>
  <c r="Q623" i="1"/>
  <c r="O206" i="1"/>
  <c r="O205" i="1" s="1"/>
  <c r="O204" i="1" s="1"/>
  <c r="O188" i="1" s="1"/>
  <c r="O187" i="1" s="1"/>
  <c r="Q207" i="1"/>
  <c r="O179" i="1"/>
  <c r="O178" i="1" s="1"/>
  <c r="O174" i="1" s="1"/>
  <c r="Q180" i="1"/>
  <c r="O597" i="1"/>
  <c r="O594" i="1" s="1"/>
  <c r="O593" i="1" s="1"/>
  <c r="O592" i="1" s="1"/>
  <c r="O575" i="1" s="1"/>
  <c r="Q598" i="1"/>
  <c r="O627" i="1"/>
  <c r="O626" i="1" s="1"/>
  <c r="O625" i="1" s="1"/>
  <c r="O624" i="1" s="1"/>
  <c r="Q628" i="1"/>
  <c r="M206" i="1"/>
  <c r="M205" i="1" s="1"/>
  <c r="M48" i="1"/>
  <c r="O48" i="1" s="1"/>
  <c r="M622" i="1"/>
  <c r="M621" i="1" s="1"/>
  <c r="M52" i="1"/>
  <c r="M553" i="1"/>
  <c r="M55" i="1"/>
  <c r="M90" i="1"/>
  <c r="I520" i="1"/>
  <c r="I519" i="1" s="1"/>
  <c r="M103" i="1"/>
  <c r="I187" i="1"/>
  <c r="I163" i="1" s="1"/>
  <c r="I644" i="1"/>
  <c r="I643" i="1" s="1"/>
  <c r="I263" i="1"/>
  <c r="I272" i="1"/>
  <c r="I104" i="1"/>
  <c r="I422" i="1"/>
  <c r="K205" i="1"/>
  <c r="I804" i="1"/>
  <c r="I692" i="1" s="1"/>
  <c r="I393" i="1"/>
  <c r="I25" i="1"/>
  <c r="I780" i="1"/>
  <c r="I320" i="1"/>
  <c r="K103" i="1"/>
  <c r="K47" i="1"/>
  <c r="K621" i="1"/>
  <c r="I311" i="1"/>
  <c r="I146" i="1"/>
  <c r="K552" i="1"/>
  <c r="K54" i="1"/>
  <c r="K89" i="1"/>
  <c r="I68" i="1"/>
  <c r="K178" i="1"/>
  <c r="I498" i="1"/>
  <c r="I370" i="1"/>
  <c r="I789" i="1"/>
  <c r="K626" i="1"/>
  <c r="K594" i="1"/>
  <c r="K51" i="1"/>
  <c r="I51" i="1"/>
  <c r="I58" i="1"/>
  <c r="I310" i="1"/>
  <c r="I497" i="1"/>
  <c r="I47" i="1"/>
  <c r="H187" i="1"/>
  <c r="G139" i="1"/>
  <c r="G94" i="1"/>
  <c r="G787" i="1"/>
  <c r="G487" i="1"/>
  <c r="X320" i="1" l="1"/>
  <c r="S318" i="1"/>
  <c r="X318" i="1" s="1"/>
  <c r="X319" i="1"/>
  <c r="S802" i="1"/>
  <c r="X802" i="1" s="1"/>
  <c r="X803" i="1"/>
  <c r="S272" i="1"/>
  <c r="S271" i="1" s="1"/>
  <c r="X273" i="1"/>
  <c r="S779" i="1"/>
  <c r="X780" i="1"/>
  <c r="S137" i="1"/>
  <c r="X138" i="1"/>
  <c r="X105" i="1"/>
  <c r="Q206" i="1"/>
  <c r="S207" i="1"/>
  <c r="Q597" i="1"/>
  <c r="S598" i="1"/>
  <c r="Q622" i="1"/>
  <c r="S623" i="1"/>
  <c r="Q627" i="1"/>
  <c r="S628" i="1"/>
  <c r="Q179" i="1"/>
  <c r="S180" i="1"/>
  <c r="O574" i="1"/>
  <c r="O573" i="1" s="1"/>
  <c r="O47" i="1"/>
  <c r="Q48" i="1"/>
  <c r="M47" i="1"/>
  <c r="O169" i="1"/>
  <c r="O164" i="1" s="1"/>
  <c r="O163" i="1" s="1"/>
  <c r="M54" i="1"/>
  <c r="M53" i="1" s="1"/>
  <c r="O55" i="1"/>
  <c r="O52" i="1"/>
  <c r="O90" i="1"/>
  <c r="M552" i="1"/>
  <c r="M551" i="1" s="1"/>
  <c r="O553" i="1"/>
  <c r="K46" i="1"/>
  <c r="I518" i="1"/>
  <c r="I517" i="1" s="1"/>
  <c r="M51" i="1"/>
  <c r="M89" i="1"/>
  <c r="M88" i="1" s="1"/>
  <c r="M620" i="1"/>
  <c r="M204" i="1"/>
  <c r="M174" i="1"/>
  <c r="M593" i="1"/>
  <c r="M625" i="1"/>
  <c r="I803" i="1"/>
  <c r="K204" i="1"/>
  <c r="I319" i="1"/>
  <c r="I779" i="1"/>
  <c r="I103" i="1"/>
  <c r="K551" i="1"/>
  <c r="K88" i="1"/>
  <c r="K620" i="1"/>
  <c r="I271" i="1"/>
  <c r="K174" i="1"/>
  <c r="I46" i="1"/>
  <c r="K53" i="1"/>
  <c r="I392" i="1"/>
  <c r="K625" i="1"/>
  <c r="K593" i="1"/>
  <c r="I496" i="1"/>
  <c r="K497" i="1"/>
  <c r="I309" i="1"/>
  <c r="I308" i="1" s="1"/>
  <c r="I307" i="1" s="1"/>
  <c r="I306" i="1" s="1"/>
  <c r="K310" i="1"/>
  <c r="I57" i="1"/>
  <c r="I56" i="1" s="1"/>
  <c r="K58" i="1"/>
  <c r="H163" i="1"/>
  <c r="I89" i="1"/>
  <c r="I54" i="1"/>
  <c r="G649" i="1"/>
  <c r="U628" i="1" l="1"/>
  <c r="U598" i="1"/>
  <c r="U180" i="1"/>
  <c r="U623" i="1"/>
  <c r="U207" i="1"/>
  <c r="I495" i="1"/>
  <c r="I494" i="1" s="1"/>
  <c r="I489" i="1" s="1"/>
  <c r="I479" i="1" s="1"/>
  <c r="I478" i="1" s="1"/>
  <c r="I477" i="1" s="1"/>
  <c r="I476" i="1" s="1"/>
  <c r="I433" i="1"/>
  <c r="Q626" i="1"/>
  <c r="Q625" i="1" s="1"/>
  <c r="Q624" i="1" s="1"/>
  <c r="Q205" i="1"/>
  <c r="Q204" i="1" s="1"/>
  <c r="Q188" i="1" s="1"/>
  <c r="Q187" i="1" s="1"/>
  <c r="Q178" i="1"/>
  <c r="Q174" i="1" s="1"/>
  <c r="Q169" i="1" s="1"/>
  <c r="Q164" i="1" s="1"/>
  <c r="Q594" i="1"/>
  <c r="Q593" i="1" s="1"/>
  <c r="Q592" i="1" s="1"/>
  <c r="Q575" i="1" s="1"/>
  <c r="Q621" i="1"/>
  <c r="Q620" i="1" s="1"/>
  <c r="Q619" i="1" s="1"/>
  <c r="Q610" i="1" s="1"/>
  <c r="S627" i="1"/>
  <c r="X628" i="1"/>
  <c r="S206" i="1"/>
  <c r="X207" i="1"/>
  <c r="S778" i="1"/>
  <c r="X778" i="1" s="1"/>
  <c r="X779" i="1"/>
  <c r="S622" i="1"/>
  <c r="X623" i="1"/>
  <c r="X271" i="1"/>
  <c r="X272" i="1"/>
  <c r="S179" i="1"/>
  <c r="X180" i="1"/>
  <c r="S597" i="1"/>
  <c r="X598" i="1"/>
  <c r="S136" i="1"/>
  <c r="X137" i="1"/>
  <c r="Q47" i="1"/>
  <c r="S48" i="1"/>
  <c r="M46" i="1"/>
  <c r="O89" i="1"/>
  <c r="O88" i="1" s="1"/>
  <c r="O87" i="1" s="1"/>
  <c r="O86" i="1" s="1"/>
  <c r="O75" i="1" s="1"/>
  <c r="Q90" i="1"/>
  <c r="O54" i="1"/>
  <c r="O53" i="1" s="1"/>
  <c r="Q55" i="1"/>
  <c r="O51" i="1"/>
  <c r="O46" i="1" s="1"/>
  <c r="Q52" i="1"/>
  <c r="O552" i="1"/>
  <c r="O551" i="1" s="1"/>
  <c r="O550" i="1" s="1"/>
  <c r="O549" i="1" s="1"/>
  <c r="O544" i="1" s="1"/>
  <c r="O520" i="1" s="1"/>
  <c r="O519" i="1" s="1"/>
  <c r="O518" i="1" s="1"/>
  <c r="O517" i="1" s="1"/>
  <c r="Q553" i="1"/>
  <c r="M310" i="1"/>
  <c r="O310" i="1" s="1"/>
  <c r="M497" i="1"/>
  <c r="O497" i="1" s="1"/>
  <c r="M58" i="1"/>
  <c r="O58" i="1" s="1"/>
  <c r="M624" i="1"/>
  <c r="M169" i="1"/>
  <c r="M188" i="1"/>
  <c r="M619" i="1"/>
  <c r="I270" i="1"/>
  <c r="M592" i="1"/>
  <c r="M550" i="1"/>
  <c r="M87" i="1"/>
  <c r="K169" i="1"/>
  <c r="K496" i="1"/>
  <c r="K433" i="1" s="1"/>
  <c r="K619" i="1"/>
  <c r="I318" i="1"/>
  <c r="K188" i="1"/>
  <c r="I778" i="1"/>
  <c r="K57" i="1"/>
  <c r="K87" i="1"/>
  <c r="K309" i="1"/>
  <c r="K550" i="1"/>
  <c r="I802" i="1"/>
  <c r="K624" i="1"/>
  <c r="K592" i="1"/>
  <c r="H17" i="1"/>
  <c r="I88" i="1"/>
  <c r="I87" i="1" s="1"/>
  <c r="I86" i="1" s="1"/>
  <c r="I75" i="1" s="1"/>
  <c r="I53" i="1"/>
  <c r="I45" i="1" s="1"/>
  <c r="I44" i="1" s="1"/>
  <c r="I43" i="1" s="1"/>
  <c r="I42" i="1" s="1"/>
  <c r="I18" i="1" s="1"/>
  <c r="G648" i="1"/>
  <c r="U622" i="1" l="1"/>
  <c r="U621" i="1" s="1"/>
  <c r="U620" i="1" s="1"/>
  <c r="U619" i="1" s="1"/>
  <c r="U610" i="1" s="1"/>
  <c r="W623" i="1"/>
  <c r="W622" i="1" s="1"/>
  <c r="W621" i="1" s="1"/>
  <c r="W620" i="1" s="1"/>
  <c r="W619" i="1" s="1"/>
  <c r="W610" i="1" s="1"/>
  <c r="U179" i="1"/>
  <c r="U178" i="1" s="1"/>
  <c r="U174" i="1" s="1"/>
  <c r="U169" i="1" s="1"/>
  <c r="U164" i="1" s="1"/>
  <c r="W180" i="1"/>
  <c r="W179" i="1" s="1"/>
  <c r="W178" i="1" s="1"/>
  <c r="W174" i="1" s="1"/>
  <c r="W169" i="1" s="1"/>
  <c r="W164" i="1" s="1"/>
  <c r="U597" i="1"/>
  <c r="U594" i="1" s="1"/>
  <c r="U593" i="1" s="1"/>
  <c r="U592" i="1" s="1"/>
  <c r="U575" i="1" s="1"/>
  <c r="W598" i="1"/>
  <c r="W597" i="1" s="1"/>
  <c r="W594" i="1" s="1"/>
  <c r="W593" i="1" s="1"/>
  <c r="W592" i="1" s="1"/>
  <c r="W575" i="1" s="1"/>
  <c r="U206" i="1"/>
  <c r="U205" i="1" s="1"/>
  <c r="U204" i="1" s="1"/>
  <c r="U188" i="1" s="1"/>
  <c r="U187" i="1" s="1"/>
  <c r="U163" i="1" s="1"/>
  <c r="W207" i="1"/>
  <c r="W206" i="1" s="1"/>
  <c r="W205" i="1" s="1"/>
  <c r="W204" i="1" s="1"/>
  <c r="W188" i="1" s="1"/>
  <c r="W187" i="1" s="1"/>
  <c r="U627" i="1"/>
  <c r="U626" i="1" s="1"/>
  <c r="U625" i="1" s="1"/>
  <c r="U624" i="1" s="1"/>
  <c r="W628" i="1"/>
  <c r="W627" i="1" s="1"/>
  <c r="W626" i="1" s="1"/>
  <c r="W625" i="1" s="1"/>
  <c r="W624" i="1" s="1"/>
  <c r="U48" i="1"/>
  <c r="Q574" i="1"/>
  <c r="Q573" i="1" s="1"/>
  <c r="Q163" i="1"/>
  <c r="S594" i="1"/>
  <c r="X597" i="1"/>
  <c r="S621" i="1"/>
  <c r="X622" i="1"/>
  <c r="S626" i="1"/>
  <c r="X627" i="1"/>
  <c r="S178" i="1"/>
  <c r="X179" i="1"/>
  <c r="S205" i="1"/>
  <c r="X206" i="1"/>
  <c r="S47" i="1"/>
  <c r="X48" i="1"/>
  <c r="X136" i="1"/>
  <c r="S104" i="1"/>
  <c r="M309" i="1"/>
  <c r="M308" i="1" s="1"/>
  <c r="Q552" i="1"/>
  <c r="S553" i="1"/>
  <c r="Q89" i="1"/>
  <c r="S90" i="1"/>
  <c r="Q51" i="1"/>
  <c r="S52" i="1"/>
  <c r="Q54" i="1"/>
  <c r="S55" i="1"/>
  <c r="O57" i="1"/>
  <c r="O56" i="1" s="1"/>
  <c r="O45" i="1" s="1"/>
  <c r="O44" i="1" s="1"/>
  <c r="O43" i="1" s="1"/>
  <c r="O42" i="1" s="1"/>
  <c r="O18" i="1" s="1"/>
  <c r="Q58" i="1"/>
  <c r="O496" i="1"/>
  <c r="Q497" i="1"/>
  <c r="O309" i="1"/>
  <c r="O308" i="1" s="1"/>
  <c r="O307" i="1" s="1"/>
  <c r="O306" i="1" s="1"/>
  <c r="O270" i="1" s="1"/>
  <c r="Q310" i="1"/>
  <c r="M496" i="1"/>
  <c r="M57" i="1"/>
  <c r="M575" i="1"/>
  <c r="M164" i="1"/>
  <c r="M610" i="1"/>
  <c r="M86" i="1"/>
  <c r="M187" i="1"/>
  <c r="M549" i="1"/>
  <c r="K187" i="1"/>
  <c r="K549" i="1"/>
  <c r="K308" i="1"/>
  <c r="K610" i="1"/>
  <c r="K56" i="1"/>
  <c r="K495" i="1"/>
  <c r="K86" i="1"/>
  <c r="K164" i="1"/>
  <c r="K575" i="1"/>
  <c r="I17" i="1"/>
  <c r="G647" i="1"/>
  <c r="G144" i="1"/>
  <c r="U574" i="1" l="1"/>
  <c r="U573" i="1" s="1"/>
  <c r="W163" i="1"/>
  <c r="W574" i="1"/>
  <c r="W573" i="1" s="1"/>
  <c r="U47" i="1"/>
  <c r="W48" i="1"/>
  <c r="W47" i="1" s="1"/>
  <c r="U55" i="1"/>
  <c r="U90" i="1"/>
  <c r="U52" i="1"/>
  <c r="U553" i="1"/>
  <c r="M495" i="1"/>
  <c r="M494" i="1" s="1"/>
  <c r="M433" i="1"/>
  <c r="O495" i="1"/>
  <c r="O494" i="1" s="1"/>
  <c r="O489" i="1" s="1"/>
  <c r="O479" i="1" s="1"/>
  <c r="O478" i="1" s="1"/>
  <c r="O477" i="1" s="1"/>
  <c r="O476" i="1" s="1"/>
  <c r="O433" i="1"/>
  <c r="Q88" i="1"/>
  <c r="Q87" i="1" s="1"/>
  <c r="Q86" i="1" s="1"/>
  <c r="Q75" i="1" s="1"/>
  <c r="Q53" i="1"/>
  <c r="Q551" i="1"/>
  <c r="Q550" i="1" s="1"/>
  <c r="Q549" i="1" s="1"/>
  <c r="Q544" i="1" s="1"/>
  <c r="Q520" i="1" s="1"/>
  <c r="Q519" i="1" s="1"/>
  <c r="Q518" i="1" s="1"/>
  <c r="Q517" i="1" s="1"/>
  <c r="Q46" i="1"/>
  <c r="X47" i="1"/>
  <c r="S552" i="1"/>
  <c r="X553" i="1"/>
  <c r="S89" i="1"/>
  <c r="X90" i="1"/>
  <c r="S174" i="1"/>
  <c r="X178" i="1"/>
  <c r="S593" i="1"/>
  <c r="X594" i="1"/>
  <c r="S625" i="1"/>
  <c r="X626" i="1"/>
  <c r="S51" i="1"/>
  <c r="X52" i="1"/>
  <c r="S204" i="1"/>
  <c r="X205" i="1"/>
  <c r="S620" i="1"/>
  <c r="X621" i="1"/>
  <c r="S54" i="1"/>
  <c r="X55" i="1"/>
  <c r="S103" i="1"/>
  <c r="X103" i="1" s="1"/>
  <c r="X104" i="1"/>
  <c r="Q57" i="1"/>
  <c r="S58" i="1"/>
  <c r="Q309" i="1"/>
  <c r="S310" i="1"/>
  <c r="O17" i="1"/>
  <c r="Q496" i="1"/>
  <c r="S497" i="1"/>
  <c r="U497" i="1" s="1"/>
  <c r="M56" i="1"/>
  <c r="K163" i="1"/>
  <c r="M163" i="1"/>
  <c r="M75" i="1"/>
  <c r="M307" i="1"/>
  <c r="M544" i="1"/>
  <c r="M574" i="1"/>
  <c r="K45" i="1"/>
  <c r="K494" i="1"/>
  <c r="K544" i="1"/>
  <c r="K307" i="1"/>
  <c r="K75" i="1"/>
  <c r="K574" i="1"/>
  <c r="G646" i="1"/>
  <c r="G143" i="1"/>
  <c r="G566" i="1"/>
  <c r="U54" i="1" l="1"/>
  <c r="U53" i="1" s="1"/>
  <c r="W55" i="1"/>
  <c r="W54" i="1" s="1"/>
  <c r="W53" i="1" s="1"/>
  <c r="U496" i="1"/>
  <c r="U495" i="1" s="1"/>
  <c r="U494" i="1" s="1"/>
  <c r="U489" i="1" s="1"/>
  <c r="U479" i="1" s="1"/>
  <c r="U478" i="1" s="1"/>
  <c r="U477" i="1" s="1"/>
  <c r="U476" i="1" s="1"/>
  <c r="W497" i="1"/>
  <c r="W496" i="1" s="1"/>
  <c r="W495" i="1" s="1"/>
  <c r="W494" i="1" s="1"/>
  <c r="W489" i="1" s="1"/>
  <c r="W479" i="1" s="1"/>
  <c r="W478" i="1" s="1"/>
  <c r="W477" i="1" s="1"/>
  <c r="W476" i="1" s="1"/>
  <c r="U552" i="1"/>
  <c r="U551" i="1" s="1"/>
  <c r="U550" i="1" s="1"/>
  <c r="U549" i="1" s="1"/>
  <c r="U544" i="1" s="1"/>
  <c r="U520" i="1" s="1"/>
  <c r="U519" i="1" s="1"/>
  <c r="U518" i="1" s="1"/>
  <c r="U517" i="1" s="1"/>
  <c r="W553" i="1"/>
  <c r="W552" i="1" s="1"/>
  <c r="W551" i="1" s="1"/>
  <c r="W550" i="1" s="1"/>
  <c r="W549" i="1" s="1"/>
  <c r="W544" i="1" s="1"/>
  <c r="W520" i="1" s="1"/>
  <c r="W519" i="1" s="1"/>
  <c r="W518" i="1" s="1"/>
  <c r="W517" i="1" s="1"/>
  <c r="U51" i="1"/>
  <c r="U46" i="1" s="1"/>
  <c r="W52" i="1"/>
  <c r="W51" i="1" s="1"/>
  <c r="W46" i="1" s="1"/>
  <c r="U89" i="1"/>
  <c r="U88" i="1" s="1"/>
  <c r="U87" i="1" s="1"/>
  <c r="U86" i="1" s="1"/>
  <c r="U75" i="1" s="1"/>
  <c r="W90" i="1"/>
  <c r="W89" i="1" s="1"/>
  <c r="W88" i="1" s="1"/>
  <c r="W87" i="1" s="1"/>
  <c r="W86" i="1" s="1"/>
  <c r="W75" i="1" s="1"/>
  <c r="U58" i="1"/>
  <c r="U310" i="1"/>
  <c r="Q495" i="1"/>
  <c r="Q494" i="1" s="1"/>
  <c r="Q489" i="1" s="1"/>
  <c r="Q479" i="1" s="1"/>
  <c r="Q478" i="1" s="1"/>
  <c r="Q477" i="1" s="1"/>
  <c r="Q476" i="1" s="1"/>
  <c r="Q433" i="1"/>
  <c r="X433" i="1" s="1"/>
  <c r="Q56" i="1"/>
  <c r="Q45" i="1" s="1"/>
  <c r="Q44" i="1" s="1"/>
  <c r="Q43" i="1" s="1"/>
  <c r="Q42" i="1" s="1"/>
  <c r="Q18" i="1" s="1"/>
  <c r="Q308" i="1"/>
  <c r="Q307" i="1" s="1"/>
  <c r="Q306" i="1" s="1"/>
  <c r="Q270" i="1" s="1"/>
  <c r="S46" i="1"/>
  <c r="X51" i="1"/>
  <c r="S619" i="1"/>
  <c r="X620" i="1"/>
  <c r="S169" i="1"/>
  <c r="X174" i="1"/>
  <c r="S57" i="1"/>
  <c r="X58" i="1"/>
  <c r="S624" i="1"/>
  <c r="X624" i="1" s="1"/>
  <c r="X625" i="1"/>
  <c r="S88" i="1"/>
  <c r="X89" i="1"/>
  <c r="S309" i="1"/>
  <c r="X310" i="1"/>
  <c r="S496" i="1"/>
  <c r="X497" i="1"/>
  <c r="S188" i="1"/>
  <c r="X204" i="1"/>
  <c r="S592" i="1"/>
  <c r="X593" i="1"/>
  <c r="S551" i="1"/>
  <c r="X552" i="1"/>
  <c r="S53" i="1"/>
  <c r="X54" i="1"/>
  <c r="M45" i="1"/>
  <c r="M44" i="1" s="1"/>
  <c r="M520" i="1"/>
  <c r="M489" i="1"/>
  <c r="M306" i="1"/>
  <c r="M573" i="1"/>
  <c r="K489" i="1"/>
  <c r="K306" i="1"/>
  <c r="K520" i="1"/>
  <c r="K44" i="1"/>
  <c r="K573" i="1"/>
  <c r="G138" i="1"/>
  <c r="G645" i="1"/>
  <c r="G565" i="1"/>
  <c r="U57" i="1" l="1"/>
  <c r="U56" i="1" s="1"/>
  <c r="U45" i="1" s="1"/>
  <c r="U44" i="1" s="1"/>
  <c r="U43" i="1" s="1"/>
  <c r="U42" i="1" s="1"/>
  <c r="U18" i="1" s="1"/>
  <c r="W58" i="1"/>
  <c r="W57" i="1" s="1"/>
  <c r="W56" i="1" s="1"/>
  <c r="W45" i="1" s="1"/>
  <c r="W44" i="1" s="1"/>
  <c r="W43" i="1" s="1"/>
  <c r="W42" i="1" s="1"/>
  <c r="W18" i="1" s="1"/>
  <c r="U309" i="1"/>
  <c r="U308" i="1" s="1"/>
  <c r="U307" i="1" s="1"/>
  <c r="U306" i="1" s="1"/>
  <c r="U270" i="1" s="1"/>
  <c r="W310" i="1"/>
  <c r="W309" i="1" s="1"/>
  <c r="W308" i="1" s="1"/>
  <c r="W307" i="1" s="1"/>
  <c r="W306" i="1" s="1"/>
  <c r="W270" i="1" s="1"/>
  <c r="Q17" i="1"/>
  <c r="X46" i="1"/>
  <c r="S575" i="1"/>
  <c r="X592" i="1"/>
  <c r="S56" i="1"/>
  <c r="X56" i="1" s="1"/>
  <c r="X57" i="1"/>
  <c r="S187" i="1"/>
  <c r="X187" i="1" s="1"/>
  <c r="X188" i="1"/>
  <c r="S308" i="1"/>
  <c r="X309" i="1"/>
  <c r="S87" i="1"/>
  <c r="X88" i="1"/>
  <c r="S164" i="1"/>
  <c r="X169" i="1"/>
  <c r="S550" i="1"/>
  <c r="X551" i="1"/>
  <c r="S495" i="1"/>
  <c r="X496" i="1"/>
  <c r="S610" i="1"/>
  <c r="X610" i="1" s="1"/>
  <c r="X619" i="1"/>
  <c r="X53" i="1"/>
  <c r="M479" i="1"/>
  <c r="M43" i="1"/>
  <c r="M270" i="1"/>
  <c r="M519" i="1"/>
  <c r="K270" i="1"/>
  <c r="K43" i="1"/>
  <c r="K519" i="1"/>
  <c r="K479" i="1"/>
  <c r="G564" i="1"/>
  <c r="G563" i="1"/>
  <c r="U17" i="1" l="1"/>
  <c r="U937" i="1" s="1"/>
  <c r="W17" i="1"/>
  <c r="W937" i="1" s="1"/>
  <c r="S45" i="1"/>
  <c r="S44" i="1" s="1"/>
  <c r="S43" i="1" s="1"/>
  <c r="S42" i="1" s="1"/>
  <c r="S494" i="1"/>
  <c r="X495" i="1"/>
  <c r="S86" i="1"/>
  <c r="X87" i="1"/>
  <c r="S549" i="1"/>
  <c r="X550" i="1"/>
  <c r="S307" i="1"/>
  <c r="X308" i="1"/>
  <c r="X575" i="1"/>
  <c r="S574" i="1"/>
  <c r="X164" i="1"/>
  <c r="S163" i="1"/>
  <c r="X163" i="1" s="1"/>
  <c r="M42" i="1"/>
  <c r="M518" i="1"/>
  <c r="M478" i="1"/>
  <c r="K518" i="1"/>
  <c r="K517" i="1" s="1"/>
  <c r="K478" i="1"/>
  <c r="K42" i="1"/>
  <c r="G23" i="1"/>
  <c r="X45" i="1" l="1"/>
  <c r="S75" i="1"/>
  <c r="X75" i="1" s="1"/>
  <c r="X86" i="1"/>
  <c r="S306" i="1"/>
  <c r="S270" i="1" s="1"/>
  <c r="X307" i="1"/>
  <c r="S489" i="1"/>
  <c r="X494" i="1"/>
  <c r="S544" i="1"/>
  <c r="X549" i="1"/>
  <c r="S573" i="1"/>
  <c r="X573" i="1" s="1"/>
  <c r="X574" i="1"/>
  <c r="X44" i="1"/>
  <c r="M477" i="1"/>
  <c r="M517" i="1"/>
  <c r="M18" i="1"/>
  <c r="K477" i="1"/>
  <c r="K18" i="1"/>
  <c r="G223" i="1"/>
  <c r="S520" i="1" l="1"/>
  <c r="X544" i="1"/>
  <c r="S479" i="1"/>
  <c r="X489" i="1"/>
  <c r="X270" i="1"/>
  <c r="X306" i="1"/>
  <c r="X43" i="1"/>
  <c r="M17" i="1"/>
  <c r="M476" i="1"/>
  <c r="K17" i="1"/>
  <c r="K476" i="1"/>
  <c r="G222" i="1"/>
  <c r="S519" i="1" l="1"/>
  <c r="X520" i="1"/>
  <c r="S478" i="1"/>
  <c r="X479" i="1"/>
  <c r="S18" i="1"/>
  <c r="S17" i="1" s="1"/>
  <c r="X42" i="1"/>
  <c r="G528" i="1"/>
  <c r="S518" i="1" l="1"/>
  <c r="X519" i="1"/>
  <c r="S477" i="1"/>
  <c r="X478" i="1"/>
  <c r="X18" i="1"/>
  <c r="G527" i="1"/>
  <c r="G113" i="1"/>
  <c r="S476" i="1" l="1"/>
  <c r="X476" i="1" s="1"/>
  <c r="X477" i="1"/>
  <c r="S517" i="1"/>
  <c r="X517" i="1" s="1"/>
  <c r="X518" i="1"/>
  <c r="X17" i="1"/>
  <c r="G526" i="1"/>
  <c r="G674" i="1"/>
  <c r="G669" i="1"/>
  <c r="G671" i="1"/>
  <c r="G659" i="1"/>
  <c r="G655" i="1"/>
  <c r="G664" i="1"/>
  <c r="G630" i="1"/>
  <c r="G627" i="1"/>
  <c r="G622" i="1"/>
  <c r="G613" i="1"/>
  <c r="G617" i="1"/>
  <c r="G608" i="1"/>
  <c r="G602" i="1"/>
  <c r="G582" i="1"/>
  <c r="G663" i="1" l="1"/>
  <c r="G607" i="1"/>
  <c r="G626" i="1"/>
  <c r="G629" i="1"/>
  <c r="G616" i="1"/>
  <c r="G612" i="1"/>
  <c r="G581" i="1"/>
  <c r="G601" i="1"/>
  <c r="G621" i="1"/>
  <c r="G673" i="1"/>
  <c r="G654" i="1"/>
  <c r="G668" i="1"/>
  <c r="G595" i="1"/>
  <c r="G578" i="1"/>
  <c r="G571" i="1"/>
  <c r="G561" i="1"/>
  <c r="G557" i="1"/>
  <c r="G552" i="1"/>
  <c r="G547" i="1"/>
  <c r="G542" i="1"/>
  <c r="G537" i="1"/>
  <c r="G524" i="1"/>
  <c r="G600" i="1" l="1"/>
  <c r="G653" i="1"/>
  <c r="G620" i="1"/>
  <c r="G619" i="1" s="1"/>
  <c r="G611" i="1"/>
  <c r="G606" i="1"/>
  <c r="G580" i="1"/>
  <c r="G662" i="1"/>
  <c r="G615" i="1"/>
  <c r="G625" i="1"/>
  <c r="G667" i="1"/>
  <c r="G597" i="1"/>
  <c r="G560" i="1"/>
  <c r="G541" i="1"/>
  <c r="G570" i="1"/>
  <c r="G556" i="1"/>
  <c r="G523" i="1"/>
  <c r="G546" i="1"/>
  <c r="G577" i="1"/>
  <c r="G536" i="1"/>
  <c r="G551" i="1"/>
  <c r="G555" i="1" l="1"/>
  <c r="G569" i="1"/>
  <c r="G666" i="1"/>
  <c r="G540" i="1"/>
  <c r="G624" i="1"/>
  <c r="G576" i="1"/>
  <c r="G550" i="1"/>
  <c r="G605" i="1"/>
  <c r="G545" i="1"/>
  <c r="G559" i="1"/>
  <c r="G535" i="1"/>
  <c r="G652" i="1"/>
  <c r="G522" i="1"/>
  <c r="G599" i="1"/>
  <c r="G610" i="1"/>
  <c r="G594" i="1"/>
  <c r="G554" i="1" l="1"/>
  <c r="G539" i="1"/>
  <c r="G651" i="1"/>
  <c r="G534" i="1"/>
  <c r="G568" i="1"/>
  <c r="G604" i="1"/>
  <c r="G593" i="1"/>
  <c r="G549" i="1"/>
  <c r="G387" i="1"/>
  <c r="G390" i="1"/>
  <c r="G380" i="1"/>
  <c r="G382" i="1"/>
  <c r="G521" i="1" l="1"/>
  <c r="G592" i="1"/>
  <c r="G544" i="1"/>
  <c r="G386" i="1"/>
  <c r="G389" i="1"/>
  <c r="G379" i="1"/>
  <c r="G375" i="1"/>
  <c r="G378" i="1" l="1"/>
  <c r="G575" i="1"/>
  <c r="G385" i="1"/>
  <c r="G374" i="1"/>
  <c r="G408" i="1"/>
  <c r="G414" i="1"/>
  <c r="G403" i="1"/>
  <c r="G400" i="1"/>
  <c r="G397" i="1"/>
  <c r="G368" i="1"/>
  <c r="G364" i="1"/>
  <c r="G357" i="1"/>
  <c r="G352" i="1"/>
  <c r="G360" i="1"/>
  <c r="G340" i="1"/>
  <c r="G343" i="1"/>
  <c r="G348" i="1"/>
  <c r="G332" i="1"/>
  <c r="G335" i="1"/>
  <c r="G327" i="1"/>
  <c r="G324" i="1"/>
  <c r="G316" i="1"/>
  <c r="G373" i="1" l="1"/>
  <c r="G384" i="1"/>
  <c r="G326" i="1"/>
  <c r="G342" i="1"/>
  <c r="G402" i="1"/>
  <c r="G407" i="1"/>
  <c r="G334" i="1"/>
  <c r="G339" i="1"/>
  <c r="G363" i="1"/>
  <c r="G323" i="1"/>
  <c r="G347" i="1"/>
  <c r="G356" i="1"/>
  <c r="G359" i="1"/>
  <c r="G367" i="1"/>
  <c r="G331" i="1"/>
  <c r="G351" i="1"/>
  <c r="G396" i="1"/>
  <c r="G413" i="1"/>
  <c r="G315" i="1"/>
  <c r="G399" i="1"/>
  <c r="G661" i="1"/>
  <c r="G314" i="1" l="1"/>
  <c r="G644" i="1"/>
  <c r="G362" i="1"/>
  <c r="G406" i="1"/>
  <c r="G377" i="1"/>
  <c r="G346" i="1"/>
  <c r="G372" i="1"/>
  <c r="G395" i="1"/>
  <c r="G355" i="1"/>
  <c r="G330" i="1"/>
  <c r="G322" i="1"/>
  <c r="G338" i="1"/>
  <c r="G405" i="1" l="1"/>
  <c r="G345" i="1"/>
  <c r="G329" i="1"/>
  <c r="G354" i="1"/>
  <c r="G371" i="1"/>
  <c r="G313" i="1"/>
  <c r="G300" i="1"/>
  <c r="G295" i="1"/>
  <c r="G290" i="1"/>
  <c r="G287" i="1"/>
  <c r="G282" i="1"/>
  <c r="G279" i="1"/>
  <c r="G304" i="1"/>
  <c r="G636" i="1"/>
  <c r="G276" i="1"/>
  <c r="G268" i="1"/>
  <c r="G261" i="1"/>
  <c r="G250" i="1"/>
  <c r="G247" i="1"/>
  <c r="G199" i="1"/>
  <c r="G192" i="1"/>
  <c r="G196" i="1"/>
  <c r="G238" i="1"/>
  <c r="G230" i="1"/>
  <c r="G234" i="1"/>
  <c r="G219" i="1"/>
  <c r="G211" i="1"/>
  <c r="G214" i="1"/>
  <c r="G312" i="1" l="1"/>
  <c r="G299" i="1"/>
  <c r="G242" i="1"/>
  <c r="G254" i="1"/>
  <c r="G258" i="1"/>
  <c r="G210" i="1"/>
  <c r="G278" i="1"/>
  <c r="G195" i="1"/>
  <c r="G286" i="1"/>
  <c r="G229" i="1"/>
  <c r="G275" i="1"/>
  <c r="G294" i="1"/>
  <c r="G218" i="1"/>
  <c r="G249" i="1"/>
  <c r="G281" i="1"/>
  <c r="G233" i="1"/>
  <c r="G267" i="1"/>
  <c r="G191" i="1"/>
  <c r="G289" i="1"/>
  <c r="G237" i="1"/>
  <c r="G198" i="1"/>
  <c r="G260" i="1"/>
  <c r="G635" i="1"/>
  <c r="G213" i="1"/>
  <c r="G246" i="1"/>
  <c r="G303" i="1"/>
  <c r="G226" i="1"/>
  <c r="G202" i="1"/>
  <c r="G154" i="1"/>
  <c r="G194" i="1" l="1"/>
  <c r="G190" i="1"/>
  <c r="G634" i="1"/>
  <c r="G209" i="1"/>
  <c r="G266" i="1"/>
  <c r="G232" i="1"/>
  <c r="G298" i="1"/>
  <c r="G217" i="1"/>
  <c r="G293" i="1"/>
  <c r="G311" i="1"/>
  <c r="G285" i="1"/>
  <c r="G274" i="1"/>
  <c r="G225" i="1"/>
  <c r="G253" i="1"/>
  <c r="G241" i="1"/>
  <c r="G153" i="1"/>
  <c r="G257" i="1"/>
  <c r="G201" i="1"/>
  <c r="G176" i="1"/>
  <c r="G159" i="1"/>
  <c r="G157" i="1"/>
  <c r="G161" i="1"/>
  <c r="G189" i="1" l="1"/>
  <c r="G208" i="1"/>
  <c r="G284" i="1"/>
  <c r="G228" i="1"/>
  <c r="G256" i="1"/>
  <c r="G265" i="1"/>
  <c r="G221" i="1"/>
  <c r="G152" i="1"/>
  <c r="G240" i="1"/>
  <c r="G156" i="1"/>
  <c r="G297" i="1"/>
  <c r="G175" i="1"/>
  <c r="G109" i="1"/>
  <c r="G148" i="1" l="1"/>
  <c r="G273" i="1"/>
  <c r="G292" i="1"/>
  <c r="G264" i="1"/>
  <c r="G252" i="1"/>
  <c r="G236" i="1"/>
  <c r="G108" i="1"/>
  <c r="G112" i="1"/>
  <c r="G129" i="1"/>
  <c r="G120" i="1"/>
  <c r="G116" i="1"/>
  <c r="G272" i="1" l="1"/>
  <c r="G216" i="1"/>
  <c r="G107" i="1"/>
  <c r="G245" i="1"/>
  <c r="G263" i="1"/>
  <c r="G128" i="1"/>
  <c r="G115" i="1"/>
  <c r="G119" i="1"/>
  <c r="G134" i="1"/>
  <c r="G111" i="1" l="1"/>
  <c r="G127" i="1"/>
  <c r="G133" i="1"/>
  <c r="G503" i="1"/>
  <c r="G794" i="1"/>
  <c r="G800" i="1"/>
  <c r="G40" i="1"/>
  <c r="G799" i="1" l="1"/>
  <c r="G793" i="1"/>
  <c r="G132" i="1"/>
  <c r="G126" i="1"/>
  <c r="G39" i="1"/>
  <c r="G502" i="1"/>
  <c r="G38" i="1" l="1"/>
  <c r="G501" i="1"/>
  <c r="G131" i="1"/>
  <c r="G792" i="1"/>
  <c r="G798" i="1"/>
  <c r="G179" i="1"/>
  <c r="G500" i="1" l="1"/>
  <c r="G797" i="1"/>
  <c r="G791" i="1"/>
  <c r="G37" i="1"/>
  <c r="G178" i="1"/>
  <c r="G790" i="1" l="1"/>
  <c r="G174" i="1"/>
  <c r="G36" i="1"/>
  <c r="G796" i="1"/>
  <c r="G499" i="1"/>
  <c r="G169" i="1" l="1"/>
  <c r="G498" i="1"/>
  <c r="G789" i="1"/>
  <c r="G47" i="1"/>
  <c r="G51" i="1" l="1"/>
  <c r="G46" i="1" l="1"/>
  <c r="G811" i="1"/>
  <c r="G785" i="1"/>
  <c r="G690" i="1"/>
  <c r="G686" i="1"/>
  <c r="G680" i="1"/>
  <c r="G678" i="1"/>
  <c r="G641" i="1"/>
  <c r="G483" i="1"/>
  <c r="G427" i="1"/>
  <c r="G101" i="1"/>
  <c r="G84" i="1"/>
  <c r="G79" i="1"/>
  <c r="G73" i="1"/>
  <c r="G34" i="1"/>
  <c r="G640" i="1" l="1"/>
  <c r="G426" i="1"/>
  <c r="G72" i="1"/>
  <c r="G100" i="1"/>
  <c r="G633" i="1"/>
  <c r="G83" i="1"/>
  <c r="G78" i="1"/>
  <c r="G677" i="1"/>
  <c r="G784" i="1"/>
  <c r="G425" i="1" l="1"/>
  <c r="G783" i="1"/>
  <c r="G77" i="1"/>
  <c r="G632" i="1"/>
  <c r="G71" i="1"/>
  <c r="G639" i="1"/>
  <c r="G82" i="1"/>
  <c r="G366" i="1"/>
  <c r="G676" i="1"/>
  <c r="G638" i="1" l="1"/>
  <c r="G70" i="1"/>
  <c r="G76" i="1"/>
  <c r="G782" i="1"/>
  <c r="G81" i="1"/>
  <c r="G424" i="1"/>
  <c r="G515" i="1"/>
  <c r="G514" i="1" l="1"/>
  <c r="G781" i="1"/>
  <c r="G423" i="1"/>
  <c r="G69" i="1"/>
  <c r="G688" i="1"/>
  <c r="G68" i="1" l="1"/>
  <c r="G422" i="1"/>
  <c r="G780" i="1"/>
  <c r="G513" i="1"/>
  <c r="G89" i="1"/>
  <c r="G685" i="1"/>
  <c r="G779" i="1" l="1"/>
  <c r="G512" i="1"/>
  <c r="G684" i="1"/>
  <c r="G88" i="1"/>
  <c r="G92" i="1"/>
  <c r="G511" i="1" l="1"/>
  <c r="G778" i="1"/>
  <c r="G91" i="1"/>
  <c r="G683" i="1"/>
  <c r="G682" i="1" l="1"/>
  <c r="G167" i="1" l="1"/>
  <c r="G166" i="1" l="1"/>
  <c r="G165" i="1" l="1"/>
  <c r="G66" i="1"/>
  <c r="G164" i="1" l="1"/>
  <c r="G302" i="1"/>
  <c r="G64" i="1"/>
  <c r="G62" i="1"/>
  <c r="G496" i="1"/>
  <c r="G433" i="1" s="1"/>
  <c r="G495" i="1" l="1"/>
  <c r="G271" i="1"/>
  <c r="G61" i="1"/>
  <c r="G814" i="1"/>
  <c r="G57" i="1"/>
  <c r="G485" i="1"/>
  <c r="G492" i="1"/>
  <c r="G30" i="1"/>
  <c r="G60" i="1" l="1"/>
  <c r="G494" i="1"/>
  <c r="G124" i="1"/>
  <c r="G482" i="1"/>
  <c r="G56" i="1"/>
  <c r="G22" i="1"/>
  <c r="G491" i="1"/>
  <c r="G32" i="1"/>
  <c r="G98" i="1"/>
  <c r="G813" i="1"/>
  <c r="G206" i="1"/>
  <c r="G809" i="1"/>
  <c r="G490" i="1" l="1"/>
  <c r="G481" i="1"/>
  <c r="G21" i="1"/>
  <c r="G59" i="1"/>
  <c r="G205" i="1"/>
  <c r="G123" i="1"/>
  <c r="G29" i="1"/>
  <c r="G97" i="1"/>
  <c r="G54" i="1"/>
  <c r="G808" i="1"/>
  <c r="G137" i="1"/>
  <c r="G309" i="1"/>
  <c r="G122" i="1" l="1"/>
  <c r="G136" i="1"/>
  <c r="G28" i="1"/>
  <c r="G204" i="1"/>
  <c r="G20" i="1"/>
  <c r="G807" i="1"/>
  <c r="G480" i="1"/>
  <c r="G87" i="1"/>
  <c r="G489" i="1"/>
  <c r="G147" i="1"/>
  <c r="G643" i="1"/>
  <c r="G337" i="1"/>
  <c r="G520" i="1"/>
  <c r="G308" i="1"/>
  <c r="G53" i="1"/>
  <c r="G86" i="1" l="1"/>
  <c r="G806" i="1"/>
  <c r="G146" i="1"/>
  <c r="G19" i="1"/>
  <c r="G27" i="1"/>
  <c r="G188" i="1"/>
  <c r="G307" i="1"/>
  <c r="G479" i="1"/>
  <c r="G118" i="1"/>
  <c r="G45" i="1"/>
  <c r="G350" i="1"/>
  <c r="G394" i="1"/>
  <c r="G75" i="1" l="1"/>
  <c r="G393" i="1"/>
  <c r="G26" i="1"/>
  <c r="G478" i="1"/>
  <c r="G306" i="1"/>
  <c r="G106" i="1"/>
  <c r="G805" i="1"/>
  <c r="G44" i="1"/>
  <c r="G244" i="1"/>
  <c r="G370" i="1"/>
  <c r="G321" i="1"/>
  <c r="G270" i="1" l="1"/>
  <c r="G804" i="1"/>
  <c r="G692" i="1" s="1"/>
  <c r="G105" i="1"/>
  <c r="G477" i="1"/>
  <c r="G25" i="1"/>
  <c r="G43" i="1"/>
  <c r="G392" i="1"/>
  <c r="G574" i="1"/>
  <c r="G519" i="1"/>
  <c r="G187" i="1"/>
  <c r="G320" i="1"/>
  <c r="G163" i="1" l="1"/>
  <c r="G104" i="1"/>
  <c r="G319" i="1"/>
  <c r="G42" i="1"/>
  <c r="G803" i="1"/>
  <c r="G476" i="1"/>
  <c r="G573" i="1"/>
  <c r="G802" i="1" l="1"/>
  <c r="G518" i="1"/>
  <c r="G18" i="1"/>
  <c r="G103" i="1"/>
  <c r="G318" i="1"/>
  <c r="G517" i="1" l="1"/>
  <c r="G17" i="1"/>
</calcChain>
</file>

<file path=xl/sharedStrings.xml><?xml version="1.0" encoding="utf-8"?>
<sst xmlns="http://schemas.openxmlformats.org/spreadsheetml/2006/main" count="5127" uniqueCount="538">
  <si>
    <t>(тыс. рублей)</t>
  </si>
  <si>
    <t>Раз</t>
  </si>
  <si>
    <t>ВР</t>
  </si>
  <si>
    <t>План</t>
  </si>
  <si>
    <t>Общегосударственные вопросы</t>
  </si>
  <si>
    <t>01</t>
  </si>
  <si>
    <t>00</t>
  </si>
  <si>
    <t/>
  </si>
  <si>
    <t>Функционирование высшего должностного лица субъекта Российской Федерации и муниципального образования</t>
  </si>
  <si>
    <t>901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</si>
  <si>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</si>
  <si>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</si>
  <si>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</si>
  <si>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</si>
  <si>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</si>
  <si>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</si>
  <si>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</si>
  <si>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</si>
  <si>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</si>
  <si>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</si>
  <si>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</si>
  <si>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</si>
  <si>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Центральный аппарат</t>
  </si>
  <si>
    <t>70 1 00 00100</t>
  </si>
  <si>
    <t>Обеспечение деятельности Аппарата администрации</t>
  </si>
  <si>
    <t>70 1 00 00104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</si>
  <si>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</si>
  <si>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</si>
  <si>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</si>
  <si>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</si>
  <si>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</si>
  <si>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</si>
  <si>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</si>
  <si>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</si>
  <si>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</si>
  <si>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</si>
  <si>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70 5 00 00000</t>
  </si>
  <si>
    <t>70 5 00 00100</t>
  </si>
  <si>
    <t>Резервные средства</t>
  </si>
  <si>
    <t>870</t>
  </si>
  <si>
    <t>Другие общегосударственные вопросы</t>
  </si>
  <si>
    <t>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</si>
  <si>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</si>
  <si>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</si>
  <si>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</si>
  <si>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</si>
  <si>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</si>
  <si>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</si>
  <si>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</si>
  <si>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</si>
  <si>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</si>
  <si>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</si>
  <si>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</si>
  <si>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</si>
  <si>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</si>
  <si>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</si>
  <si>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</si>
  <si>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110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</si>
  <si>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</si>
  <si>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</si>
  <si>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</si>
  <si>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</si>
  <si>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</si>
  <si>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</si>
  <si>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03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</si>
  <si>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</si>
  <si>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</si>
  <si>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</si>
  <si>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</si>
  <si>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</si>
  <si>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</si>
  <si>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</si>
  <si>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</si>
  <si>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</si>
  <si>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14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</si>
  <si>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</si>
  <si>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</si>
  <si>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</si>
  <si>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</si>
  <si>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</si>
  <si>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</si>
  <si>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</si>
  <si>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</si>
  <si>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</si>
  <si>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</si>
  <si>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</si>
  <si>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</si>
  <si>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</si>
  <si>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</si>
  <si>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</si>
  <si>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</si>
  <si>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</si>
  <si>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</si>
  <si>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</si>
  <si>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</si>
  <si>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</si>
  <si>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</si>
  <si>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</si>
  <si>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</si>
  <si>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</si>
  <si>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</si>
  <si>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</si>
  <si>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</si>
  <si>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</si>
  <si>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</si>
  <si>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</si>
  <si>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</si>
  <si>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</si>
  <si>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</si>
  <si>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</si>
  <si>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</si>
  <si>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</si>
  <si>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</si>
  <si>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</si>
  <si>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</si>
  <si>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</si>
  <si>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</si>
  <si>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</si>
  <si>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</si>
  <si>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</si>
  <si>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</si>
  <si>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</si>
  <si>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</si>
  <si>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</si>
  <si>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</si>
  <si>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</si>
  <si>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</si>
  <si>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</si>
  <si>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</si>
  <si>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</si>
  <si>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</si>
  <si>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</si>
  <si>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</si>
  <si>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</si>
  <si>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</si>
  <si>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</si>
  <si>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</si>
  <si>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</si>
  <si>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</si>
  <si>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</si>
  <si>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</si>
  <si>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</si>
  <si>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</si>
  <si>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</si>
  <si>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</si>
  <si>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</si>
  <si>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</si>
  <si>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</si>
  <si>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</si>
  <si>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</si>
  <si>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</si>
  <si>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</si>
  <si>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</si>
  <si>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</si>
  <si>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</si>
  <si>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</si>
  <si>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</si>
  <si>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</si>
  <si>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</si>
  <si>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</si>
  <si>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</si>
  <si>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</si>
  <si>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</si>
  <si>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</si>
  <si>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</si>
  <si>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</si>
  <si>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</si>
  <si>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</si>
  <si>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</si>
  <si>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</si>
  <si>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</si>
  <si>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</si>
  <si>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</si>
  <si>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</si>
  <si>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</si>
  <si>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</si>
  <si>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</si>
  <si>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</si>
  <si>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</si>
  <si>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</si>
  <si>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</si>
  <si>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</si>
  <si>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</si>
  <si>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</si>
  <si>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</si>
  <si>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</si>
  <si>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</si>
  <si>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</si>
  <si>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</si>
  <si>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</si>
  <si>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</si>
  <si>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</si>
  <si>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</si>
  <si>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</si>
  <si>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</si>
  <si>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</si>
  <si>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</si>
  <si>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</si>
  <si>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</si>
  <si>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</si>
  <si>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</si>
  <si>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06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</si>
  <si>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</si>
  <si>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</si>
  <si>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</si>
  <si>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</si>
  <si>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</si>
  <si>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</si>
  <si>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</si>
  <si>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Дополнительное образование детей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</si>
  <si>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</si>
  <si>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</si>
  <si>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</si>
  <si>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>07 4 00 00000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</si>
  <si>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</si>
  <si>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</si>
  <si>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</si>
  <si>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</si>
  <si>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Субсидии автономным учреждениям</t>
  </si>
  <si>
    <t>620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</si>
  <si>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</si>
  <si>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</si>
  <si>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</si>
  <si>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</si>
  <si>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</si>
  <si>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</si>
  <si>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</si>
  <si>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</si>
  <si>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</si>
  <si>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</si>
  <si>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</si>
  <si>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</si>
  <si>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</si>
  <si>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</si>
  <si>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</si>
  <si>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</si>
  <si>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</si>
  <si>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</si>
  <si>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</si>
  <si>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</si>
  <si>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</si>
  <si>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</si>
  <si>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</si>
  <si>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</si>
  <si>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</si>
  <si>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</si>
  <si>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</si>
  <si>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</si>
  <si>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</si>
  <si>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</si>
  <si>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</si>
  <si>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</si>
  <si>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</si>
  <si>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</si>
  <si>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</si>
  <si>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</si>
  <si>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</si>
  <si>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</si>
  <si>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</si>
  <si>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</si>
  <si>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</si>
  <si>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</si>
  <si>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</si>
  <si>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</si>
  <si>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</si>
  <si>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</si>
  <si>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</si>
  <si>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</si>
  <si>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</si>
  <si>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</si>
  <si>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</si>
  <si>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</si>
  <si>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</si>
  <si>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</si>
  <si>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</si>
  <si>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</si>
  <si>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</si>
  <si>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</si>
  <si>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</si>
  <si>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</si>
  <si>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</si>
  <si>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</si>
  <si>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</si>
  <si>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</si>
  <si>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</si>
  <si>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</si>
  <si>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</si>
  <si>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</si>
  <si>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</si>
  <si>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</si>
  <si>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</si>
  <si>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</si>
  <si>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</si>
  <si>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</si>
  <si>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</si>
  <si>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</si>
  <si>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</si>
  <si>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</si>
  <si>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</si>
  <si>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</si>
  <si>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</si>
  <si>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</si>
  <si>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</si>
  <si>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</si>
  <si>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</si>
  <si>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</si>
  <si>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</si>
  <si>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</si>
  <si>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</si>
  <si>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</si>
  <si>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</si>
  <si>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</si>
  <si>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</si>
  <si>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</si>
  <si>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</si>
  <si>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</si>
  <si>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</si>
  <si>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</si>
  <si>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</si>
  <si>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</si>
  <si>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</si>
  <si>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</si>
  <si>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</si>
  <si>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</si>
  <si>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</si>
  <si>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Управление муниципального имущества администрации городского округа Троицк в городе Москве</t>
  </si>
  <si>
    <t>902</t>
  </si>
  <si>
    <t>Обеспечение деятельности Управления муниципального имущества</t>
  </si>
  <si>
    <t>70 1 00 00113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</si>
  <si>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</si>
  <si>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</si>
  <si>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</si>
  <si>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</si>
  <si>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Мероприятия по землеустройству и землепользованию</t>
  </si>
  <si>
    <t>74 2 00 00000</t>
  </si>
  <si>
    <t>Взносы на капитальный ремонт муниципального жилого фонда</t>
  </si>
  <si>
    <t>76 1 00 00000</t>
  </si>
  <si>
    <t>904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</si>
  <si>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</si>
  <si>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</si>
  <si>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</si>
  <si>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</si>
  <si>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</si>
  <si>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</si>
  <si>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</si>
  <si>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</si>
  <si>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</si>
  <si>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</si>
  <si>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</si>
  <si>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</si>
  <si>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</si>
  <si>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</si>
  <si>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</si>
  <si>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</si>
  <si>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</si>
  <si>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</si>
  <si>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</si>
  <si>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</si>
  <si>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</si>
  <si>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</si>
  <si>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</si>
  <si>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</si>
  <si>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</si>
  <si>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</si>
  <si>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</si>
  <si>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</si>
  <si>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</si>
  <si>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</si>
  <si>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</si>
  <si>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</si>
  <si>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</si>
  <si>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</si>
  <si>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</si>
  <si>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</si>
  <si>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</si>
  <si>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</si>
  <si>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</si>
  <si>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</si>
  <si>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</si>
  <si>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</si>
  <si>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</si>
  <si>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</si>
  <si>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Развитие мотивации личности к познанию и творчеству</t>
  </si>
  <si>
    <t>06 5 00 01000</t>
  </si>
  <si>
    <t>Организация отдыха детей в каникулярное время</t>
  </si>
  <si>
    <t>06 3 03 00000</t>
  </si>
  <si>
    <t>06 3 03 S0300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</si>
  <si>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</si>
  <si>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</si>
  <si>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</si>
  <si>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</si>
  <si>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</si>
  <si>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</si>
  <si>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</si>
  <si>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</si>
  <si>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</si>
  <si>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</si>
  <si>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</si>
  <si>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t>Обеспечение деятельности аппарата Управления образования</t>
  </si>
  <si>
    <t>70 1 00 00109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</si>
  <si>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</si>
  <si>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</si>
  <si>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</t>
  </si>
  <si>
    <t>70 1 00 00106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</si>
  <si>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</si>
  <si>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</si>
  <si>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</t>
  </si>
  <si>
    <t>70 1 00 00103</t>
  </si>
  <si>
    <t>Депутаты представительного органа муниципального образования</t>
  </si>
  <si>
    <t>70 1 00 00300</t>
  </si>
  <si>
    <t>ИТОГО РАСХОДОВ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</si>
  <si>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</si>
  <si>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</si>
  <si>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</si>
  <si>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</si>
  <si>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07 1 00 02100</t>
  </si>
  <si>
    <t>07 2 00 02100</t>
  </si>
  <si>
    <t>07 3 00 02100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</si>
  <si>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</si>
  <si>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Резервный фонд местной администрации</t>
  </si>
  <si>
    <t>Гражданская оборона</t>
  </si>
  <si>
    <t xml:space="preserve">Наименование </t>
  </si>
  <si>
    <t>Глава</t>
  </si>
  <si>
    <t>ПР</t>
  </si>
  <si>
    <t>ЦСР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</si>
  <si>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</si>
  <si>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</si>
  <si>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</si>
  <si>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</si>
  <si>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</si>
  <si>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</si>
  <si>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</si>
  <si>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</si>
  <si>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</si>
  <si>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Мероприятия по молодежной политике</t>
  </si>
  <si>
    <t>Непрограммные расходы в области социальной политики</t>
  </si>
  <si>
    <t>Физическая культура</t>
  </si>
  <si>
    <t>Мероприятия по патриотическому и духовно-нравственному воспитанию подрастающего поколения</t>
  </si>
  <si>
    <t>Мероприятия, реализуемые управлениями ЖКХ, архитектуры и градостроительства</t>
  </si>
  <si>
    <t>06 1 03 S0300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</si>
  <si>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</si>
  <si>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Содержание и замена общедомовых приборов учета</t>
  </si>
  <si>
    <t>74 2 00 00100</t>
  </si>
  <si>
    <t>Проведение геодезических работ, разработка (изменения) правил землепользования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</si>
  <si>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</si>
  <si>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</si>
  <si>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</si>
  <si>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</si>
  <si>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</si>
  <si>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</si>
  <si>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</si>
  <si>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Администрация городского округа Троицк в городе Москве</t>
  </si>
  <si>
    <t xml:space="preserve">Управление образования администрации городского округа Троицк в городе Москве </t>
  </si>
  <si>
    <t>Финансовое управление администрации городского округа Троицк в городе Москве</t>
  </si>
  <si>
    <t>Совет депутатов городского округа Троицк в городе Москве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</si>
  <si>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</si>
  <si>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</si>
  <si>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</si>
  <si>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</si>
  <si>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</si>
  <si>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</si>
  <si>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</si>
  <si>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</si>
  <si>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</si>
  <si>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</si>
  <si>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</si>
  <si>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Ведомственная структура расходов бюджета городского округа Троицк в городе Москве на 2024 год</t>
  </si>
  <si>
    <t>2024 год и плановый период 2025 и 2026 годов»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</si>
  <si>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</si>
  <si>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</si>
  <si>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73 2 00 02000</t>
  </si>
  <si>
    <t>Поддержка работников бюджетного учреждения</t>
  </si>
  <si>
    <t>73 2 00 02600</t>
  </si>
  <si>
    <t>06 4 06 02010</t>
  </si>
  <si>
    <t>Оснащение мебелью и оборудованием, выполнение прочих работ и услуг</t>
  </si>
  <si>
    <t>06 1 04 00000</t>
  </si>
  <si>
    <t>06 1 04 S0300</t>
  </si>
  <si>
    <t>06 1 05 00000</t>
  </si>
  <si>
    <t>06 1 05 S0300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</si>
  <si>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</si>
  <si>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</si>
  <si>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</si>
  <si>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06 1 09 00000</t>
  </si>
  <si>
    <t>06 1 09 02000</t>
  </si>
  <si>
    <t>06 1 09 02080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</si>
  <si>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</si>
  <si>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</si>
  <si>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</si>
  <si>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</si>
  <si>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</si>
  <si>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</si>
  <si>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</si>
  <si>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</si>
  <si>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</si>
  <si>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</si>
  <si>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</si>
  <si>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</si>
  <si>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</si>
  <si>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</si>
  <si>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</si>
  <si>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</si>
  <si>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</si>
  <si>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83 0 00 02000</t>
  </si>
  <si>
    <t>83 0 00 02090</t>
  </si>
  <si>
    <t>Мероприятия в области строительства, архитектуры и градостроительства</t>
  </si>
  <si>
    <t>74 1 00 00000</t>
  </si>
  <si>
    <t xml:space="preserve">Поддержка работников учреждений в сфере физической культуры и спорта </t>
  </si>
  <si>
    <t>08 0 00 02600</t>
  </si>
  <si>
    <t>Решение СД от 15.02.2024 №202/39</t>
  </si>
  <si>
    <t>Решение СД от 04.04.2024 №220/43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</si>
  <si>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</si>
  <si>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</si>
  <si>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</si>
  <si>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75 0 00 00000</t>
  </si>
  <si>
    <t>Мероприятия в области коммунального хозяйства</t>
  </si>
  <si>
    <t>75 1 00 00000</t>
  </si>
  <si>
    <t>Премии и гранты</t>
  </si>
  <si>
    <t>Решение СД от 06.06.2024 № 261/46</t>
  </si>
  <si>
    <t>Решение СД от 27.06.2024 № 272/48</t>
  </si>
  <si>
    <t>Компенсация муниципальным служащим, вышедшим на пенсию</t>
  </si>
  <si>
    <t>Решение СД от 25.07.2024 №285/50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</si>
  <si>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</si>
  <si>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</si>
  <si>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Решение СД от 29.08.2024 №313/53</t>
  </si>
  <si>
    <t>Межбюджетные трансферты</t>
  </si>
  <si>
    <t>Иные межбюджетные трансферты</t>
  </si>
  <si>
    <t>Решение СД от 09.2024 №</t>
  </si>
  <si>
    <t>Аппарат Совета депутатов внутригородского муниципального образования - городского округа Троицк в городе Москве</t>
  </si>
  <si>
    <t>70 1 00 00500</t>
  </si>
  <si>
    <t>Глава внутригородского муниципального образования - городского округа Троицк в городе Москве</t>
  </si>
  <si>
    <t>70 1 00 00700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</si>
  <si>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</si>
  <si>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 xml:space="preserve">                               Приложение 2</t>
  </si>
  <si>
    <t xml:space="preserve"> муниципального образования - городского округа</t>
  </si>
  <si>
    <t xml:space="preserve"> к решению Совета депутатов внутригородского</t>
  </si>
  <si>
    <t xml:space="preserve"> Троицк в городе Москве от 19 сентября 2024 года </t>
  </si>
  <si>
    <t xml:space="preserve">                              Приложение 3</t>
  </si>
  <si>
    <t>№ 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</si>
</sst>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0"/>
    <numFmt numFmtId="167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name val="Arial Cyr"/>
      <charset val="204"/>
    </font>
    <font>
      <b/>
      <sz val="13"/>
      <color rgb="FF00B05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3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2" fillId="3" borderId="1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14" fillId="0" borderId="0" xfId="0" applyFont="1"/>
    <xf numFmtId="49" fontId="6" fillId="3" borderId="1" xfId="0" applyNumberFormat="1" applyFont="1" applyFill="1" applyBorder="1" applyAlignment="1">
      <alignment horizontal="right" wrapText="1"/>
    </xf>
    <xf numFmtId="165" fontId="13" fillId="0" borderId="0" xfId="0" applyNumberFormat="1" applyFont="1" applyAlignment="1">
      <alignment horizontal="center" wrapText="1"/>
    </xf>
    <xf numFmtId="165" fontId="13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5" fontId="13" fillId="0" borderId="0" xfId="0" applyNumberFormat="1" applyFont="1" applyAlignment="1">
      <alignment horizontal="right" wrapText="1"/>
    </xf>
    <xf numFmtId="0" fontId="6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164" fontId="2" fillId="0" borderId="0" xfId="0" applyNumberFormat="1" applyFont="1" applyAlignment="1">
      <alignment horizontal="right"/>
    </xf>
    <xf numFmtId="0" fontId="15" fillId="3" borderId="0" xfId="0" applyFont="1" applyFill="1"/>
    <xf numFmtId="0" fontId="0" fillId="0" borderId="0" xfId="0" applyAlignment="1">
      <alignment vertical="top"/>
    </xf>
    <xf numFmtId="0" fontId="3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16" fillId="0" borderId="0" xfId="0" applyFont="1"/>
    <xf numFmtId="0" fontId="5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8" fillId="3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49" fontId="3" fillId="3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49" fontId="9" fillId="3" borderId="1" xfId="0" applyNumberFormat="1" applyFont="1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5" fontId="12" fillId="3" borderId="1" xfId="0" applyNumberFormat="1" applyFont="1" applyFill="1" applyBorder="1" applyAlignment="1">
      <alignment horizontal="right"/>
    </xf>
    <xf numFmtId="0" fontId="0" fillId="3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5" fontId="4" fillId="0" borderId="1" xfId="0" applyNumberFormat="1" applyFont="1" applyBorder="1"/>
    <xf numFmtId="165" fontId="12" fillId="0" borderId="1" xfId="0" applyNumberFormat="1" applyFont="1" applyBorder="1"/>
    <xf numFmtId="165" fontId="6" fillId="0" borderId="1" xfId="0" applyNumberFormat="1" applyFont="1" applyBorder="1"/>
    <xf numFmtId="165" fontId="3" fillId="0" borderId="1" xfId="0" applyNumberFormat="1" applyFont="1" applyBorder="1"/>
    <xf numFmtId="0" fontId="17" fillId="0" borderId="0" xfId="0" applyFont="1"/>
    <xf numFmtId="165" fontId="2" fillId="3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49" fontId="3" fillId="3" borderId="2" xfId="0" applyNumberFormat="1" applyFont="1" applyFill="1" applyBorder="1" applyAlignment="1">
      <alignment horizontal="right"/>
    </xf>
    <xf numFmtId="0" fontId="7" fillId="3" borderId="1" xfId="0" applyFont="1" applyFill="1" applyBorder="1"/>
    <xf numFmtId="0" fontId="7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right" wrapText="1"/>
    </xf>
    <xf numFmtId="0" fontId="3" fillId="3" borderId="1" xfId="0" applyFont="1" applyFill="1" applyBorder="1"/>
    <xf numFmtId="0" fontId="6" fillId="3" borderId="2" xfId="0" applyFont="1" applyFill="1" applyBorder="1" applyAlignment="1">
      <alignment horizontal="right" wrapText="1"/>
    </xf>
    <xf numFmtId="164" fontId="2" fillId="0" borderId="0" xfId="0" applyNumberFormat="1" applyFont="1" applyAlignment="1">
      <alignment horizont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/>
    <xf numFmtId="165" fontId="12" fillId="3" borderId="1" xfId="0" applyNumberFormat="1" applyFont="1" applyFill="1" applyBorder="1"/>
    <xf numFmtId="165" fontId="6" fillId="3" borderId="1" xfId="0" applyNumberFormat="1" applyFont="1" applyFill="1" applyBorder="1"/>
    <xf numFmtId="165" fontId="7" fillId="0" borderId="1" xfId="0" applyNumberFormat="1" applyFont="1" applyBorder="1"/>
    <xf numFmtId="165" fontId="3" fillId="4" borderId="1" xfId="0" applyNumberFormat="1" applyFont="1" applyFill="1" applyBorder="1"/>
    <xf numFmtId="165" fontId="13" fillId="3" borderId="0" xfId="0" applyNumberFormat="1" applyFont="1" applyFill="1" applyAlignment="1">
      <alignment horizontal="right" wrapText="1"/>
    </xf>
    <xf numFmtId="0" fontId="9" fillId="3" borderId="0" xfId="0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/>
    <xf numFmtId="0" fontId="5" fillId="3" borderId="0" xfId="0" applyFont="1" applyFill="1" applyAlignment="1">
      <alignment horizontal="right"/>
    </xf>
    <xf numFmtId="165" fontId="7" fillId="4" borderId="1" xfId="0" applyNumberFormat="1" applyFont="1" applyFill="1" applyBorder="1" applyAlignment="1">
      <alignment horizontal="right"/>
    </xf>
    <xf numFmtId="165" fontId="3" fillId="3" borderId="0" xfId="0" applyNumberFormat="1" applyFont="1" applyFill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3" borderId="4" xfId="0" applyNumberFormat="1" applyFont="1" applyFill="1" applyBorder="1" applyAlignment="1">
      <alignment horizontal="right"/>
    </xf>
    <xf numFmtId="165" fontId="4" fillId="3" borderId="4" xfId="0" applyNumberFormat="1" applyFont="1" applyFill="1" applyBorder="1" applyAlignment="1">
      <alignment horizontal="right"/>
    </xf>
    <xf numFmtId="165" fontId="12" fillId="0" borderId="4" xfId="0" applyNumberFormat="1" applyFont="1" applyBorder="1" applyAlignment="1">
      <alignment horizontal="right"/>
    </xf>
    <xf numFmtId="165" fontId="7" fillId="3" borderId="4" xfId="0" applyNumberFormat="1" applyFont="1" applyFill="1" applyBorder="1" applyAlignment="1">
      <alignment horizontal="right"/>
    </xf>
    <xf numFmtId="165" fontId="4" fillId="0" borderId="4" xfId="0" applyNumberFormat="1" applyFont="1" applyBorder="1"/>
    <xf numFmtId="165" fontId="6" fillId="0" borderId="4" xfId="0" applyNumberFormat="1" applyFont="1" applyBorder="1"/>
    <xf numFmtId="165" fontId="12" fillId="3" borderId="4" xfId="0" applyNumberFormat="1" applyFont="1" applyFill="1" applyBorder="1" applyAlignment="1">
      <alignment horizontal="right"/>
    </xf>
    <xf numFmtId="165" fontId="12" fillId="0" borderId="4" xfId="0" applyNumberFormat="1" applyFont="1" applyBorder="1"/>
    <xf numFmtId="165" fontId="3" fillId="0" borderId="4" xfId="0" applyNumberFormat="1" applyFont="1" applyBorder="1"/>
    <xf numFmtId="0" fontId="1" fillId="0" borderId="0" xfId="0" applyFont="1"/>
    <xf numFmtId="166" fontId="4" fillId="3" borderId="1" xfId="0" applyNumberFormat="1" applyFont="1" applyFill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6" fillId="3" borderId="1" xfId="0" applyNumberFormat="1" applyFont="1" applyFill="1" applyBorder="1" applyAlignment="1">
      <alignment horizontal="right"/>
    </xf>
    <xf numFmtId="166" fontId="7" fillId="3" borderId="1" xfId="0" applyNumberFormat="1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horizontal="right"/>
    </xf>
    <xf numFmtId="165" fontId="18" fillId="3" borderId="0" xfId="0" applyNumberFormat="1" applyFont="1" applyFill="1" applyAlignment="1">
      <alignment horizontal="right"/>
    </xf>
    <xf numFmtId="0" fontId="19" fillId="0" borderId="0" xfId="0" applyFont="1"/>
    <xf numFmtId="4" fontId="3" fillId="3" borderId="1" xfId="0" applyNumberFormat="1" applyFont="1" applyFill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165" fontId="6" fillId="3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left" indent="172"/>
    </xf>
    <xf numFmtId="0" fontId="0" fillId="0" borderId="0" xfId="0" applyAlignment="1">
      <alignment horizontal="left" indent="172"/>
    </xf>
    <xf numFmtId="0" fontId="11" fillId="0" borderId="0" xfId="0" applyFont="1" applyAlignment="1">
      <alignment horizontal="left" indent="158"/>
    </xf>
    <xf numFmtId="167" fontId="4" fillId="3" borderId="1" xfId="0" applyNumberFormat="1" applyFont="1" applyFill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2" fillId="0" borderId="0" xfId="0" applyNumberFormat="1" applyFont="1" applyAlignment="1">
      <alignment horizontal="left" vertical="top" wrapText="1" indent="192"/>
    </xf>
    <xf numFmtId="3" fontId="2" fillId="0" borderId="0" xfId="0" applyNumberFormat="1" applyFont="1" applyAlignment="1">
      <alignment horizontal="left" vertical="top" wrapText="1" indent="64"/>
    </xf>
    <xf numFmtId="3" fontId="2" fillId="0" borderId="0" xfId="0" applyNumberFormat="1" applyFont="1" applyAlignment="1">
      <alignment horizontal="left" vertical="top" wrapText="1" indent="192"/>
    </xf>
    <xf numFmtId="0" fontId="4" fillId="0" borderId="0" xfId="0" applyFont="1" applyAlignment="1">
      <alignment horizontal="center"/>
    </xf>
    <xf numFmtId="3" fontId="2" fillId="0" borderId="0" xfId="0" applyNumberFormat="1" applyFont="1" applyAlignment="1">
      <alignment horizontal="left" vertical="top" indent="64"/>
    </xf>
    <xf numFmtId="0" fontId="0" fillId="0" borderId="0" xfId="0" applyAlignment="1">
      <alignment horizontal="left" vertical="top" indent="64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37"/>
  <sheetViews>
    <sheetView view="pageBreakPreview" topLeftCell="A924" zoomScale="90" zoomScaleNormal="70" zoomScaleSheetLayoutView="90" workbookViewId="0">
      <selection activeCell="AB8" sqref="AB8"/>
    </sheetView>
  </sheetViews>
  <sheetFormatPr defaultRowHeight="16.5" outlineLevelRow="1" outlineLevelCol="1" x14ac:dyDescent="0.25"/>
  <cols>
    <col min="1" max="1" width="75.140625" style="19" customWidth="1"/>
    <col min="2" max="2" width="10" style="11" customWidth="1"/>
    <col min="3" max="4" width="8.42578125" style="11" customWidth="1"/>
    <col min="5" max="5" width="17.28515625" style="10" customWidth="1"/>
    <col min="6" max="6" width="8.7109375" style="11" customWidth="1"/>
    <col min="7" max="8" width="17.42578125" style="11" hidden="1" customWidth="1" outlineLevel="1"/>
    <col min="9" max="9" width="15.5703125" style="11" hidden="1" customWidth="1" outlineLevel="1"/>
    <col min="10" max="10" width="17.42578125" style="11" hidden="1" customWidth="1" outlineLevel="1"/>
    <col min="11" max="11" width="15.5703125" style="11" hidden="1" customWidth="1" outlineLevel="1" collapsed="1"/>
    <col min="12" max="12" width="17.42578125" style="11" hidden="1" customWidth="1" outlineLevel="1"/>
    <col min="13" max="13" width="15.5703125" style="11" hidden="1" customWidth="1" outlineLevel="1"/>
    <col min="14" max="14" width="16" style="112" hidden="1" customWidth="1" outlineLevel="1"/>
    <col min="15" max="20" width="21.42578125" style="11" hidden="1" customWidth="1" outlineLevel="1"/>
    <col min="21" max="21" width="21.42578125" style="11" hidden="1" customWidth="1" collapsed="1"/>
    <col min="22" max="22" width="20" style="11" hidden="1" customWidth="1"/>
    <col min="23" max="23" width="19.140625" style="11" customWidth="1"/>
    <col min="24" max="24" width="15.42578125" style="128" customWidth="1"/>
  </cols>
  <sheetData>
    <row r="1" spans="1:24" s="147" customFormat="1" ht="15.75" customHeight="1" collapsed="1" x14ac:dyDescent="0.25">
      <c r="A1" s="154" t="s">
        <v>532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46"/>
    </row>
    <row r="2" spans="1:24" s="147" customFormat="1" ht="15.6" customHeight="1" x14ac:dyDescent="0.25">
      <c r="A2" s="154" t="s">
        <v>534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46"/>
    </row>
    <row r="3" spans="1:24" s="147" customFormat="1" ht="15.6" customHeight="1" x14ac:dyDescent="0.25">
      <c r="A3" s="157" t="s">
        <v>533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46"/>
    </row>
    <row r="4" spans="1:24" s="147" customFormat="1" ht="15.6" customHeight="1" x14ac:dyDescent="0.25">
      <c r="A4" s="157" t="s">
        <v>535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46"/>
    </row>
    <row r="5" spans="1:24" s="147" customFormat="1" ht="15.6" customHeight="1" x14ac:dyDescent="0.25">
      <c r="A5" s="157" t="s">
        <v>537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46"/>
    </row>
    <row r="6" spans="1:24" s="147" customFormat="1" ht="15.6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3"/>
      <c r="U6" s="153"/>
      <c r="V6" s="153"/>
      <c r="W6" s="153"/>
      <c r="X6" s="146"/>
    </row>
    <row r="7" spans="1:24" s="148" customFormat="1" ht="15" customHeight="1" x14ac:dyDescent="0.2">
      <c r="A7" s="154" t="s">
        <v>536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24" s="148" customFormat="1" ht="15" customHeight="1" x14ac:dyDescent="0.2">
      <c r="A8" s="154" t="s">
        <v>458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</row>
    <row r="9" spans="1:24" s="148" customFormat="1" ht="18" customHeight="1" x14ac:dyDescent="0.2">
      <c r="A9" s="154" t="s">
        <v>501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</row>
    <row r="10" spans="1:24" s="148" customFormat="1" ht="16.5" customHeight="1" x14ac:dyDescent="0.2">
      <c r="A10" s="154" t="s">
        <v>459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</row>
    <row r="11" spans="1:24" s="148" customFormat="1" ht="15.75" customHeight="1" x14ac:dyDescent="0.2">
      <c r="A11" s="154" t="s">
        <v>467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</row>
    <row r="12" spans="1:24" ht="15.75" x14ac:dyDescent="0.25">
      <c r="A12" s="17"/>
      <c r="B12" s="21"/>
      <c r="C12" s="21"/>
      <c r="D12" s="21"/>
      <c r="E12" s="16"/>
      <c r="F12" s="21"/>
      <c r="G12" s="21"/>
      <c r="H12" s="21"/>
      <c r="I12" s="21"/>
      <c r="J12" s="21"/>
      <c r="K12" s="21"/>
      <c r="L12" s="21"/>
      <c r="M12" s="21"/>
      <c r="N12" s="107"/>
      <c r="O12" s="21"/>
      <c r="P12" s="21"/>
      <c r="Q12" s="21"/>
      <c r="R12" s="21"/>
      <c r="S12" s="21"/>
      <c r="T12" s="21"/>
      <c r="U12" s="21"/>
      <c r="V12" s="21"/>
      <c r="W12" s="21"/>
    </row>
    <row r="13" spans="1:24" x14ac:dyDescent="0.25">
      <c r="A13" s="156" t="s">
        <v>466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</row>
    <row r="14" spans="1:24" x14ac:dyDescent="0.25">
      <c r="A14" s="18"/>
      <c r="B14" s="20"/>
      <c r="C14" s="20"/>
      <c r="D14" s="20"/>
      <c r="E14" s="13"/>
      <c r="F14" s="20"/>
      <c r="G14" s="9"/>
      <c r="H14" s="9"/>
      <c r="I14" s="9"/>
      <c r="J14" s="9"/>
      <c r="K14" s="9"/>
      <c r="L14" s="9"/>
      <c r="M14" s="9"/>
      <c r="N14" s="108"/>
      <c r="O14" s="9"/>
      <c r="P14" s="9"/>
      <c r="Q14" s="9"/>
      <c r="R14" s="9"/>
      <c r="S14" s="9"/>
      <c r="T14" s="9"/>
      <c r="U14" s="9"/>
      <c r="V14" s="9"/>
      <c r="W14" s="9"/>
    </row>
    <row r="15" spans="1:24" x14ac:dyDescent="0.25">
      <c r="B15" s="1"/>
      <c r="C15" s="1"/>
      <c r="D15" s="1"/>
      <c r="E15" s="2"/>
      <c r="F15" s="1"/>
      <c r="G15" s="30"/>
      <c r="H15" s="30"/>
      <c r="I15" s="99"/>
      <c r="J15" s="30"/>
      <c r="K15" s="99"/>
      <c r="L15" s="30"/>
      <c r="M15" s="99"/>
      <c r="N15" s="109"/>
      <c r="O15" s="99"/>
      <c r="P15" s="99"/>
      <c r="Q15" s="99"/>
      <c r="R15" s="99"/>
      <c r="S15" s="99"/>
      <c r="T15" s="99"/>
      <c r="U15" s="99"/>
      <c r="V15" s="99"/>
      <c r="W15" s="99" t="s">
        <v>0</v>
      </c>
    </row>
    <row r="16" spans="1:24" ht="46.5" customHeight="1" x14ac:dyDescent="0.25">
      <c r="A16" s="77" t="s">
        <v>421</v>
      </c>
      <c r="B16" s="78" t="s">
        <v>422</v>
      </c>
      <c r="C16" s="78" t="s">
        <v>1</v>
      </c>
      <c r="D16" s="78" t="s">
        <v>423</v>
      </c>
      <c r="E16" s="78" t="s">
        <v>424</v>
      </c>
      <c r="F16" s="78" t="s">
        <v>2</v>
      </c>
      <c r="G16" s="90" t="s">
        <v>3</v>
      </c>
      <c r="H16" s="77" t="s">
        <v>508</v>
      </c>
      <c r="I16" s="90" t="s">
        <v>3</v>
      </c>
      <c r="J16" s="77" t="s">
        <v>509</v>
      </c>
      <c r="K16" s="90" t="s">
        <v>3</v>
      </c>
      <c r="L16" s="77" t="s">
        <v>510</v>
      </c>
      <c r="M16" s="90" t="s">
        <v>3</v>
      </c>
      <c r="N16" s="110" t="s">
        <v>517</v>
      </c>
      <c r="O16" s="90" t="s">
        <v>3</v>
      </c>
      <c r="P16" s="110" t="s">
        <v>518</v>
      </c>
      <c r="Q16" s="100" t="s">
        <v>3</v>
      </c>
      <c r="R16" s="77" t="s">
        <v>520</v>
      </c>
      <c r="S16" s="100" t="s">
        <v>3</v>
      </c>
      <c r="T16" s="77" t="s">
        <v>523</v>
      </c>
      <c r="U16" s="100" t="s">
        <v>3</v>
      </c>
      <c r="V16" s="77" t="s">
        <v>526</v>
      </c>
      <c r="W16" s="100" t="s">
        <v>3</v>
      </c>
    </row>
    <row r="17" spans="1:24" ht="17.25" x14ac:dyDescent="0.3">
      <c r="A17" s="22" t="s">
        <v>451</v>
      </c>
      <c r="B17" s="5" t="s">
        <v>9</v>
      </c>
      <c r="C17" s="36"/>
      <c r="D17" s="37"/>
      <c r="E17" s="62"/>
      <c r="F17" s="39"/>
      <c r="G17" s="40">
        <f t="shared" ref="G17:R17" si="0">G18+G68+G75+G103+G163+G263+G270+G318+G370+G392+G422</f>
        <v>1501990.1999999997</v>
      </c>
      <c r="H17" s="40">
        <f t="shared" si="0"/>
        <v>257047.8</v>
      </c>
      <c r="I17" s="40">
        <f t="shared" si="0"/>
        <v>1759037.9999999998</v>
      </c>
      <c r="J17" s="40">
        <f t="shared" si="0"/>
        <v>60016</v>
      </c>
      <c r="K17" s="40">
        <f t="shared" si="0"/>
        <v>1819053.9999999998</v>
      </c>
      <c r="L17" s="53">
        <f t="shared" si="0"/>
        <v>179729.8</v>
      </c>
      <c r="M17" s="40">
        <f t="shared" si="0"/>
        <v>1998783.7999999998</v>
      </c>
      <c r="N17" s="53">
        <f t="shared" si="0"/>
        <v>-11210.3</v>
      </c>
      <c r="O17" s="40">
        <f t="shared" si="0"/>
        <v>1987573.5</v>
      </c>
      <c r="P17" s="53">
        <f t="shared" si="0"/>
        <v>0</v>
      </c>
      <c r="Q17" s="40">
        <f t="shared" si="0"/>
        <v>1987573.5</v>
      </c>
      <c r="R17" s="53">
        <f t="shared" si="0"/>
        <v>177865.1</v>
      </c>
      <c r="S17" s="115">
        <f>S18+S68+S75+S103+S163+S263+S270+S318+S370+S392+S422</f>
        <v>2165438.6</v>
      </c>
      <c r="T17" s="129">
        <f>T18+T68+T75+T103+T163+T263+T270+T318+T370+T392+T422+T433</f>
        <v>-12520.826380000013</v>
      </c>
      <c r="U17" s="129">
        <f>U18+U68+U75+U103+U163+U263+U270+U318+U370+U392+U422+U433</f>
        <v>2152917.7736200001</v>
      </c>
      <c r="V17" s="129">
        <f>V18+V68+V75+V103+V163+V263+V270+V318+V370+V392+V422+V433</f>
        <v>-267092.79071999999</v>
      </c>
      <c r="W17" s="129">
        <f>W18+W68+W75+W103+W163+W263+W270+W318+W370+W392+W422+W433</f>
        <v>1885824.9828999999</v>
      </c>
      <c r="X17" s="114" t="b">
        <f>S17=Q17+R17</f>
        <v>1</v>
      </c>
    </row>
    <row r="18" spans="1:24" ht="17.25" x14ac:dyDescent="0.3">
      <c r="A18" s="23" t="s">
        <v>4</v>
      </c>
      <c r="B18" s="4" t="s">
        <v>9</v>
      </c>
      <c r="C18" s="41" t="s">
        <v>5</v>
      </c>
      <c r="D18" s="41" t="s">
        <v>6</v>
      </c>
      <c r="E18" s="63"/>
      <c r="F18" s="42" t="s">
        <v>7</v>
      </c>
      <c r="G18" s="40">
        <f t="shared" ref="G18:I18" si="1">G19+G25+G36+G42</f>
        <v>423450.1</v>
      </c>
      <c r="H18" s="40">
        <f t="shared" si="1"/>
        <v>82307.5</v>
      </c>
      <c r="I18" s="40">
        <f t="shared" si="1"/>
        <v>505757.6</v>
      </c>
      <c r="J18" s="40">
        <f t="shared" ref="J18:K18" si="2">J19+J25+J36+J42</f>
        <v>56809</v>
      </c>
      <c r="K18" s="40">
        <f t="shared" si="2"/>
        <v>562566.6</v>
      </c>
      <c r="L18" s="53">
        <f t="shared" ref="L18:M18" si="3">L19+L25+L36+L42</f>
        <v>64844.5</v>
      </c>
      <c r="M18" s="40">
        <f t="shared" si="3"/>
        <v>627411.1</v>
      </c>
      <c r="N18" s="53">
        <f t="shared" ref="N18:O18" si="4">N19+N25+N36+N42</f>
        <v>0</v>
      </c>
      <c r="O18" s="40">
        <f t="shared" si="4"/>
        <v>627411.1</v>
      </c>
      <c r="P18" s="53">
        <f t="shared" ref="P18:Q18" si="5">P19+P25+P36+P42</f>
        <v>-1950</v>
      </c>
      <c r="Q18" s="40">
        <f t="shared" si="5"/>
        <v>625461.1</v>
      </c>
      <c r="R18" s="53">
        <f t="shared" ref="R18:S18" si="6">R19+R25+R36+R42</f>
        <v>26680</v>
      </c>
      <c r="S18" s="115">
        <f t="shared" si="6"/>
        <v>652141.1</v>
      </c>
      <c r="T18" s="53">
        <f t="shared" ref="T18:U18" si="7">T19+T25+T36+T42</f>
        <v>58029.200000000004</v>
      </c>
      <c r="U18" s="40">
        <f t="shared" si="7"/>
        <v>710170.3</v>
      </c>
      <c r="V18" s="149">
        <f t="shared" ref="V18" si="8">V19+V25+V36+V42</f>
        <v>-92979.200000000012</v>
      </c>
      <c r="W18" s="150">
        <f>W19+W25+W36+W42</f>
        <v>617191.1</v>
      </c>
      <c r="X18" s="114" t="b">
        <f t="shared" ref="X18:X81" si="9">S18=Q18+R18</f>
        <v>1</v>
      </c>
    </row>
    <row r="19" spans="1:24" ht="33" x14ac:dyDescent="0.25">
      <c r="A19" s="24" t="s">
        <v>8</v>
      </c>
      <c r="B19" s="4" t="s">
        <v>9</v>
      </c>
      <c r="C19" s="43" t="s">
        <v>5</v>
      </c>
      <c r="D19" s="43" t="s">
        <v>10</v>
      </c>
      <c r="E19" s="64" t="s">
        <v>7</v>
      </c>
      <c r="F19" s="39" t="s">
        <v>7</v>
      </c>
      <c r="G19" s="40">
        <f t="shared" ref="G19:V22" si="10">G20</f>
        <v>6002</v>
      </c>
      <c r="H19" s="40">
        <f t="shared" si="10"/>
        <v>287</v>
      </c>
      <c r="I19" s="40">
        <f t="shared" si="10"/>
        <v>6289</v>
      </c>
      <c r="J19" s="40">
        <f t="shared" si="10"/>
        <v>1393</v>
      </c>
      <c r="K19" s="40">
        <f t="shared" si="10"/>
        <v>7682</v>
      </c>
      <c r="L19" s="53">
        <f t="shared" si="10"/>
        <v>2552</v>
      </c>
      <c r="M19" s="40">
        <f t="shared" si="10"/>
        <v>10234</v>
      </c>
      <c r="N19" s="53">
        <f t="shared" si="10"/>
        <v>0</v>
      </c>
      <c r="O19" s="40">
        <f t="shared" si="10"/>
        <v>10234</v>
      </c>
      <c r="P19" s="53">
        <f t="shared" si="10"/>
        <v>550</v>
      </c>
      <c r="Q19" s="40">
        <f t="shared" si="10"/>
        <v>10784</v>
      </c>
      <c r="R19" s="53">
        <f t="shared" si="10"/>
        <v>0</v>
      </c>
      <c r="S19" s="115">
        <f t="shared" si="10"/>
        <v>10784</v>
      </c>
      <c r="T19" s="53">
        <f t="shared" si="10"/>
        <v>3350</v>
      </c>
      <c r="U19" s="40">
        <f t="shared" si="10"/>
        <v>14134</v>
      </c>
      <c r="V19" s="53">
        <f t="shared" si="10"/>
        <v>0</v>
      </c>
      <c r="W19" s="40">
        <f t="shared" ref="V19:W22" si="11">W20</f>
        <v>14134</v>
      </c>
      <c r="X19" s="114" t="b">
        <f t="shared" si="9"/>
        <v>1</v>
      </c>
    </row>
    <row r="20" spans="1:24" x14ac:dyDescent="0.25">
      <c r="A20" s="24" t="s">
        <v>11</v>
      </c>
      <c r="B20" s="4" t="s">
        <v>9</v>
      </c>
      <c r="C20" s="43" t="s">
        <v>5</v>
      </c>
      <c r="D20" s="43" t="s">
        <v>10</v>
      </c>
      <c r="E20" s="65" t="s">
        <v>12</v>
      </c>
      <c r="F20" s="39"/>
      <c r="G20" s="40">
        <f t="shared" si="10"/>
        <v>6002</v>
      </c>
      <c r="H20" s="40">
        <f t="shared" si="10"/>
        <v>287</v>
      </c>
      <c r="I20" s="40">
        <f t="shared" si="10"/>
        <v>6289</v>
      </c>
      <c r="J20" s="40">
        <f t="shared" si="10"/>
        <v>1393</v>
      </c>
      <c r="K20" s="40">
        <f t="shared" si="10"/>
        <v>7682</v>
      </c>
      <c r="L20" s="53">
        <f t="shared" si="10"/>
        <v>2552</v>
      </c>
      <c r="M20" s="40">
        <f t="shared" si="10"/>
        <v>10234</v>
      </c>
      <c r="N20" s="53">
        <f t="shared" si="10"/>
        <v>0</v>
      </c>
      <c r="O20" s="40">
        <f t="shared" si="10"/>
        <v>10234</v>
      </c>
      <c r="P20" s="53">
        <f t="shared" si="10"/>
        <v>550</v>
      </c>
      <c r="Q20" s="40">
        <f t="shared" si="10"/>
        <v>10784</v>
      </c>
      <c r="R20" s="53">
        <f t="shared" si="10"/>
        <v>0</v>
      </c>
      <c r="S20" s="115">
        <f t="shared" si="10"/>
        <v>10784</v>
      </c>
      <c r="T20" s="53">
        <f t="shared" si="10"/>
        <v>3350</v>
      </c>
      <c r="U20" s="40">
        <f t="shared" si="10"/>
        <v>14134</v>
      </c>
      <c r="V20" s="53">
        <f t="shared" si="11"/>
        <v>0</v>
      </c>
      <c r="W20" s="40">
        <f t="shared" si="11"/>
        <v>14134</v>
      </c>
      <c r="X20" s="114" t="b">
        <f t="shared" si="9"/>
        <v>1</v>
      </c>
    </row>
    <row r="21" spans="1:24" ht="51.75" x14ac:dyDescent="0.3">
      <c r="A21" s="25" t="s">
        <v>13</v>
      </c>
      <c r="B21" s="5" t="s">
        <v>9</v>
      </c>
      <c r="C21" s="44" t="s">
        <v>5</v>
      </c>
      <c r="D21" s="44" t="s">
        <v>10</v>
      </c>
      <c r="E21" s="66" t="s">
        <v>14</v>
      </c>
      <c r="F21" s="39"/>
      <c r="G21" s="45">
        <f t="shared" si="10"/>
        <v>6002</v>
      </c>
      <c r="H21" s="45">
        <f t="shared" si="10"/>
        <v>287</v>
      </c>
      <c r="I21" s="45">
        <f t="shared" si="10"/>
        <v>6289</v>
      </c>
      <c r="J21" s="45">
        <f t="shared" si="10"/>
        <v>1393</v>
      </c>
      <c r="K21" s="45">
        <f t="shared" si="10"/>
        <v>7682</v>
      </c>
      <c r="L21" s="101">
        <f t="shared" si="10"/>
        <v>2552</v>
      </c>
      <c r="M21" s="45">
        <f t="shared" si="10"/>
        <v>10234</v>
      </c>
      <c r="N21" s="101">
        <f t="shared" si="10"/>
        <v>0</v>
      </c>
      <c r="O21" s="45">
        <f t="shared" si="10"/>
        <v>10234</v>
      </c>
      <c r="P21" s="101">
        <f t="shared" si="10"/>
        <v>550</v>
      </c>
      <c r="Q21" s="45">
        <f t="shared" si="10"/>
        <v>10784</v>
      </c>
      <c r="R21" s="101">
        <f t="shared" si="10"/>
        <v>0</v>
      </c>
      <c r="S21" s="116">
        <f t="shared" si="10"/>
        <v>10784</v>
      </c>
      <c r="T21" s="101">
        <f t="shared" si="10"/>
        <v>3350</v>
      </c>
      <c r="U21" s="45">
        <f t="shared" si="10"/>
        <v>14134</v>
      </c>
      <c r="V21" s="101">
        <f t="shared" si="11"/>
        <v>0</v>
      </c>
      <c r="W21" s="45">
        <f t="shared" si="11"/>
        <v>14134</v>
      </c>
      <c r="X21" s="114" t="b">
        <f t="shared" si="9"/>
        <v>1</v>
      </c>
    </row>
    <row r="22" spans="1:24" x14ac:dyDescent="0.25">
      <c r="A22" s="26" t="s">
        <v>15</v>
      </c>
      <c r="B22" s="7" t="s">
        <v>9</v>
      </c>
      <c r="C22" s="46" t="s">
        <v>5</v>
      </c>
      <c r="D22" s="46" t="s">
        <v>10</v>
      </c>
      <c r="E22" s="67" t="s">
        <v>16</v>
      </c>
      <c r="F22" s="38"/>
      <c r="G22" s="47">
        <f t="shared" si="10"/>
        <v>6002</v>
      </c>
      <c r="H22" s="47">
        <f t="shared" si="10"/>
        <v>287</v>
      </c>
      <c r="I22" s="47">
        <f t="shared" si="10"/>
        <v>6289</v>
      </c>
      <c r="J22" s="47">
        <f t="shared" si="10"/>
        <v>1393</v>
      </c>
      <c r="K22" s="47">
        <f t="shared" si="10"/>
        <v>7682</v>
      </c>
      <c r="L22" s="80">
        <f t="shared" si="10"/>
        <v>2552</v>
      </c>
      <c r="M22" s="47">
        <f t="shared" si="10"/>
        <v>10234</v>
      </c>
      <c r="N22" s="80">
        <f t="shared" si="10"/>
        <v>0</v>
      </c>
      <c r="O22" s="47">
        <f t="shared" si="10"/>
        <v>10234</v>
      </c>
      <c r="P22" s="80">
        <f t="shared" si="10"/>
        <v>550</v>
      </c>
      <c r="Q22" s="47">
        <f t="shared" si="10"/>
        <v>10784</v>
      </c>
      <c r="R22" s="80">
        <f t="shared" si="10"/>
        <v>0</v>
      </c>
      <c r="S22" s="117">
        <f t="shared" si="10"/>
        <v>10784</v>
      </c>
      <c r="T22" s="80">
        <f t="shared" si="10"/>
        <v>3350</v>
      </c>
      <c r="U22" s="47">
        <f t="shared" si="10"/>
        <v>14134</v>
      </c>
      <c r="V22" s="80">
        <f t="shared" si="11"/>
        <v>0</v>
      </c>
      <c r="W22" s="47">
        <f t="shared" si="11"/>
        <v>14134</v>
      </c>
      <c r="X22" s="114" t="b">
        <f t="shared" si="9"/>
        <v>1</v>
      </c>
    </row>
    <row r="23" spans="1:24" ht="66" x14ac:dyDescent="0.25">
      <c r="A23" s="6" t="s">
        <v>17</v>
      </c>
      <c r="B23" s="3" t="s">
        <v>9</v>
      </c>
      <c r="C23" s="48" t="s">
        <v>5</v>
      </c>
      <c r="D23" s="48" t="s">
        <v>10</v>
      </c>
      <c r="E23" s="68" t="s">
        <v>16</v>
      </c>
      <c r="F23" s="3" t="s">
        <v>18</v>
      </c>
      <c r="G23" s="49">
        <f t="shared" ref="G23:W23" si="12">G24</f>
        <v>6002</v>
      </c>
      <c r="H23" s="49">
        <f t="shared" si="12"/>
        <v>287</v>
      </c>
      <c r="I23" s="49">
        <f t="shared" si="12"/>
        <v>6289</v>
      </c>
      <c r="J23" s="49">
        <f t="shared" si="12"/>
        <v>1393</v>
      </c>
      <c r="K23" s="49">
        <f t="shared" si="12"/>
        <v>7682</v>
      </c>
      <c r="L23" s="55">
        <f t="shared" si="12"/>
        <v>2552</v>
      </c>
      <c r="M23" s="49">
        <f t="shared" si="12"/>
        <v>10234</v>
      </c>
      <c r="N23" s="55">
        <f t="shared" si="12"/>
        <v>0</v>
      </c>
      <c r="O23" s="49">
        <f t="shared" si="12"/>
        <v>10234</v>
      </c>
      <c r="P23" s="55">
        <f t="shared" si="12"/>
        <v>550</v>
      </c>
      <c r="Q23" s="49">
        <f t="shared" si="12"/>
        <v>10784</v>
      </c>
      <c r="R23" s="55">
        <f t="shared" si="12"/>
        <v>0</v>
      </c>
      <c r="S23" s="118">
        <f t="shared" si="12"/>
        <v>10784</v>
      </c>
      <c r="T23" s="55">
        <f t="shared" si="12"/>
        <v>3350</v>
      </c>
      <c r="U23" s="49">
        <f t="shared" si="12"/>
        <v>14134</v>
      </c>
      <c r="V23" s="55">
        <f t="shared" si="12"/>
        <v>0</v>
      </c>
      <c r="W23" s="49">
        <f t="shared" si="12"/>
        <v>14134</v>
      </c>
      <c r="X23" s="114" t="b">
        <f t="shared" si="9"/>
        <v>1</v>
      </c>
    </row>
    <row r="24" spans="1:24" ht="33" x14ac:dyDescent="0.25">
      <c r="A24" s="6" t="s">
        <v>19</v>
      </c>
      <c r="B24" s="3" t="s">
        <v>9</v>
      </c>
      <c r="C24" s="48" t="s">
        <v>5</v>
      </c>
      <c r="D24" s="48" t="s">
        <v>10</v>
      </c>
      <c r="E24" s="68" t="s">
        <v>16</v>
      </c>
      <c r="F24" s="3" t="s">
        <v>20</v>
      </c>
      <c r="G24" s="55">
        <v>6002</v>
      </c>
      <c r="H24" s="91">
        <v>287</v>
      </c>
      <c r="I24" s="55">
        <f>G24+H24</f>
        <v>6289</v>
      </c>
      <c r="J24" s="91">
        <v>1393</v>
      </c>
      <c r="K24" s="55">
        <f>I24+J24</f>
        <v>7682</v>
      </c>
      <c r="L24" s="91">
        <v>2552</v>
      </c>
      <c r="M24" s="55">
        <f>K24+L24</f>
        <v>10234</v>
      </c>
      <c r="N24" s="55">
        <v>0</v>
      </c>
      <c r="O24" s="55">
        <f>M24+N24</f>
        <v>10234</v>
      </c>
      <c r="P24" s="55">
        <v>550</v>
      </c>
      <c r="Q24" s="55">
        <f>O24+P24</f>
        <v>10784</v>
      </c>
      <c r="R24" s="55">
        <v>0</v>
      </c>
      <c r="S24" s="119">
        <f>Q24+R24</f>
        <v>10784</v>
      </c>
      <c r="T24" s="55">
        <v>3350</v>
      </c>
      <c r="U24" s="55">
        <f>S24+T24</f>
        <v>14134</v>
      </c>
      <c r="V24" s="55">
        <v>0</v>
      </c>
      <c r="W24" s="55">
        <f>U24+V24</f>
        <v>14134</v>
      </c>
      <c r="X24" s="114" t="b">
        <f t="shared" si="9"/>
        <v>1</v>
      </c>
    </row>
    <row r="25" spans="1:24" ht="49.5" x14ac:dyDescent="0.25">
      <c r="A25" s="24" t="s">
        <v>489</v>
      </c>
      <c r="B25" s="4" t="s">
        <v>9</v>
      </c>
      <c r="C25" s="43" t="s">
        <v>5</v>
      </c>
      <c r="D25" s="43" t="s">
        <v>21</v>
      </c>
      <c r="E25" s="79" t="s">
        <v>7</v>
      </c>
      <c r="F25" s="39" t="s">
        <v>7</v>
      </c>
      <c r="G25" s="53">
        <f t="shared" ref="G25:W28" si="13">G26</f>
        <v>332905</v>
      </c>
      <c r="H25" s="53">
        <f t="shared" si="13"/>
        <v>24448.7</v>
      </c>
      <c r="I25" s="53">
        <f t="shared" si="13"/>
        <v>357353.7</v>
      </c>
      <c r="J25" s="53">
        <f t="shared" si="13"/>
        <v>55402</v>
      </c>
      <c r="K25" s="53">
        <f t="shared" si="13"/>
        <v>412755.7</v>
      </c>
      <c r="L25" s="53">
        <f t="shared" si="13"/>
        <v>58120</v>
      </c>
      <c r="M25" s="53">
        <f t="shared" si="13"/>
        <v>470875.7</v>
      </c>
      <c r="N25" s="53">
        <f t="shared" si="13"/>
        <v>-144</v>
      </c>
      <c r="O25" s="53">
        <f t="shared" si="13"/>
        <v>470731.7</v>
      </c>
      <c r="P25" s="53">
        <f t="shared" si="13"/>
        <v>0</v>
      </c>
      <c r="Q25" s="53">
        <f t="shared" si="13"/>
        <v>470731.7</v>
      </c>
      <c r="R25" s="53">
        <f t="shared" si="13"/>
        <v>-500</v>
      </c>
      <c r="S25" s="120">
        <f t="shared" si="13"/>
        <v>470231.7</v>
      </c>
      <c r="T25" s="53">
        <f t="shared" si="13"/>
        <v>44975.8</v>
      </c>
      <c r="U25" s="53">
        <f t="shared" si="13"/>
        <v>515207.5</v>
      </c>
      <c r="V25" s="53">
        <f t="shared" si="13"/>
        <v>-46875.4</v>
      </c>
      <c r="W25" s="53">
        <f t="shared" si="13"/>
        <v>468332.1</v>
      </c>
      <c r="X25" s="114" t="b">
        <f t="shared" si="9"/>
        <v>1</v>
      </c>
    </row>
    <row r="26" spans="1:24" x14ac:dyDescent="0.25">
      <c r="A26" s="24" t="s">
        <v>11</v>
      </c>
      <c r="B26" s="4" t="s">
        <v>9</v>
      </c>
      <c r="C26" s="43" t="s">
        <v>5</v>
      </c>
      <c r="D26" s="43" t="s">
        <v>21</v>
      </c>
      <c r="E26" s="65" t="s">
        <v>12</v>
      </c>
      <c r="F26" s="39"/>
      <c r="G26" s="40">
        <f t="shared" ref="G26:V28" si="14">G27</f>
        <v>332905</v>
      </c>
      <c r="H26" s="40">
        <f t="shared" si="14"/>
        <v>24448.7</v>
      </c>
      <c r="I26" s="40">
        <f t="shared" si="14"/>
        <v>357353.7</v>
      </c>
      <c r="J26" s="40">
        <f t="shared" si="14"/>
        <v>55402</v>
      </c>
      <c r="K26" s="40">
        <f t="shared" si="14"/>
        <v>412755.7</v>
      </c>
      <c r="L26" s="53">
        <f t="shared" si="14"/>
        <v>58120</v>
      </c>
      <c r="M26" s="40">
        <f t="shared" si="14"/>
        <v>470875.7</v>
      </c>
      <c r="N26" s="53">
        <f t="shared" si="14"/>
        <v>-144</v>
      </c>
      <c r="O26" s="40">
        <f t="shared" si="14"/>
        <v>470731.7</v>
      </c>
      <c r="P26" s="53">
        <f t="shared" si="14"/>
        <v>0</v>
      </c>
      <c r="Q26" s="40">
        <f t="shared" si="14"/>
        <v>470731.7</v>
      </c>
      <c r="R26" s="53">
        <f t="shared" si="14"/>
        <v>-500</v>
      </c>
      <c r="S26" s="115">
        <f t="shared" si="14"/>
        <v>470231.7</v>
      </c>
      <c r="T26" s="53">
        <f t="shared" si="14"/>
        <v>44975.8</v>
      </c>
      <c r="U26" s="40">
        <f t="shared" si="14"/>
        <v>515207.5</v>
      </c>
      <c r="V26" s="53">
        <f t="shared" si="14"/>
        <v>-46875.4</v>
      </c>
      <c r="W26" s="40">
        <f t="shared" si="13"/>
        <v>468332.1</v>
      </c>
      <c r="X26" s="114" t="b">
        <f t="shared" si="9"/>
        <v>1</v>
      </c>
    </row>
    <row r="27" spans="1:24" ht="51.75" x14ac:dyDescent="0.3">
      <c r="A27" s="25" t="s">
        <v>13</v>
      </c>
      <c r="B27" s="5" t="s">
        <v>9</v>
      </c>
      <c r="C27" s="44" t="s">
        <v>5</v>
      </c>
      <c r="D27" s="44" t="s">
        <v>21</v>
      </c>
      <c r="E27" s="66" t="s">
        <v>14</v>
      </c>
      <c r="F27" s="39" t="s">
        <v>7</v>
      </c>
      <c r="G27" s="45">
        <f t="shared" si="14"/>
        <v>332905</v>
      </c>
      <c r="H27" s="45">
        <f t="shared" si="14"/>
        <v>24448.7</v>
      </c>
      <c r="I27" s="45">
        <f t="shared" si="14"/>
        <v>357353.7</v>
      </c>
      <c r="J27" s="45">
        <f t="shared" si="14"/>
        <v>55402</v>
      </c>
      <c r="K27" s="45">
        <f t="shared" si="14"/>
        <v>412755.7</v>
      </c>
      <c r="L27" s="101">
        <f t="shared" si="14"/>
        <v>58120</v>
      </c>
      <c r="M27" s="45">
        <f t="shared" si="14"/>
        <v>470875.7</v>
      </c>
      <c r="N27" s="101">
        <f t="shared" si="14"/>
        <v>-144</v>
      </c>
      <c r="O27" s="45">
        <f t="shared" si="14"/>
        <v>470731.7</v>
      </c>
      <c r="P27" s="101">
        <f t="shared" si="14"/>
        <v>0</v>
      </c>
      <c r="Q27" s="45">
        <f t="shared" si="14"/>
        <v>470731.7</v>
      </c>
      <c r="R27" s="101">
        <f t="shared" si="14"/>
        <v>-500</v>
      </c>
      <c r="S27" s="116">
        <f t="shared" si="14"/>
        <v>470231.7</v>
      </c>
      <c r="T27" s="101">
        <f t="shared" si="14"/>
        <v>44975.8</v>
      </c>
      <c r="U27" s="45">
        <f t="shared" si="14"/>
        <v>515207.5</v>
      </c>
      <c r="V27" s="101">
        <f t="shared" si="13"/>
        <v>-46875.4</v>
      </c>
      <c r="W27" s="45">
        <f t="shared" si="13"/>
        <v>468332.1</v>
      </c>
      <c r="X27" s="114" t="b">
        <f t="shared" si="9"/>
        <v>1</v>
      </c>
    </row>
    <row r="28" spans="1:24" x14ac:dyDescent="0.25">
      <c r="A28" s="6" t="s">
        <v>22</v>
      </c>
      <c r="B28" s="3" t="s">
        <v>9</v>
      </c>
      <c r="C28" s="48" t="s">
        <v>5</v>
      </c>
      <c r="D28" s="48" t="s">
        <v>21</v>
      </c>
      <c r="E28" s="68" t="s">
        <v>23</v>
      </c>
      <c r="F28" s="39" t="s">
        <v>7</v>
      </c>
      <c r="G28" s="49">
        <f t="shared" si="14"/>
        <v>332905</v>
      </c>
      <c r="H28" s="49">
        <f t="shared" si="14"/>
        <v>24448.7</v>
      </c>
      <c r="I28" s="49">
        <f t="shared" si="14"/>
        <v>357353.7</v>
      </c>
      <c r="J28" s="49">
        <f t="shared" si="14"/>
        <v>55402</v>
      </c>
      <c r="K28" s="49">
        <f t="shared" si="14"/>
        <v>412755.7</v>
      </c>
      <c r="L28" s="55">
        <f t="shared" si="14"/>
        <v>58120</v>
      </c>
      <c r="M28" s="49">
        <f t="shared" si="14"/>
        <v>470875.7</v>
      </c>
      <c r="N28" s="55">
        <f t="shared" si="14"/>
        <v>-144</v>
      </c>
      <c r="O28" s="49">
        <f t="shared" si="14"/>
        <v>470731.7</v>
      </c>
      <c r="P28" s="55">
        <f t="shared" si="14"/>
        <v>0</v>
      </c>
      <c r="Q28" s="49">
        <f t="shared" si="14"/>
        <v>470731.7</v>
      </c>
      <c r="R28" s="55">
        <f t="shared" si="14"/>
        <v>-500</v>
      </c>
      <c r="S28" s="118">
        <f t="shared" si="14"/>
        <v>470231.7</v>
      </c>
      <c r="T28" s="55">
        <f t="shared" si="14"/>
        <v>44975.8</v>
      </c>
      <c r="U28" s="49">
        <f t="shared" si="14"/>
        <v>515207.5</v>
      </c>
      <c r="V28" s="55">
        <f t="shared" si="13"/>
        <v>-46875.4</v>
      </c>
      <c r="W28" s="49">
        <f t="shared" si="13"/>
        <v>468332.1</v>
      </c>
      <c r="X28" s="114" t="b">
        <f t="shared" si="9"/>
        <v>1</v>
      </c>
    </row>
    <row r="29" spans="1:24" x14ac:dyDescent="0.25">
      <c r="A29" s="26" t="s">
        <v>24</v>
      </c>
      <c r="B29" s="7" t="s">
        <v>9</v>
      </c>
      <c r="C29" s="46" t="s">
        <v>5</v>
      </c>
      <c r="D29" s="46" t="s">
        <v>21</v>
      </c>
      <c r="E29" s="67" t="s">
        <v>25</v>
      </c>
      <c r="F29" s="39" t="s">
        <v>7</v>
      </c>
      <c r="G29" s="47">
        <f t="shared" ref="G29:I29" si="15">G30+G32+G34</f>
        <v>332905</v>
      </c>
      <c r="H29" s="47">
        <f t="shared" si="15"/>
        <v>24448.7</v>
      </c>
      <c r="I29" s="47">
        <f t="shared" si="15"/>
        <v>357353.7</v>
      </c>
      <c r="J29" s="47">
        <f t="shared" ref="J29:K29" si="16">J30+J32+J34</f>
        <v>55402</v>
      </c>
      <c r="K29" s="47">
        <f t="shared" si="16"/>
        <v>412755.7</v>
      </c>
      <c r="L29" s="80">
        <f t="shared" ref="L29:M29" si="17">L30+L32+L34</f>
        <v>58120</v>
      </c>
      <c r="M29" s="47">
        <f t="shared" si="17"/>
        <v>470875.7</v>
      </c>
      <c r="N29" s="80">
        <f t="shared" ref="N29:O29" si="18">N30+N32+N34</f>
        <v>-144</v>
      </c>
      <c r="O29" s="47">
        <f t="shared" si="18"/>
        <v>470731.7</v>
      </c>
      <c r="P29" s="80">
        <f t="shared" ref="P29:Q29" si="19">P30+P32+P34</f>
        <v>0</v>
      </c>
      <c r="Q29" s="47">
        <f t="shared" si="19"/>
        <v>470731.7</v>
      </c>
      <c r="R29" s="80">
        <f t="shared" ref="R29:S29" si="20">R30+R32+R34</f>
        <v>-500</v>
      </c>
      <c r="S29" s="117">
        <f t="shared" si="20"/>
        <v>470231.7</v>
      </c>
      <c r="T29" s="80">
        <f t="shared" ref="T29:U29" si="21">T30+T32+T34</f>
        <v>44975.8</v>
      </c>
      <c r="U29" s="47">
        <f t="shared" si="21"/>
        <v>515207.5</v>
      </c>
      <c r="V29" s="80">
        <f t="shared" ref="V29:W29" si="22">V30+V32+V34</f>
        <v>-46875.4</v>
      </c>
      <c r="W29" s="47">
        <f t="shared" si="22"/>
        <v>468332.1</v>
      </c>
      <c r="X29" s="114" t="b">
        <f t="shared" si="9"/>
        <v>1</v>
      </c>
    </row>
    <row r="30" spans="1:24" ht="66" x14ac:dyDescent="0.25">
      <c r="A30" s="6" t="s">
        <v>17</v>
      </c>
      <c r="B30" s="3" t="s">
        <v>9</v>
      </c>
      <c r="C30" s="48" t="s">
        <v>5</v>
      </c>
      <c r="D30" s="48" t="s">
        <v>21</v>
      </c>
      <c r="E30" s="68" t="s">
        <v>25</v>
      </c>
      <c r="F30" s="3" t="s">
        <v>18</v>
      </c>
      <c r="G30" s="49">
        <f t="shared" ref="G30:W30" si="23">G31</f>
        <v>280177</v>
      </c>
      <c r="H30" s="49">
        <f t="shared" si="23"/>
        <v>18844</v>
      </c>
      <c r="I30" s="49">
        <f t="shared" si="23"/>
        <v>299021</v>
      </c>
      <c r="J30" s="49">
        <f t="shared" si="23"/>
        <v>55402</v>
      </c>
      <c r="K30" s="49">
        <f t="shared" si="23"/>
        <v>354423</v>
      </c>
      <c r="L30" s="55">
        <f t="shared" si="23"/>
        <v>58120</v>
      </c>
      <c r="M30" s="49">
        <f t="shared" si="23"/>
        <v>412543</v>
      </c>
      <c r="N30" s="55">
        <f t="shared" si="23"/>
        <v>0</v>
      </c>
      <c r="O30" s="49">
        <f t="shared" si="23"/>
        <v>412543</v>
      </c>
      <c r="P30" s="55">
        <f t="shared" si="23"/>
        <v>0</v>
      </c>
      <c r="Q30" s="49">
        <f t="shared" si="23"/>
        <v>412543</v>
      </c>
      <c r="R30" s="55">
        <f t="shared" si="23"/>
        <v>0</v>
      </c>
      <c r="S30" s="118">
        <f t="shared" si="23"/>
        <v>412543</v>
      </c>
      <c r="T30" s="55">
        <f t="shared" si="23"/>
        <v>59190</v>
      </c>
      <c r="U30" s="49">
        <f t="shared" si="23"/>
        <v>471733</v>
      </c>
      <c r="V30" s="55">
        <f t="shared" si="23"/>
        <v>-31824</v>
      </c>
      <c r="W30" s="49">
        <f t="shared" si="23"/>
        <v>439909</v>
      </c>
      <c r="X30" s="114" t="b">
        <f t="shared" si="9"/>
        <v>1</v>
      </c>
    </row>
    <row r="31" spans="1:24" ht="33" x14ac:dyDescent="0.25">
      <c r="A31" s="6" t="s">
        <v>19</v>
      </c>
      <c r="B31" s="3" t="s">
        <v>9</v>
      </c>
      <c r="C31" s="48" t="s">
        <v>5</v>
      </c>
      <c r="D31" s="48" t="s">
        <v>21</v>
      </c>
      <c r="E31" s="68" t="s">
        <v>25</v>
      </c>
      <c r="F31" s="3" t="s">
        <v>20</v>
      </c>
      <c r="G31" s="55">
        <v>280177</v>
      </c>
      <c r="H31" s="91">
        <v>18844</v>
      </c>
      <c r="I31" s="55">
        <f>G31+H31</f>
        <v>299021</v>
      </c>
      <c r="J31" s="91">
        <v>55402</v>
      </c>
      <c r="K31" s="55">
        <f>I31+J31</f>
        <v>354423</v>
      </c>
      <c r="L31" s="91">
        <v>58120</v>
      </c>
      <c r="M31" s="55">
        <f>K31+L31</f>
        <v>412543</v>
      </c>
      <c r="N31" s="55">
        <v>0</v>
      </c>
      <c r="O31" s="55">
        <f>M31+N31</f>
        <v>412543</v>
      </c>
      <c r="P31" s="55">
        <v>0</v>
      </c>
      <c r="Q31" s="55">
        <f>O31+P31</f>
        <v>412543</v>
      </c>
      <c r="R31" s="55">
        <v>0</v>
      </c>
      <c r="S31" s="119">
        <f>Q31+R31</f>
        <v>412543</v>
      </c>
      <c r="T31" s="55">
        <v>59190</v>
      </c>
      <c r="U31" s="55">
        <f>S31+T31</f>
        <v>471733</v>
      </c>
      <c r="V31" s="55">
        <v>-31824</v>
      </c>
      <c r="W31" s="55">
        <f>U31+V31</f>
        <v>439909</v>
      </c>
      <c r="X31" s="114" t="b">
        <f t="shared" si="9"/>
        <v>1</v>
      </c>
    </row>
    <row r="32" spans="1:24" ht="33" x14ac:dyDescent="0.25">
      <c r="A32" s="6" t="s">
        <v>26</v>
      </c>
      <c r="B32" s="3" t="s">
        <v>9</v>
      </c>
      <c r="C32" s="48" t="s">
        <v>5</v>
      </c>
      <c r="D32" s="48" t="s">
        <v>21</v>
      </c>
      <c r="E32" s="68" t="s">
        <v>25</v>
      </c>
      <c r="F32" s="3" t="s">
        <v>27</v>
      </c>
      <c r="G32" s="49">
        <f t="shared" ref="G32:V32" si="24">G33</f>
        <v>49978</v>
      </c>
      <c r="H32" s="49">
        <f t="shared" si="24"/>
        <v>5604.7</v>
      </c>
      <c r="I32" s="49">
        <f t="shared" si="24"/>
        <v>55582.7</v>
      </c>
      <c r="J32" s="49">
        <f t="shared" si="24"/>
        <v>0</v>
      </c>
      <c r="K32" s="49">
        <f t="shared" si="24"/>
        <v>55582.7</v>
      </c>
      <c r="L32" s="55">
        <f t="shared" si="24"/>
        <v>0</v>
      </c>
      <c r="M32" s="49">
        <f t="shared" si="24"/>
        <v>55582.7</v>
      </c>
      <c r="N32" s="55">
        <f t="shared" si="24"/>
        <v>-144</v>
      </c>
      <c r="O32" s="49">
        <f t="shared" si="24"/>
        <v>55438.7</v>
      </c>
      <c r="P32" s="55">
        <f t="shared" si="24"/>
        <v>0</v>
      </c>
      <c r="Q32" s="49">
        <f t="shared" si="24"/>
        <v>55438.7</v>
      </c>
      <c r="R32" s="55">
        <f t="shared" si="24"/>
        <v>-500</v>
      </c>
      <c r="S32" s="118">
        <f t="shared" si="24"/>
        <v>54938.7</v>
      </c>
      <c r="T32" s="55">
        <f t="shared" si="24"/>
        <v>-14214.2</v>
      </c>
      <c r="U32" s="49">
        <f>U33</f>
        <v>40724.5</v>
      </c>
      <c r="V32" s="55">
        <f t="shared" si="24"/>
        <v>-15051.4</v>
      </c>
      <c r="W32" s="49">
        <f>W33</f>
        <v>25673.1</v>
      </c>
      <c r="X32" s="114" t="b">
        <f t="shared" si="9"/>
        <v>1</v>
      </c>
    </row>
    <row r="33" spans="1:24" ht="33" x14ac:dyDescent="0.25">
      <c r="A33" s="6" t="s">
        <v>28</v>
      </c>
      <c r="B33" s="3" t="s">
        <v>9</v>
      </c>
      <c r="C33" s="48" t="s">
        <v>5</v>
      </c>
      <c r="D33" s="48" t="s">
        <v>21</v>
      </c>
      <c r="E33" s="68" t="s">
        <v>25</v>
      </c>
      <c r="F33" s="3" t="s">
        <v>29</v>
      </c>
      <c r="G33" s="55">
        <v>49978</v>
      </c>
      <c r="H33" s="91">
        <f>7.1+3000+94+2503.6</f>
        <v>5604.7</v>
      </c>
      <c r="I33" s="55">
        <f>G33+H33</f>
        <v>55582.7</v>
      </c>
      <c r="J33" s="55">
        <v>0</v>
      </c>
      <c r="K33" s="55">
        <f>I33+J33</f>
        <v>55582.7</v>
      </c>
      <c r="L33" s="55">
        <v>0</v>
      </c>
      <c r="M33" s="55">
        <f>K33+L33</f>
        <v>55582.7</v>
      </c>
      <c r="N33" s="55">
        <v>-144</v>
      </c>
      <c r="O33" s="55">
        <f>M33+N33</f>
        <v>55438.7</v>
      </c>
      <c r="P33" s="55">
        <v>0</v>
      </c>
      <c r="Q33" s="55">
        <f>O33+P33</f>
        <v>55438.7</v>
      </c>
      <c r="R33" s="55">
        <v>-500</v>
      </c>
      <c r="S33" s="119">
        <f>Q33+R33</f>
        <v>54938.7</v>
      </c>
      <c r="T33" s="143">
        <f>-2208-595.1-1411.1-10000</f>
        <v>-14214.2</v>
      </c>
      <c r="U33" s="55">
        <f>S33+T33</f>
        <v>40724.5</v>
      </c>
      <c r="V33" s="143">
        <f>-12051.4-3000</f>
        <v>-15051.4</v>
      </c>
      <c r="W33" s="55">
        <f>U33+V33</f>
        <v>25673.1</v>
      </c>
      <c r="X33" s="114" t="b">
        <f t="shared" si="9"/>
        <v>1</v>
      </c>
    </row>
    <row r="34" spans="1:24" x14ac:dyDescent="0.25">
      <c r="A34" s="6" t="s">
        <v>30</v>
      </c>
      <c r="B34" s="3" t="s">
        <v>9</v>
      </c>
      <c r="C34" s="48" t="s">
        <v>5</v>
      </c>
      <c r="D34" s="48" t="s">
        <v>21</v>
      </c>
      <c r="E34" s="68" t="s">
        <v>25</v>
      </c>
      <c r="F34" s="3" t="s">
        <v>31</v>
      </c>
      <c r="G34" s="49">
        <f t="shared" ref="G34:W34" si="25">G35</f>
        <v>2750</v>
      </c>
      <c r="H34" s="49">
        <f t="shared" si="25"/>
        <v>0</v>
      </c>
      <c r="I34" s="49">
        <f t="shared" si="25"/>
        <v>2750</v>
      </c>
      <c r="J34" s="49">
        <f t="shared" si="25"/>
        <v>0</v>
      </c>
      <c r="K34" s="49">
        <f t="shared" si="25"/>
        <v>2750</v>
      </c>
      <c r="L34" s="55">
        <f t="shared" si="25"/>
        <v>0</v>
      </c>
      <c r="M34" s="49">
        <f t="shared" si="25"/>
        <v>2750</v>
      </c>
      <c r="N34" s="55">
        <f t="shared" si="25"/>
        <v>0</v>
      </c>
      <c r="O34" s="49">
        <f t="shared" si="25"/>
        <v>2750</v>
      </c>
      <c r="P34" s="55">
        <f t="shared" si="25"/>
        <v>0</v>
      </c>
      <c r="Q34" s="49">
        <f t="shared" si="25"/>
        <v>2750</v>
      </c>
      <c r="R34" s="55">
        <f t="shared" si="25"/>
        <v>0</v>
      </c>
      <c r="S34" s="118">
        <f t="shared" si="25"/>
        <v>2750</v>
      </c>
      <c r="T34" s="55">
        <f t="shared" si="25"/>
        <v>0</v>
      </c>
      <c r="U34" s="49">
        <f t="shared" si="25"/>
        <v>2750</v>
      </c>
      <c r="V34" s="55">
        <f t="shared" si="25"/>
        <v>0</v>
      </c>
      <c r="W34" s="49">
        <f t="shared" si="25"/>
        <v>2750</v>
      </c>
      <c r="X34" s="114" t="b">
        <f t="shared" si="9"/>
        <v>1</v>
      </c>
    </row>
    <row r="35" spans="1:24" x14ac:dyDescent="0.25">
      <c r="A35" s="6" t="s">
        <v>32</v>
      </c>
      <c r="B35" s="3" t="s">
        <v>9</v>
      </c>
      <c r="C35" s="48" t="s">
        <v>5</v>
      </c>
      <c r="D35" s="48" t="s">
        <v>21</v>
      </c>
      <c r="E35" s="68" t="s">
        <v>25</v>
      </c>
      <c r="F35" s="3" t="s">
        <v>33</v>
      </c>
      <c r="G35" s="55">
        <v>2750</v>
      </c>
      <c r="H35" s="49">
        <v>0</v>
      </c>
      <c r="I35" s="55">
        <f>G35+H35</f>
        <v>2750</v>
      </c>
      <c r="J35" s="55">
        <v>0</v>
      </c>
      <c r="K35" s="55">
        <f>I35+J35</f>
        <v>2750</v>
      </c>
      <c r="L35" s="55">
        <v>0</v>
      </c>
      <c r="M35" s="55">
        <f>K35+L35</f>
        <v>2750</v>
      </c>
      <c r="N35" s="55">
        <v>0</v>
      </c>
      <c r="O35" s="55">
        <f>M35+N35</f>
        <v>2750</v>
      </c>
      <c r="P35" s="55">
        <v>0</v>
      </c>
      <c r="Q35" s="55">
        <f>O35+P35</f>
        <v>2750</v>
      </c>
      <c r="R35" s="55">
        <v>0</v>
      </c>
      <c r="S35" s="119">
        <f>Q35+R35</f>
        <v>2750</v>
      </c>
      <c r="T35" s="55">
        <v>0</v>
      </c>
      <c r="U35" s="55">
        <f>S35+T35</f>
        <v>2750</v>
      </c>
      <c r="V35" s="55">
        <v>0</v>
      </c>
      <c r="W35" s="55">
        <f>U35+V35</f>
        <v>2750</v>
      </c>
      <c r="X35" s="114" t="b">
        <f t="shared" si="9"/>
        <v>1</v>
      </c>
    </row>
    <row r="36" spans="1:24" x14ac:dyDescent="0.25">
      <c r="A36" s="24" t="s">
        <v>34</v>
      </c>
      <c r="B36" s="4" t="s">
        <v>9</v>
      </c>
      <c r="C36" s="43" t="s">
        <v>5</v>
      </c>
      <c r="D36" s="43" t="s">
        <v>35</v>
      </c>
      <c r="E36" s="68" t="s">
        <v>7</v>
      </c>
      <c r="F36" s="3" t="s">
        <v>7</v>
      </c>
      <c r="G36" s="40">
        <f t="shared" ref="G36:V40" si="26">G37</f>
        <v>3000</v>
      </c>
      <c r="H36" s="40">
        <f t="shared" si="26"/>
        <v>0</v>
      </c>
      <c r="I36" s="40">
        <f t="shared" si="26"/>
        <v>3000</v>
      </c>
      <c r="J36" s="40">
        <f t="shared" si="26"/>
        <v>0</v>
      </c>
      <c r="K36" s="40">
        <f t="shared" si="26"/>
        <v>3000</v>
      </c>
      <c r="L36" s="53">
        <f t="shared" si="26"/>
        <v>0</v>
      </c>
      <c r="M36" s="40">
        <f t="shared" si="26"/>
        <v>3000</v>
      </c>
      <c r="N36" s="53">
        <f t="shared" si="26"/>
        <v>0</v>
      </c>
      <c r="O36" s="40">
        <f t="shared" si="26"/>
        <v>3000</v>
      </c>
      <c r="P36" s="53">
        <f t="shared" si="26"/>
        <v>-2500</v>
      </c>
      <c r="Q36" s="40">
        <f t="shared" si="26"/>
        <v>500</v>
      </c>
      <c r="R36" s="53">
        <f t="shared" si="26"/>
        <v>0</v>
      </c>
      <c r="S36" s="115">
        <f t="shared" si="26"/>
        <v>500</v>
      </c>
      <c r="T36" s="53">
        <f t="shared" si="26"/>
        <v>2500</v>
      </c>
      <c r="U36" s="40">
        <f t="shared" si="26"/>
        <v>3000</v>
      </c>
      <c r="V36" s="53">
        <f t="shared" si="26"/>
        <v>0</v>
      </c>
      <c r="W36" s="40">
        <f t="shared" ref="V36:W40" si="27">W37</f>
        <v>3000</v>
      </c>
      <c r="X36" s="114" t="b">
        <f t="shared" si="9"/>
        <v>1</v>
      </c>
    </row>
    <row r="37" spans="1:24" x14ac:dyDescent="0.25">
      <c r="A37" s="24" t="s">
        <v>11</v>
      </c>
      <c r="B37" s="4" t="s">
        <v>9</v>
      </c>
      <c r="C37" s="43" t="s">
        <v>5</v>
      </c>
      <c r="D37" s="43" t="s">
        <v>35</v>
      </c>
      <c r="E37" s="69" t="s">
        <v>12</v>
      </c>
      <c r="F37" s="3"/>
      <c r="G37" s="40">
        <f t="shared" si="26"/>
        <v>3000</v>
      </c>
      <c r="H37" s="40">
        <f t="shared" si="26"/>
        <v>0</v>
      </c>
      <c r="I37" s="40">
        <f t="shared" si="26"/>
        <v>3000</v>
      </c>
      <c r="J37" s="40">
        <f t="shared" si="26"/>
        <v>0</v>
      </c>
      <c r="K37" s="40">
        <f t="shared" si="26"/>
        <v>3000</v>
      </c>
      <c r="L37" s="53">
        <f t="shared" si="26"/>
        <v>0</v>
      </c>
      <c r="M37" s="40">
        <f t="shared" si="26"/>
        <v>3000</v>
      </c>
      <c r="N37" s="53">
        <f t="shared" si="26"/>
        <v>0</v>
      </c>
      <c r="O37" s="40">
        <f t="shared" si="26"/>
        <v>3000</v>
      </c>
      <c r="P37" s="53">
        <f t="shared" si="26"/>
        <v>-2500</v>
      </c>
      <c r="Q37" s="40">
        <f t="shared" si="26"/>
        <v>500</v>
      </c>
      <c r="R37" s="53">
        <f t="shared" si="26"/>
        <v>0</v>
      </c>
      <c r="S37" s="115">
        <f t="shared" si="26"/>
        <v>500</v>
      </c>
      <c r="T37" s="53">
        <f t="shared" si="26"/>
        <v>2500</v>
      </c>
      <c r="U37" s="40">
        <f t="shared" si="26"/>
        <v>3000</v>
      </c>
      <c r="V37" s="53">
        <f t="shared" si="27"/>
        <v>0</v>
      </c>
      <c r="W37" s="40">
        <f t="shared" si="27"/>
        <v>3000</v>
      </c>
      <c r="X37" s="114" t="b">
        <f t="shared" si="9"/>
        <v>1</v>
      </c>
    </row>
    <row r="38" spans="1:24" ht="17.25" x14ac:dyDescent="0.3">
      <c r="A38" s="25" t="s">
        <v>419</v>
      </c>
      <c r="B38" s="5" t="s">
        <v>9</v>
      </c>
      <c r="C38" s="44" t="s">
        <v>5</v>
      </c>
      <c r="D38" s="44" t="s">
        <v>35</v>
      </c>
      <c r="E38" s="66" t="s">
        <v>36</v>
      </c>
      <c r="F38" s="3" t="s">
        <v>7</v>
      </c>
      <c r="G38" s="40">
        <f t="shared" si="26"/>
        <v>3000</v>
      </c>
      <c r="H38" s="40">
        <f t="shared" si="26"/>
        <v>0</v>
      </c>
      <c r="I38" s="40">
        <f t="shared" si="26"/>
        <v>3000</v>
      </c>
      <c r="J38" s="40">
        <f t="shared" si="26"/>
        <v>0</v>
      </c>
      <c r="K38" s="40">
        <f t="shared" si="26"/>
        <v>3000</v>
      </c>
      <c r="L38" s="53">
        <f t="shared" si="26"/>
        <v>0</v>
      </c>
      <c r="M38" s="40">
        <f t="shared" si="26"/>
        <v>3000</v>
      </c>
      <c r="N38" s="53">
        <f t="shared" si="26"/>
        <v>0</v>
      </c>
      <c r="O38" s="40">
        <f t="shared" si="26"/>
        <v>3000</v>
      </c>
      <c r="P38" s="53">
        <f t="shared" si="26"/>
        <v>-2500</v>
      </c>
      <c r="Q38" s="40">
        <f t="shared" si="26"/>
        <v>500</v>
      </c>
      <c r="R38" s="53">
        <f t="shared" si="26"/>
        <v>0</v>
      </c>
      <c r="S38" s="115">
        <f t="shared" si="26"/>
        <v>500</v>
      </c>
      <c r="T38" s="53">
        <f t="shared" si="26"/>
        <v>2500</v>
      </c>
      <c r="U38" s="40">
        <f t="shared" si="26"/>
        <v>3000</v>
      </c>
      <c r="V38" s="53">
        <f t="shared" si="27"/>
        <v>0</v>
      </c>
      <c r="W38" s="40">
        <f t="shared" si="27"/>
        <v>3000</v>
      </c>
      <c r="X38" s="114" t="b">
        <f t="shared" si="9"/>
        <v>1</v>
      </c>
    </row>
    <row r="39" spans="1:24" ht="49.5" x14ac:dyDescent="0.25">
      <c r="A39" s="6" t="s">
        <v>425</v>
      </c>
      <c r="B39" s="3" t="s">
        <v>9</v>
      </c>
      <c r="C39" s="48" t="s">
        <v>5</v>
      </c>
      <c r="D39" s="48" t="s">
        <v>35</v>
      </c>
      <c r="E39" s="68" t="s">
        <v>37</v>
      </c>
      <c r="F39" s="3" t="s">
        <v>7</v>
      </c>
      <c r="G39" s="49">
        <f t="shared" si="26"/>
        <v>3000</v>
      </c>
      <c r="H39" s="49">
        <f t="shared" si="26"/>
        <v>0</v>
      </c>
      <c r="I39" s="49">
        <f t="shared" si="26"/>
        <v>3000</v>
      </c>
      <c r="J39" s="49">
        <f t="shared" si="26"/>
        <v>0</v>
      </c>
      <c r="K39" s="49">
        <f t="shared" si="26"/>
        <v>3000</v>
      </c>
      <c r="L39" s="55">
        <f t="shared" si="26"/>
        <v>0</v>
      </c>
      <c r="M39" s="49">
        <f t="shared" si="26"/>
        <v>3000</v>
      </c>
      <c r="N39" s="55">
        <f t="shared" si="26"/>
        <v>0</v>
      </c>
      <c r="O39" s="49">
        <f t="shared" si="26"/>
        <v>3000</v>
      </c>
      <c r="P39" s="55">
        <f t="shared" si="26"/>
        <v>-2500</v>
      </c>
      <c r="Q39" s="49">
        <f t="shared" si="26"/>
        <v>500</v>
      </c>
      <c r="R39" s="55">
        <f t="shared" si="26"/>
        <v>0</v>
      </c>
      <c r="S39" s="118">
        <f t="shared" si="26"/>
        <v>500</v>
      </c>
      <c r="T39" s="55">
        <f t="shared" si="26"/>
        <v>2500</v>
      </c>
      <c r="U39" s="49">
        <f t="shared" si="26"/>
        <v>3000</v>
      </c>
      <c r="V39" s="55">
        <f t="shared" si="27"/>
        <v>0</v>
      </c>
      <c r="W39" s="49">
        <f t="shared" si="27"/>
        <v>3000</v>
      </c>
      <c r="X39" s="114" t="b">
        <f t="shared" si="9"/>
        <v>1</v>
      </c>
    </row>
    <row r="40" spans="1:24" x14ac:dyDescent="0.25">
      <c r="A40" s="6" t="s">
        <v>30</v>
      </c>
      <c r="B40" s="3" t="s">
        <v>9</v>
      </c>
      <c r="C40" s="48" t="s">
        <v>5</v>
      </c>
      <c r="D40" s="48" t="s">
        <v>35</v>
      </c>
      <c r="E40" s="68" t="s">
        <v>37</v>
      </c>
      <c r="F40" s="3" t="s">
        <v>31</v>
      </c>
      <c r="G40" s="49">
        <f t="shared" si="26"/>
        <v>3000</v>
      </c>
      <c r="H40" s="49">
        <f t="shared" si="26"/>
        <v>0</v>
      </c>
      <c r="I40" s="49">
        <f t="shared" si="26"/>
        <v>3000</v>
      </c>
      <c r="J40" s="49">
        <f t="shared" si="26"/>
        <v>0</v>
      </c>
      <c r="K40" s="49">
        <f t="shared" si="26"/>
        <v>3000</v>
      </c>
      <c r="L40" s="55">
        <f t="shared" si="26"/>
        <v>0</v>
      </c>
      <c r="M40" s="49">
        <f t="shared" si="26"/>
        <v>3000</v>
      </c>
      <c r="N40" s="55">
        <f t="shared" si="26"/>
        <v>0</v>
      </c>
      <c r="O40" s="49">
        <f t="shared" si="26"/>
        <v>3000</v>
      </c>
      <c r="P40" s="55">
        <f t="shared" si="26"/>
        <v>-2500</v>
      </c>
      <c r="Q40" s="49">
        <f t="shared" si="26"/>
        <v>500</v>
      </c>
      <c r="R40" s="55">
        <f t="shared" si="26"/>
        <v>0</v>
      </c>
      <c r="S40" s="118">
        <f t="shared" si="26"/>
        <v>500</v>
      </c>
      <c r="T40" s="55">
        <f t="shared" si="26"/>
        <v>2500</v>
      </c>
      <c r="U40" s="49">
        <f t="shared" si="26"/>
        <v>3000</v>
      </c>
      <c r="V40" s="55">
        <f t="shared" si="27"/>
        <v>0</v>
      </c>
      <c r="W40" s="49">
        <f t="shared" si="27"/>
        <v>3000</v>
      </c>
      <c r="X40" s="114" t="b">
        <f t="shared" si="9"/>
        <v>1</v>
      </c>
    </row>
    <row r="41" spans="1:24" x14ac:dyDescent="0.25">
      <c r="A41" s="6" t="s">
        <v>38</v>
      </c>
      <c r="B41" s="3" t="s">
        <v>9</v>
      </c>
      <c r="C41" s="48" t="s">
        <v>5</v>
      </c>
      <c r="D41" s="48" t="s">
        <v>35</v>
      </c>
      <c r="E41" s="68" t="s">
        <v>37</v>
      </c>
      <c r="F41" s="3" t="s">
        <v>39</v>
      </c>
      <c r="G41" s="55">
        <v>3000</v>
      </c>
      <c r="H41" s="49">
        <v>0</v>
      </c>
      <c r="I41" s="55">
        <f>G41+H41</f>
        <v>3000</v>
      </c>
      <c r="J41" s="55">
        <v>0</v>
      </c>
      <c r="K41" s="55">
        <f>I41+J41</f>
        <v>3000</v>
      </c>
      <c r="L41" s="55">
        <v>0</v>
      </c>
      <c r="M41" s="55">
        <f>K41+L41</f>
        <v>3000</v>
      </c>
      <c r="N41" s="55">
        <v>0</v>
      </c>
      <c r="O41" s="55">
        <f>M41+N41</f>
        <v>3000</v>
      </c>
      <c r="P41" s="55">
        <v>-2500</v>
      </c>
      <c r="Q41" s="55">
        <f>O41+P41</f>
        <v>500</v>
      </c>
      <c r="R41" s="55">
        <v>0</v>
      </c>
      <c r="S41" s="119">
        <f>Q41+R41</f>
        <v>500</v>
      </c>
      <c r="T41" s="55">
        <v>2500</v>
      </c>
      <c r="U41" s="55">
        <f>S41+T41</f>
        <v>3000</v>
      </c>
      <c r="V41" s="55">
        <v>0</v>
      </c>
      <c r="W41" s="55">
        <f>U41+V41</f>
        <v>3000</v>
      </c>
      <c r="X41" s="114" t="b">
        <f t="shared" si="9"/>
        <v>1</v>
      </c>
    </row>
    <row r="42" spans="1:24" x14ac:dyDescent="0.25">
      <c r="A42" s="24" t="s">
        <v>40</v>
      </c>
      <c r="B42" s="4" t="s">
        <v>9</v>
      </c>
      <c r="C42" s="43" t="s">
        <v>5</v>
      </c>
      <c r="D42" s="43" t="s">
        <v>41</v>
      </c>
      <c r="E42" s="69" t="s">
        <v>7</v>
      </c>
      <c r="F42" s="3" t="s">
        <v>7</v>
      </c>
      <c r="G42" s="40">
        <f t="shared" ref="G42:M42" si="28">G43+G59</f>
        <v>81543.100000000006</v>
      </c>
      <c r="H42" s="40">
        <f t="shared" si="28"/>
        <v>57571.799999999996</v>
      </c>
      <c r="I42" s="40">
        <f t="shared" si="28"/>
        <v>139114.9</v>
      </c>
      <c r="J42" s="40">
        <f t="shared" si="28"/>
        <v>14</v>
      </c>
      <c r="K42" s="40">
        <f t="shared" si="28"/>
        <v>139128.9</v>
      </c>
      <c r="L42" s="53">
        <f t="shared" si="28"/>
        <v>4172.5</v>
      </c>
      <c r="M42" s="40">
        <f t="shared" si="28"/>
        <v>143301.4</v>
      </c>
      <c r="N42" s="53">
        <f t="shared" ref="N42:P42" si="29">N43+N59</f>
        <v>144</v>
      </c>
      <c r="O42" s="40">
        <f t="shared" ref="O42:Q42" si="30">O43+O59</f>
        <v>143445.4</v>
      </c>
      <c r="P42" s="53">
        <f t="shared" si="29"/>
        <v>0</v>
      </c>
      <c r="Q42" s="40">
        <f t="shared" si="30"/>
        <v>143445.4</v>
      </c>
      <c r="R42" s="40">
        <f t="shared" ref="R42:S42" si="31">R43+R59</f>
        <v>27180</v>
      </c>
      <c r="S42" s="40">
        <f t="shared" si="31"/>
        <v>170625.4</v>
      </c>
      <c r="T42" s="40">
        <f t="shared" ref="T42:U42" si="32">T43+T59</f>
        <v>7203.4</v>
      </c>
      <c r="U42" s="40">
        <f t="shared" si="32"/>
        <v>177828.8</v>
      </c>
      <c r="V42" s="40">
        <f t="shared" ref="V42:W42" si="33">V43+V59</f>
        <v>-46103.8</v>
      </c>
      <c r="W42" s="40">
        <f t="shared" si="33"/>
        <v>131725</v>
      </c>
      <c r="X42" s="114" t="b">
        <f t="shared" si="9"/>
        <v>1</v>
      </c>
    </row>
    <row r="43" spans="1:24" x14ac:dyDescent="0.25">
      <c r="A43" s="24" t="s">
        <v>11</v>
      </c>
      <c r="B43" s="4" t="s">
        <v>9</v>
      </c>
      <c r="C43" s="43" t="s">
        <v>5</v>
      </c>
      <c r="D43" s="43" t="s">
        <v>41</v>
      </c>
      <c r="E43" s="69" t="s">
        <v>12</v>
      </c>
      <c r="F43" s="3"/>
      <c r="G43" s="40">
        <f t="shared" ref="G43:V44" si="34">G44</f>
        <v>26746.1</v>
      </c>
      <c r="H43" s="40">
        <f t="shared" si="34"/>
        <v>57571.799999999996</v>
      </c>
      <c r="I43" s="40">
        <f t="shared" si="34"/>
        <v>84317.9</v>
      </c>
      <c r="J43" s="40">
        <f t="shared" si="34"/>
        <v>14</v>
      </c>
      <c r="K43" s="40">
        <f t="shared" si="34"/>
        <v>84331.9</v>
      </c>
      <c r="L43" s="53">
        <f t="shared" si="34"/>
        <v>1261</v>
      </c>
      <c r="M43" s="40">
        <f t="shared" si="34"/>
        <v>85592.9</v>
      </c>
      <c r="N43" s="53">
        <f t="shared" si="34"/>
        <v>144</v>
      </c>
      <c r="O43" s="40">
        <f t="shared" si="34"/>
        <v>85736.9</v>
      </c>
      <c r="P43" s="53">
        <f t="shared" si="34"/>
        <v>0</v>
      </c>
      <c r="Q43" s="40">
        <f t="shared" si="34"/>
        <v>85736.9</v>
      </c>
      <c r="R43" s="40">
        <f t="shared" si="34"/>
        <v>27180</v>
      </c>
      <c r="S43" s="40">
        <f t="shared" si="34"/>
        <v>112916.9</v>
      </c>
      <c r="T43" s="40">
        <f t="shared" si="34"/>
        <v>-4407.6000000000004</v>
      </c>
      <c r="U43" s="40">
        <f t="shared" si="34"/>
        <v>108509.29999999999</v>
      </c>
      <c r="V43" s="40">
        <f t="shared" si="34"/>
        <v>-46103.8</v>
      </c>
      <c r="W43" s="40">
        <f t="shared" ref="V43:W44" si="35">W44</f>
        <v>62405.499999999985</v>
      </c>
      <c r="X43" s="114" t="b">
        <f t="shared" si="9"/>
        <v>1</v>
      </c>
    </row>
    <row r="44" spans="1:24" ht="34.5" x14ac:dyDescent="0.3">
      <c r="A44" s="25" t="s">
        <v>42</v>
      </c>
      <c r="B44" s="5" t="s">
        <v>9</v>
      </c>
      <c r="C44" s="44" t="s">
        <v>5</v>
      </c>
      <c r="D44" s="44" t="s">
        <v>41</v>
      </c>
      <c r="E44" s="66" t="s">
        <v>43</v>
      </c>
      <c r="F44" s="3" t="s">
        <v>7</v>
      </c>
      <c r="G44" s="45">
        <f t="shared" si="34"/>
        <v>26746.1</v>
      </c>
      <c r="H44" s="45">
        <f t="shared" si="34"/>
        <v>57571.799999999996</v>
      </c>
      <c r="I44" s="45">
        <f t="shared" si="34"/>
        <v>84317.9</v>
      </c>
      <c r="J44" s="45">
        <f t="shared" si="34"/>
        <v>14</v>
      </c>
      <c r="K44" s="45">
        <f t="shared" si="34"/>
        <v>84331.9</v>
      </c>
      <c r="L44" s="101">
        <f t="shared" si="34"/>
        <v>1261</v>
      </c>
      <c r="M44" s="45">
        <f t="shared" si="34"/>
        <v>85592.9</v>
      </c>
      <c r="N44" s="101">
        <f t="shared" si="34"/>
        <v>144</v>
      </c>
      <c r="O44" s="45">
        <f t="shared" si="34"/>
        <v>85736.9</v>
      </c>
      <c r="P44" s="101">
        <f t="shared" si="34"/>
        <v>0</v>
      </c>
      <c r="Q44" s="45">
        <f t="shared" si="34"/>
        <v>85736.9</v>
      </c>
      <c r="R44" s="101">
        <f t="shared" si="34"/>
        <v>27180</v>
      </c>
      <c r="S44" s="116">
        <f t="shared" si="34"/>
        <v>112916.9</v>
      </c>
      <c r="T44" s="101">
        <f t="shared" si="34"/>
        <v>-4407.6000000000004</v>
      </c>
      <c r="U44" s="45">
        <f t="shared" si="34"/>
        <v>108509.29999999999</v>
      </c>
      <c r="V44" s="101">
        <f t="shared" si="35"/>
        <v>-46103.8</v>
      </c>
      <c r="W44" s="45">
        <f t="shared" si="35"/>
        <v>62405.499999999985</v>
      </c>
      <c r="X44" s="114" t="b">
        <f t="shared" si="9"/>
        <v>1</v>
      </c>
    </row>
    <row r="45" spans="1:24" ht="33" x14ac:dyDescent="0.25">
      <c r="A45" s="26" t="s">
        <v>44</v>
      </c>
      <c r="B45" s="7" t="s">
        <v>9</v>
      </c>
      <c r="C45" s="46" t="s">
        <v>5</v>
      </c>
      <c r="D45" s="46" t="s">
        <v>41</v>
      </c>
      <c r="E45" s="67" t="s">
        <v>45</v>
      </c>
      <c r="F45" s="3" t="s">
        <v>7</v>
      </c>
      <c r="G45" s="47">
        <f t="shared" ref="G45:M45" si="36">G46+G56+G53</f>
        <v>26746.1</v>
      </c>
      <c r="H45" s="47">
        <f t="shared" si="36"/>
        <v>57571.799999999996</v>
      </c>
      <c r="I45" s="47">
        <f t="shared" si="36"/>
        <v>84317.9</v>
      </c>
      <c r="J45" s="47">
        <f t="shared" si="36"/>
        <v>14</v>
      </c>
      <c r="K45" s="47">
        <f t="shared" si="36"/>
        <v>84331.9</v>
      </c>
      <c r="L45" s="80">
        <f t="shared" si="36"/>
        <v>1261</v>
      </c>
      <c r="M45" s="47">
        <f t="shared" si="36"/>
        <v>85592.9</v>
      </c>
      <c r="N45" s="80">
        <f t="shared" ref="N45" si="37">N46+N56+N53</f>
        <v>144</v>
      </c>
      <c r="O45" s="47">
        <f t="shared" ref="O45:S45" si="38">O46+O56+O53</f>
        <v>85736.9</v>
      </c>
      <c r="P45" s="80">
        <v>0</v>
      </c>
      <c r="Q45" s="47">
        <f t="shared" si="38"/>
        <v>85736.9</v>
      </c>
      <c r="R45" s="47">
        <f t="shared" si="38"/>
        <v>27180</v>
      </c>
      <c r="S45" s="47">
        <f t="shared" si="38"/>
        <v>112916.9</v>
      </c>
      <c r="T45" s="47">
        <f t="shared" ref="T45:U45" si="39">T46+T56+T53</f>
        <v>-4407.6000000000004</v>
      </c>
      <c r="U45" s="47">
        <f t="shared" si="39"/>
        <v>108509.29999999999</v>
      </c>
      <c r="V45" s="47">
        <f t="shared" ref="V45:W45" si="40">V46+V56+V53</f>
        <v>-46103.8</v>
      </c>
      <c r="W45" s="47">
        <f t="shared" si="40"/>
        <v>62405.499999999985</v>
      </c>
      <c r="X45" s="114" t="b">
        <f t="shared" si="9"/>
        <v>1</v>
      </c>
    </row>
    <row r="46" spans="1:24" ht="33" x14ac:dyDescent="0.25">
      <c r="A46" s="6" t="s">
        <v>46</v>
      </c>
      <c r="B46" s="3" t="s">
        <v>9</v>
      </c>
      <c r="C46" s="48" t="s">
        <v>5</v>
      </c>
      <c r="D46" s="48" t="s">
        <v>41</v>
      </c>
      <c r="E46" s="68" t="s">
        <v>47</v>
      </c>
      <c r="F46" s="3" t="s">
        <v>7</v>
      </c>
      <c r="G46" s="49">
        <f>G47+G51</f>
        <v>5332.1</v>
      </c>
      <c r="H46" s="49">
        <f>H47+H51</f>
        <v>1000</v>
      </c>
      <c r="I46" s="49">
        <f>I47+I51</f>
        <v>6332.1</v>
      </c>
      <c r="J46" s="49">
        <f>J47+J51</f>
        <v>14</v>
      </c>
      <c r="K46" s="49">
        <f>K47+K51+K49</f>
        <v>6346.1</v>
      </c>
      <c r="L46" s="49">
        <f t="shared" ref="L46:M46" si="41">L47+L51+L49</f>
        <v>1261</v>
      </c>
      <c r="M46" s="49">
        <f t="shared" si="41"/>
        <v>7607.1</v>
      </c>
      <c r="N46" s="55">
        <f t="shared" ref="N46:O46" si="42">N47+N51+N49</f>
        <v>0</v>
      </c>
      <c r="O46" s="49">
        <f t="shared" si="42"/>
        <v>7607.1</v>
      </c>
      <c r="P46" s="55">
        <f t="shared" ref="P46:Q46" si="43">P47+P51+P49</f>
        <v>0</v>
      </c>
      <c r="Q46" s="49">
        <f t="shared" si="43"/>
        <v>7607.1</v>
      </c>
      <c r="R46" s="55">
        <f t="shared" ref="R46:S46" si="44">R47+R51+R49</f>
        <v>2000</v>
      </c>
      <c r="S46" s="118">
        <f t="shared" si="44"/>
        <v>9607.1</v>
      </c>
      <c r="T46" s="55">
        <f t="shared" ref="T46:U46" si="45">T47+T51+T49</f>
        <v>0</v>
      </c>
      <c r="U46" s="49">
        <f t="shared" si="45"/>
        <v>9607.1</v>
      </c>
      <c r="V46" s="55">
        <f t="shared" ref="V46:W46" si="46">V47+V51+V49</f>
        <v>-720.8</v>
      </c>
      <c r="W46" s="49">
        <f t="shared" si="46"/>
        <v>8886.3000000000011</v>
      </c>
      <c r="X46" s="114" t="b">
        <f t="shared" si="9"/>
        <v>1</v>
      </c>
    </row>
    <row r="47" spans="1:24" ht="33" x14ac:dyDescent="0.25">
      <c r="A47" s="6" t="s">
        <v>26</v>
      </c>
      <c r="B47" s="3" t="s">
        <v>9</v>
      </c>
      <c r="C47" s="48" t="s">
        <v>5</v>
      </c>
      <c r="D47" s="48" t="s">
        <v>41</v>
      </c>
      <c r="E47" s="68" t="s">
        <v>47</v>
      </c>
      <c r="F47" s="3" t="s">
        <v>27</v>
      </c>
      <c r="G47" s="49">
        <f t="shared" ref="G47:W47" si="47">G48</f>
        <v>4992</v>
      </c>
      <c r="H47" s="49">
        <f t="shared" si="47"/>
        <v>1000</v>
      </c>
      <c r="I47" s="49">
        <f t="shared" si="47"/>
        <v>5992</v>
      </c>
      <c r="J47" s="49">
        <f t="shared" si="47"/>
        <v>0</v>
      </c>
      <c r="K47" s="49">
        <f t="shared" si="47"/>
        <v>5992</v>
      </c>
      <c r="L47" s="55">
        <f t="shared" si="47"/>
        <v>1249</v>
      </c>
      <c r="M47" s="49">
        <f t="shared" si="47"/>
        <v>7241</v>
      </c>
      <c r="N47" s="55">
        <f t="shared" si="47"/>
        <v>0</v>
      </c>
      <c r="O47" s="49">
        <f t="shared" si="47"/>
        <v>7241</v>
      </c>
      <c r="P47" s="55">
        <f t="shared" si="47"/>
        <v>0</v>
      </c>
      <c r="Q47" s="49">
        <f t="shared" si="47"/>
        <v>7241</v>
      </c>
      <c r="R47" s="55">
        <f t="shared" si="47"/>
        <v>2000</v>
      </c>
      <c r="S47" s="118">
        <f t="shared" si="47"/>
        <v>9241</v>
      </c>
      <c r="T47" s="55">
        <f t="shared" si="47"/>
        <v>0</v>
      </c>
      <c r="U47" s="49">
        <f t="shared" si="47"/>
        <v>9241</v>
      </c>
      <c r="V47" s="55">
        <f t="shared" si="47"/>
        <v>-720.8</v>
      </c>
      <c r="W47" s="49">
        <f t="shared" si="47"/>
        <v>8520.2000000000007</v>
      </c>
      <c r="X47" s="114" t="b">
        <f t="shared" si="9"/>
        <v>1</v>
      </c>
    </row>
    <row r="48" spans="1:24" ht="33" x14ac:dyDescent="0.25">
      <c r="A48" s="6" t="s">
        <v>28</v>
      </c>
      <c r="B48" s="3" t="s">
        <v>9</v>
      </c>
      <c r="C48" s="48" t="s">
        <v>5</v>
      </c>
      <c r="D48" s="48" t="s">
        <v>41</v>
      </c>
      <c r="E48" s="68" t="s">
        <v>47</v>
      </c>
      <c r="F48" s="3" t="s">
        <v>29</v>
      </c>
      <c r="G48" s="55">
        <f>165+218+420+77+165+1039+1053+810+800+245</f>
        <v>4992</v>
      </c>
      <c r="H48" s="91">
        <v>1000</v>
      </c>
      <c r="I48" s="55">
        <f>G48+H48</f>
        <v>5992</v>
      </c>
      <c r="J48" s="55">
        <v>0</v>
      </c>
      <c r="K48" s="55">
        <f>I48+J48</f>
        <v>5992</v>
      </c>
      <c r="L48" s="91">
        <f>249+1000</f>
        <v>1249</v>
      </c>
      <c r="M48" s="55">
        <f>K48+L48</f>
        <v>7241</v>
      </c>
      <c r="N48" s="55">
        <v>0</v>
      </c>
      <c r="O48" s="55">
        <f>M48+N48</f>
        <v>7241</v>
      </c>
      <c r="P48" s="55">
        <v>0</v>
      </c>
      <c r="Q48" s="55">
        <f>O48+P48</f>
        <v>7241</v>
      </c>
      <c r="R48" s="55">
        <f>1500+500</f>
        <v>2000</v>
      </c>
      <c r="S48" s="119">
        <f>Q48+R48</f>
        <v>9241</v>
      </c>
      <c r="T48" s="55">
        <v>0</v>
      </c>
      <c r="U48" s="55">
        <f>S48+T48</f>
        <v>9241</v>
      </c>
      <c r="V48" s="55">
        <v>-720.8</v>
      </c>
      <c r="W48" s="55">
        <f>U48+V48</f>
        <v>8520.2000000000007</v>
      </c>
      <c r="X48" s="114" t="b">
        <f t="shared" si="9"/>
        <v>1</v>
      </c>
    </row>
    <row r="49" spans="1:24" x14ac:dyDescent="0.25">
      <c r="A49" s="33" t="s">
        <v>299</v>
      </c>
      <c r="B49" s="3" t="s">
        <v>9</v>
      </c>
      <c r="C49" s="48" t="s">
        <v>5</v>
      </c>
      <c r="D49" s="48" t="s">
        <v>41</v>
      </c>
      <c r="E49" s="68" t="s">
        <v>47</v>
      </c>
      <c r="F49" s="3">
        <v>300</v>
      </c>
      <c r="G49" s="55"/>
      <c r="H49" s="91"/>
      <c r="I49" s="55"/>
      <c r="J49" s="55"/>
      <c r="K49" s="55">
        <f>K50</f>
        <v>0</v>
      </c>
      <c r="L49" s="55">
        <f t="shared" ref="L49:W49" si="48">L50</f>
        <v>12</v>
      </c>
      <c r="M49" s="55">
        <f t="shared" si="48"/>
        <v>12</v>
      </c>
      <c r="N49" s="55">
        <f t="shared" si="48"/>
        <v>0</v>
      </c>
      <c r="O49" s="55">
        <f t="shared" si="48"/>
        <v>12</v>
      </c>
      <c r="P49" s="55">
        <f t="shared" si="48"/>
        <v>0</v>
      </c>
      <c r="Q49" s="55">
        <f t="shared" si="48"/>
        <v>12</v>
      </c>
      <c r="R49" s="55">
        <f t="shared" si="48"/>
        <v>0</v>
      </c>
      <c r="S49" s="119">
        <f t="shared" si="48"/>
        <v>12</v>
      </c>
      <c r="T49" s="55">
        <f t="shared" si="48"/>
        <v>0</v>
      </c>
      <c r="U49" s="55">
        <f t="shared" si="48"/>
        <v>12</v>
      </c>
      <c r="V49" s="55">
        <f t="shared" si="48"/>
        <v>0</v>
      </c>
      <c r="W49" s="55">
        <f t="shared" si="48"/>
        <v>12</v>
      </c>
      <c r="X49" s="114" t="b">
        <f t="shared" si="9"/>
        <v>1</v>
      </c>
    </row>
    <row r="50" spans="1:24" x14ac:dyDescent="0.25">
      <c r="A50" s="33" t="s">
        <v>516</v>
      </c>
      <c r="B50" s="3" t="s">
        <v>9</v>
      </c>
      <c r="C50" s="48" t="s">
        <v>5</v>
      </c>
      <c r="D50" s="48" t="s">
        <v>41</v>
      </c>
      <c r="E50" s="68" t="s">
        <v>47</v>
      </c>
      <c r="F50" s="3">
        <v>350</v>
      </c>
      <c r="G50" s="55"/>
      <c r="H50" s="91"/>
      <c r="I50" s="55"/>
      <c r="J50" s="55"/>
      <c r="K50" s="55">
        <v>0</v>
      </c>
      <c r="L50" s="91">
        <v>12</v>
      </c>
      <c r="M50" s="55">
        <f>K50+L50</f>
        <v>12</v>
      </c>
      <c r="N50" s="55">
        <v>0</v>
      </c>
      <c r="O50" s="55">
        <f>M50+N50</f>
        <v>12</v>
      </c>
      <c r="P50" s="55">
        <v>0</v>
      </c>
      <c r="Q50" s="55">
        <f>O50+P50</f>
        <v>12</v>
      </c>
      <c r="R50" s="55">
        <v>0</v>
      </c>
      <c r="S50" s="119">
        <f>Q50+R50</f>
        <v>12</v>
      </c>
      <c r="T50" s="55">
        <v>0</v>
      </c>
      <c r="U50" s="55">
        <f>S50+T50</f>
        <v>12</v>
      </c>
      <c r="V50" s="55">
        <v>0</v>
      </c>
      <c r="W50" s="55">
        <f>U50+V50</f>
        <v>12</v>
      </c>
      <c r="X50" s="114" t="b">
        <f t="shared" si="9"/>
        <v>1</v>
      </c>
    </row>
    <row r="51" spans="1:24" x14ac:dyDescent="0.25">
      <c r="A51" s="6" t="s">
        <v>30</v>
      </c>
      <c r="B51" s="3" t="s">
        <v>9</v>
      </c>
      <c r="C51" s="48" t="s">
        <v>5</v>
      </c>
      <c r="D51" s="48" t="s">
        <v>41</v>
      </c>
      <c r="E51" s="68" t="s">
        <v>47</v>
      </c>
      <c r="F51" s="3" t="s">
        <v>31</v>
      </c>
      <c r="G51" s="49">
        <f t="shared" ref="G51:W51" si="49">G52</f>
        <v>340.1</v>
      </c>
      <c r="H51" s="49">
        <f t="shared" si="49"/>
        <v>0</v>
      </c>
      <c r="I51" s="49">
        <f t="shared" si="49"/>
        <v>340.1</v>
      </c>
      <c r="J51" s="49">
        <f t="shared" si="49"/>
        <v>14</v>
      </c>
      <c r="K51" s="49">
        <f t="shared" si="49"/>
        <v>354.1</v>
      </c>
      <c r="L51" s="55">
        <f t="shared" si="49"/>
        <v>0</v>
      </c>
      <c r="M51" s="49">
        <f t="shared" si="49"/>
        <v>354.1</v>
      </c>
      <c r="N51" s="55">
        <f t="shared" si="49"/>
        <v>0</v>
      </c>
      <c r="O51" s="49">
        <f t="shared" si="49"/>
        <v>354.1</v>
      </c>
      <c r="P51" s="55">
        <f t="shared" si="49"/>
        <v>0</v>
      </c>
      <c r="Q51" s="49">
        <f t="shared" si="49"/>
        <v>354.1</v>
      </c>
      <c r="R51" s="55">
        <f t="shared" si="49"/>
        <v>0</v>
      </c>
      <c r="S51" s="118">
        <f t="shared" si="49"/>
        <v>354.1</v>
      </c>
      <c r="T51" s="55">
        <f t="shared" si="49"/>
        <v>0</v>
      </c>
      <c r="U51" s="49">
        <f t="shared" si="49"/>
        <v>354.1</v>
      </c>
      <c r="V51" s="55">
        <f t="shared" si="49"/>
        <v>0</v>
      </c>
      <c r="W51" s="49">
        <f t="shared" si="49"/>
        <v>354.1</v>
      </c>
      <c r="X51" s="114" t="b">
        <f t="shared" si="9"/>
        <v>1</v>
      </c>
    </row>
    <row r="52" spans="1:24" x14ac:dyDescent="0.25">
      <c r="A52" s="6" t="s">
        <v>32</v>
      </c>
      <c r="B52" s="3" t="s">
        <v>9</v>
      </c>
      <c r="C52" s="48" t="s">
        <v>5</v>
      </c>
      <c r="D52" s="48" t="s">
        <v>41</v>
      </c>
      <c r="E52" s="68" t="s">
        <v>47</v>
      </c>
      <c r="F52" s="3" t="s">
        <v>33</v>
      </c>
      <c r="G52" s="55">
        <f>214+40+86.1</f>
        <v>340.1</v>
      </c>
      <c r="H52" s="49">
        <v>0</v>
      </c>
      <c r="I52" s="55">
        <f>G52+H52</f>
        <v>340.1</v>
      </c>
      <c r="J52" s="91">
        <v>14</v>
      </c>
      <c r="K52" s="55">
        <f>I52+J52</f>
        <v>354.1</v>
      </c>
      <c r="L52" s="55">
        <v>0</v>
      </c>
      <c r="M52" s="55">
        <f>K52+L52</f>
        <v>354.1</v>
      </c>
      <c r="N52" s="55">
        <v>0</v>
      </c>
      <c r="O52" s="55">
        <f>M52+N52</f>
        <v>354.1</v>
      </c>
      <c r="P52" s="55">
        <v>0</v>
      </c>
      <c r="Q52" s="55">
        <f>O52+P52</f>
        <v>354.1</v>
      </c>
      <c r="R52" s="55">
        <v>0</v>
      </c>
      <c r="S52" s="119">
        <f>Q52+R52</f>
        <v>354.1</v>
      </c>
      <c r="T52" s="55">
        <v>0</v>
      </c>
      <c r="U52" s="55">
        <f>S52+T52</f>
        <v>354.1</v>
      </c>
      <c r="V52" s="55">
        <v>0</v>
      </c>
      <c r="W52" s="55">
        <f>U52+V52</f>
        <v>354.1</v>
      </c>
      <c r="X52" s="114" t="b">
        <f t="shared" si="9"/>
        <v>1</v>
      </c>
    </row>
    <row r="53" spans="1:24" ht="33" x14ac:dyDescent="0.25">
      <c r="A53" s="6" t="s">
        <v>48</v>
      </c>
      <c r="B53" s="3" t="s">
        <v>9</v>
      </c>
      <c r="C53" s="48" t="s">
        <v>5</v>
      </c>
      <c r="D53" s="48" t="s">
        <v>41</v>
      </c>
      <c r="E53" s="68" t="s">
        <v>49</v>
      </c>
      <c r="F53" s="3" t="s">
        <v>7</v>
      </c>
      <c r="G53" s="49">
        <f t="shared" ref="G53:V54" si="50">G54</f>
        <v>5574</v>
      </c>
      <c r="H53" s="49">
        <f t="shared" si="50"/>
        <v>56571.799999999996</v>
      </c>
      <c r="I53" s="49">
        <f t="shared" si="50"/>
        <v>62145.799999999996</v>
      </c>
      <c r="J53" s="49">
        <f t="shared" si="50"/>
        <v>0</v>
      </c>
      <c r="K53" s="49">
        <f t="shared" si="50"/>
        <v>62145.799999999996</v>
      </c>
      <c r="L53" s="55">
        <f t="shared" si="50"/>
        <v>0</v>
      </c>
      <c r="M53" s="49">
        <f t="shared" si="50"/>
        <v>62145.799999999996</v>
      </c>
      <c r="N53" s="55">
        <f t="shared" si="50"/>
        <v>0</v>
      </c>
      <c r="O53" s="49">
        <f t="shared" si="50"/>
        <v>62145.799999999996</v>
      </c>
      <c r="P53" s="55">
        <f t="shared" si="50"/>
        <v>0</v>
      </c>
      <c r="Q53" s="49">
        <f t="shared" si="50"/>
        <v>62145.799999999996</v>
      </c>
      <c r="R53" s="55">
        <f t="shared" si="50"/>
        <v>25180</v>
      </c>
      <c r="S53" s="118">
        <f t="shared" si="50"/>
        <v>87325.799999999988</v>
      </c>
      <c r="T53" s="55">
        <f t="shared" si="50"/>
        <v>-4407.6000000000004</v>
      </c>
      <c r="U53" s="49">
        <f t="shared" si="50"/>
        <v>82918.199999999983</v>
      </c>
      <c r="V53" s="55">
        <f t="shared" si="50"/>
        <v>-29543</v>
      </c>
      <c r="W53" s="49">
        <f t="shared" ref="V53:W54" si="51">W54</f>
        <v>53375.199999999983</v>
      </c>
      <c r="X53" s="114" t="b">
        <f t="shared" si="9"/>
        <v>1</v>
      </c>
    </row>
    <row r="54" spans="1:24" ht="33" x14ac:dyDescent="0.25">
      <c r="A54" s="6" t="s">
        <v>26</v>
      </c>
      <c r="B54" s="3" t="s">
        <v>9</v>
      </c>
      <c r="C54" s="48" t="s">
        <v>5</v>
      </c>
      <c r="D54" s="48" t="s">
        <v>41</v>
      </c>
      <c r="E54" s="68" t="s">
        <v>49</v>
      </c>
      <c r="F54" s="3" t="s">
        <v>27</v>
      </c>
      <c r="G54" s="49">
        <f t="shared" si="50"/>
        <v>5574</v>
      </c>
      <c r="H54" s="49">
        <f t="shared" si="50"/>
        <v>56571.799999999996</v>
      </c>
      <c r="I54" s="49">
        <f t="shared" si="50"/>
        <v>62145.799999999996</v>
      </c>
      <c r="J54" s="49">
        <f t="shared" si="50"/>
        <v>0</v>
      </c>
      <c r="K54" s="49">
        <f t="shared" si="50"/>
        <v>62145.799999999996</v>
      </c>
      <c r="L54" s="55">
        <f t="shared" si="50"/>
        <v>0</v>
      </c>
      <c r="M54" s="49">
        <f t="shared" si="50"/>
        <v>62145.799999999996</v>
      </c>
      <c r="N54" s="55">
        <f t="shared" si="50"/>
        <v>0</v>
      </c>
      <c r="O54" s="49">
        <f t="shared" si="50"/>
        <v>62145.799999999996</v>
      </c>
      <c r="P54" s="55">
        <f t="shared" si="50"/>
        <v>0</v>
      </c>
      <c r="Q54" s="49">
        <f t="shared" si="50"/>
        <v>62145.799999999996</v>
      </c>
      <c r="R54" s="55">
        <f t="shared" si="50"/>
        <v>25180</v>
      </c>
      <c r="S54" s="118">
        <f t="shared" si="50"/>
        <v>87325.799999999988</v>
      </c>
      <c r="T54" s="55">
        <f t="shared" si="50"/>
        <v>-4407.6000000000004</v>
      </c>
      <c r="U54" s="49">
        <f t="shared" si="50"/>
        <v>82918.199999999983</v>
      </c>
      <c r="V54" s="55">
        <f t="shared" si="51"/>
        <v>-29543</v>
      </c>
      <c r="W54" s="49">
        <f t="shared" si="51"/>
        <v>53375.199999999983</v>
      </c>
      <c r="X54" s="114" t="b">
        <f t="shared" si="9"/>
        <v>1</v>
      </c>
    </row>
    <row r="55" spans="1:24" ht="33" x14ac:dyDescent="0.25">
      <c r="A55" s="6" t="s">
        <v>28</v>
      </c>
      <c r="B55" s="3" t="s">
        <v>9</v>
      </c>
      <c r="C55" s="48" t="s">
        <v>5</v>
      </c>
      <c r="D55" s="48" t="s">
        <v>41</v>
      </c>
      <c r="E55" s="68" t="s">
        <v>49</v>
      </c>
      <c r="F55" s="3" t="s">
        <v>29</v>
      </c>
      <c r="G55" s="55">
        <f>110+382+1182+3900</f>
        <v>5574</v>
      </c>
      <c r="H55" s="91">
        <f>15.7+1726.9+50079.2+4750</f>
        <v>56571.799999999996</v>
      </c>
      <c r="I55" s="55">
        <f>G55+H55</f>
        <v>62145.799999999996</v>
      </c>
      <c r="J55" s="55">
        <v>0</v>
      </c>
      <c r="K55" s="55">
        <f>I55+J55</f>
        <v>62145.799999999996</v>
      </c>
      <c r="L55" s="55">
        <v>0</v>
      </c>
      <c r="M55" s="55">
        <f>K55+L55</f>
        <v>62145.799999999996</v>
      </c>
      <c r="N55" s="55">
        <v>0</v>
      </c>
      <c r="O55" s="55">
        <f>M55+N55</f>
        <v>62145.799999999996</v>
      </c>
      <c r="P55" s="55">
        <v>0</v>
      </c>
      <c r="Q55" s="55">
        <f>O55+P55</f>
        <v>62145.799999999996</v>
      </c>
      <c r="R55" s="55">
        <f>25000+180</f>
        <v>25180</v>
      </c>
      <c r="S55" s="119">
        <f>Q55+R55</f>
        <v>87325.799999999988</v>
      </c>
      <c r="T55" s="55">
        <v>-4407.6000000000004</v>
      </c>
      <c r="U55" s="55">
        <f>S55+T55</f>
        <v>82918.199999999983</v>
      </c>
      <c r="V55" s="55">
        <v>-29543</v>
      </c>
      <c r="W55" s="55">
        <f>U55+V55</f>
        <v>53375.199999999983</v>
      </c>
      <c r="X55" s="114" t="b">
        <f t="shared" si="9"/>
        <v>1</v>
      </c>
    </row>
    <row r="56" spans="1:24" ht="19.899999999999999" customHeight="1" x14ac:dyDescent="0.25">
      <c r="A56" s="6" t="s">
        <v>426</v>
      </c>
      <c r="B56" s="3">
        <v>901</v>
      </c>
      <c r="C56" s="48" t="s">
        <v>5</v>
      </c>
      <c r="D56" s="48" t="s">
        <v>41</v>
      </c>
      <c r="E56" s="68" t="s">
        <v>50</v>
      </c>
      <c r="F56" s="3"/>
      <c r="G56" s="49">
        <f t="shared" ref="G56:V57" si="52">G57</f>
        <v>15840</v>
      </c>
      <c r="H56" s="49">
        <f t="shared" si="52"/>
        <v>0</v>
      </c>
      <c r="I56" s="49">
        <f t="shared" si="52"/>
        <v>15840</v>
      </c>
      <c r="J56" s="49">
        <f t="shared" si="52"/>
        <v>0</v>
      </c>
      <c r="K56" s="49">
        <f t="shared" si="52"/>
        <v>15840</v>
      </c>
      <c r="L56" s="55">
        <f t="shared" si="52"/>
        <v>0</v>
      </c>
      <c r="M56" s="49">
        <f t="shared" si="52"/>
        <v>15840</v>
      </c>
      <c r="N56" s="55">
        <f t="shared" si="52"/>
        <v>144</v>
      </c>
      <c r="O56" s="49">
        <f t="shared" si="52"/>
        <v>15984</v>
      </c>
      <c r="P56" s="55">
        <f t="shared" si="52"/>
        <v>0</v>
      </c>
      <c r="Q56" s="49">
        <f t="shared" si="52"/>
        <v>15984</v>
      </c>
      <c r="R56" s="55">
        <f t="shared" si="52"/>
        <v>0</v>
      </c>
      <c r="S56" s="118">
        <f t="shared" si="52"/>
        <v>15984</v>
      </c>
      <c r="T56" s="55">
        <f t="shared" si="52"/>
        <v>0</v>
      </c>
      <c r="U56" s="49">
        <f t="shared" si="52"/>
        <v>15984</v>
      </c>
      <c r="V56" s="55">
        <f t="shared" si="52"/>
        <v>-15840</v>
      </c>
      <c r="W56" s="49">
        <f t="shared" ref="V56:W57" si="53">W57</f>
        <v>144</v>
      </c>
      <c r="X56" s="114" t="b">
        <f t="shared" si="9"/>
        <v>1</v>
      </c>
    </row>
    <row r="57" spans="1:24" ht="33" x14ac:dyDescent="0.25">
      <c r="A57" s="6" t="s">
        <v>26</v>
      </c>
      <c r="B57" s="3" t="s">
        <v>9</v>
      </c>
      <c r="C57" s="48" t="s">
        <v>5</v>
      </c>
      <c r="D57" s="48" t="s">
        <v>41</v>
      </c>
      <c r="E57" s="68" t="s">
        <v>50</v>
      </c>
      <c r="F57" s="3" t="s">
        <v>27</v>
      </c>
      <c r="G57" s="49">
        <f t="shared" si="52"/>
        <v>15840</v>
      </c>
      <c r="H57" s="49">
        <f t="shared" si="52"/>
        <v>0</v>
      </c>
      <c r="I57" s="49">
        <f t="shared" si="52"/>
        <v>15840</v>
      </c>
      <c r="J57" s="49">
        <f t="shared" si="52"/>
        <v>0</v>
      </c>
      <c r="K57" s="49">
        <f t="shared" si="52"/>
        <v>15840</v>
      </c>
      <c r="L57" s="55">
        <f t="shared" si="52"/>
        <v>0</v>
      </c>
      <c r="M57" s="49">
        <f t="shared" si="52"/>
        <v>15840</v>
      </c>
      <c r="N57" s="55">
        <f t="shared" si="52"/>
        <v>144</v>
      </c>
      <c r="O57" s="49">
        <f t="shared" si="52"/>
        <v>15984</v>
      </c>
      <c r="P57" s="55">
        <f t="shared" si="52"/>
        <v>0</v>
      </c>
      <c r="Q57" s="49">
        <f t="shared" si="52"/>
        <v>15984</v>
      </c>
      <c r="R57" s="55">
        <f t="shared" si="52"/>
        <v>0</v>
      </c>
      <c r="S57" s="118">
        <f t="shared" si="52"/>
        <v>15984</v>
      </c>
      <c r="T57" s="55">
        <f t="shared" si="52"/>
        <v>0</v>
      </c>
      <c r="U57" s="49">
        <f t="shared" si="52"/>
        <v>15984</v>
      </c>
      <c r="V57" s="55">
        <f t="shared" si="53"/>
        <v>-15840</v>
      </c>
      <c r="W57" s="49">
        <f t="shared" si="53"/>
        <v>144</v>
      </c>
      <c r="X57" s="114" t="b">
        <f t="shared" si="9"/>
        <v>1</v>
      </c>
    </row>
    <row r="58" spans="1:24" ht="33" x14ac:dyDescent="0.25">
      <c r="A58" s="6" t="s">
        <v>28</v>
      </c>
      <c r="B58" s="3">
        <v>901</v>
      </c>
      <c r="C58" s="48" t="s">
        <v>5</v>
      </c>
      <c r="D58" s="48" t="s">
        <v>41</v>
      </c>
      <c r="E58" s="68" t="s">
        <v>50</v>
      </c>
      <c r="F58" s="3" t="s">
        <v>29</v>
      </c>
      <c r="G58" s="49">
        <f>15240+600</f>
        <v>15840</v>
      </c>
      <c r="H58" s="49">
        <v>0</v>
      </c>
      <c r="I58" s="55">
        <f>G58+H58</f>
        <v>15840</v>
      </c>
      <c r="J58" s="55">
        <v>0</v>
      </c>
      <c r="K58" s="55">
        <f>I58+J58</f>
        <v>15840</v>
      </c>
      <c r="L58" s="55">
        <v>0</v>
      </c>
      <c r="M58" s="55">
        <f>K58+L58</f>
        <v>15840</v>
      </c>
      <c r="N58" s="55">
        <v>144</v>
      </c>
      <c r="O58" s="55">
        <f>M58+N58</f>
        <v>15984</v>
      </c>
      <c r="P58" s="55">
        <v>0</v>
      </c>
      <c r="Q58" s="55">
        <f>O58+P58</f>
        <v>15984</v>
      </c>
      <c r="R58" s="55">
        <v>0</v>
      </c>
      <c r="S58" s="119">
        <f>Q58+R58</f>
        <v>15984</v>
      </c>
      <c r="T58" s="55">
        <v>0</v>
      </c>
      <c r="U58" s="55">
        <f>S58+T58</f>
        <v>15984</v>
      </c>
      <c r="V58" s="55">
        <v>-15840</v>
      </c>
      <c r="W58" s="55">
        <f>U58+V58</f>
        <v>144</v>
      </c>
      <c r="X58" s="114" t="b">
        <f t="shared" si="9"/>
        <v>1</v>
      </c>
    </row>
    <row r="59" spans="1:24" x14ac:dyDescent="0.25">
      <c r="A59" s="24" t="s">
        <v>51</v>
      </c>
      <c r="B59" s="4">
        <v>901</v>
      </c>
      <c r="C59" s="43" t="s">
        <v>5</v>
      </c>
      <c r="D59" s="43" t="s">
        <v>41</v>
      </c>
      <c r="E59" s="69" t="s">
        <v>52</v>
      </c>
      <c r="F59" s="3" t="s">
        <v>7</v>
      </c>
      <c r="G59" s="40">
        <f t="shared" ref="G59:V60" si="54">G60</f>
        <v>54797</v>
      </c>
      <c r="H59" s="40">
        <f t="shared" si="54"/>
        <v>0</v>
      </c>
      <c r="I59" s="40">
        <f t="shared" si="54"/>
        <v>54797</v>
      </c>
      <c r="J59" s="40">
        <f t="shared" si="54"/>
        <v>0</v>
      </c>
      <c r="K59" s="40">
        <f t="shared" si="54"/>
        <v>54797</v>
      </c>
      <c r="L59" s="53">
        <f t="shared" si="54"/>
        <v>2911.5</v>
      </c>
      <c r="M59" s="40">
        <f t="shared" si="54"/>
        <v>57708.5</v>
      </c>
      <c r="N59" s="53">
        <f t="shared" si="54"/>
        <v>0</v>
      </c>
      <c r="O59" s="40">
        <f t="shared" si="54"/>
        <v>57708.5</v>
      </c>
      <c r="P59" s="53">
        <f t="shared" si="54"/>
        <v>0</v>
      </c>
      <c r="Q59" s="40">
        <f t="shared" si="54"/>
        <v>57708.5</v>
      </c>
      <c r="R59" s="53">
        <f t="shared" si="54"/>
        <v>0</v>
      </c>
      <c r="S59" s="115">
        <f t="shared" si="54"/>
        <v>57708.5</v>
      </c>
      <c r="T59" s="53">
        <f t="shared" si="54"/>
        <v>11611</v>
      </c>
      <c r="U59" s="40">
        <f t="shared" si="54"/>
        <v>69319.5</v>
      </c>
      <c r="V59" s="53">
        <f t="shared" si="54"/>
        <v>0</v>
      </c>
      <c r="W59" s="40">
        <f t="shared" ref="V59:W60" si="55">W60</f>
        <v>69319.5</v>
      </c>
      <c r="X59" s="114" t="b">
        <f t="shared" si="9"/>
        <v>1</v>
      </c>
    </row>
    <row r="60" spans="1:24" ht="17.25" x14ac:dyDescent="0.3">
      <c r="A60" s="25" t="s">
        <v>53</v>
      </c>
      <c r="B60" s="5">
        <v>901</v>
      </c>
      <c r="C60" s="44" t="s">
        <v>5</v>
      </c>
      <c r="D60" s="44" t="s">
        <v>41</v>
      </c>
      <c r="E60" s="66" t="s">
        <v>54</v>
      </c>
      <c r="F60" s="3" t="s">
        <v>7</v>
      </c>
      <c r="G60" s="40">
        <f t="shared" si="54"/>
        <v>54797</v>
      </c>
      <c r="H60" s="40">
        <f t="shared" si="54"/>
        <v>0</v>
      </c>
      <c r="I60" s="40">
        <f t="shared" si="54"/>
        <v>54797</v>
      </c>
      <c r="J60" s="40">
        <f t="shared" si="54"/>
        <v>0</v>
      </c>
      <c r="K60" s="40">
        <f t="shared" si="54"/>
        <v>54797</v>
      </c>
      <c r="L60" s="53">
        <f t="shared" si="54"/>
        <v>2911.5</v>
      </c>
      <c r="M60" s="40">
        <f t="shared" si="54"/>
        <v>57708.5</v>
      </c>
      <c r="N60" s="53">
        <f t="shared" si="54"/>
        <v>0</v>
      </c>
      <c r="O60" s="40">
        <f t="shared" si="54"/>
        <v>57708.5</v>
      </c>
      <c r="P60" s="53">
        <f t="shared" si="54"/>
        <v>0</v>
      </c>
      <c r="Q60" s="40">
        <f t="shared" si="54"/>
        <v>57708.5</v>
      </c>
      <c r="R60" s="53">
        <f t="shared" si="54"/>
        <v>0</v>
      </c>
      <c r="S60" s="115">
        <f t="shared" si="54"/>
        <v>57708.5</v>
      </c>
      <c r="T60" s="53">
        <f t="shared" si="54"/>
        <v>11611</v>
      </c>
      <c r="U60" s="40">
        <f t="shared" si="54"/>
        <v>69319.5</v>
      </c>
      <c r="V60" s="53">
        <f t="shared" si="55"/>
        <v>0</v>
      </c>
      <c r="W60" s="40">
        <f t="shared" si="55"/>
        <v>69319.5</v>
      </c>
      <c r="X60" s="114" t="b">
        <f t="shared" si="9"/>
        <v>1</v>
      </c>
    </row>
    <row r="61" spans="1:24" x14ac:dyDescent="0.25">
      <c r="A61" s="26" t="s">
        <v>55</v>
      </c>
      <c r="B61" s="7">
        <v>901</v>
      </c>
      <c r="C61" s="46" t="s">
        <v>5</v>
      </c>
      <c r="D61" s="46" t="s">
        <v>41</v>
      </c>
      <c r="E61" s="67" t="s">
        <v>56</v>
      </c>
      <c r="F61" s="3" t="s">
        <v>7</v>
      </c>
      <c r="G61" s="47">
        <f t="shared" ref="G61:I61" si="56">G62+G64+G66</f>
        <v>54797</v>
      </c>
      <c r="H61" s="47">
        <f t="shared" si="56"/>
        <v>0</v>
      </c>
      <c r="I61" s="47">
        <f t="shared" si="56"/>
        <v>54797</v>
      </c>
      <c r="J61" s="47">
        <f t="shared" ref="J61:K61" si="57">J62+J64+J66</f>
        <v>0</v>
      </c>
      <c r="K61" s="47">
        <f t="shared" si="57"/>
        <v>54797</v>
      </c>
      <c r="L61" s="80">
        <f t="shared" ref="L61:M61" si="58">L62+L64+L66</f>
        <v>2911.5</v>
      </c>
      <c r="M61" s="47">
        <f t="shared" si="58"/>
        <v>57708.5</v>
      </c>
      <c r="N61" s="80">
        <f t="shared" ref="N61:O61" si="59">N62+N64+N66</f>
        <v>0</v>
      </c>
      <c r="O61" s="47">
        <f t="shared" si="59"/>
        <v>57708.5</v>
      </c>
      <c r="P61" s="80">
        <f t="shared" ref="P61:Q61" si="60">P62+P64+P66</f>
        <v>0</v>
      </c>
      <c r="Q61" s="47">
        <f t="shared" si="60"/>
        <v>57708.5</v>
      </c>
      <c r="R61" s="80">
        <f t="shared" ref="R61:S61" si="61">R62+R64+R66</f>
        <v>0</v>
      </c>
      <c r="S61" s="117">
        <f t="shared" si="61"/>
        <v>57708.5</v>
      </c>
      <c r="T61" s="80">
        <f t="shared" ref="T61:U61" si="62">T62+T64+T66</f>
        <v>11611</v>
      </c>
      <c r="U61" s="47">
        <f t="shared" si="62"/>
        <v>69319.5</v>
      </c>
      <c r="V61" s="80">
        <f t="shared" ref="V61:W61" si="63">V62+V64+V66</f>
        <v>0</v>
      </c>
      <c r="W61" s="47">
        <f t="shared" si="63"/>
        <v>69319.5</v>
      </c>
      <c r="X61" s="114" t="b">
        <f t="shared" si="9"/>
        <v>1</v>
      </c>
    </row>
    <row r="62" spans="1:24" ht="66" x14ac:dyDescent="0.25">
      <c r="A62" s="6" t="s">
        <v>17</v>
      </c>
      <c r="B62" s="3">
        <v>901</v>
      </c>
      <c r="C62" s="48" t="s">
        <v>5</v>
      </c>
      <c r="D62" s="48" t="s">
        <v>41</v>
      </c>
      <c r="E62" s="68" t="s">
        <v>56</v>
      </c>
      <c r="F62" s="3" t="s">
        <v>18</v>
      </c>
      <c r="G62" s="49">
        <f t="shared" ref="G62:W62" si="64">G63</f>
        <v>50690.9</v>
      </c>
      <c r="H62" s="49">
        <f t="shared" si="64"/>
        <v>0</v>
      </c>
      <c r="I62" s="49">
        <f t="shared" si="64"/>
        <v>50690.9</v>
      </c>
      <c r="J62" s="49">
        <f t="shared" si="64"/>
        <v>0</v>
      </c>
      <c r="K62" s="49">
        <f t="shared" si="64"/>
        <v>50690.9</v>
      </c>
      <c r="L62" s="55">
        <f t="shared" si="64"/>
        <v>2911.5</v>
      </c>
      <c r="M62" s="49">
        <f t="shared" si="64"/>
        <v>53602.400000000001</v>
      </c>
      <c r="N62" s="55">
        <f t="shared" si="64"/>
        <v>1701.4</v>
      </c>
      <c r="O62" s="49">
        <f t="shared" si="64"/>
        <v>55303.8</v>
      </c>
      <c r="P62" s="55">
        <f t="shared" si="64"/>
        <v>0</v>
      </c>
      <c r="Q62" s="49">
        <f t="shared" si="64"/>
        <v>55303.8</v>
      </c>
      <c r="R62" s="55">
        <f t="shared" si="64"/>
        <v>0</v>
      </c>
      <c r="S62" s="118">
        <f t="shared" si="64"/>
        <v>55303.8</v>
      </c>
      <c r="T62" s="55">
        <f t="shared" si="64"/>
        <v>11611</v>
      </c>
      <c r="U62" s="49">
        <f t="shared" si="64"/>
        <v>66914.8</v>
      </c>
      <c r="V62" s="55">
        <f t="shared" si="64"/>
        <v>0</v>
      </c>
      <c r="W62" s="49">
        <f t="shared" si="64"/>
        <v>66914.8</v>
      </c>
      <c r="X62" s="114" t="b">
        <f t="shared" si="9"/>
        <v>1</v>
      </c>
    </row>
    <row r="63" spans="1:24" x14ac:dyDescent="0.25">
      <c r="A63" s="6" t="s">
        <v>427</v>
      </c>
      <c r="B63" s="3">
        <v>901</v>
      </c>
      <c r="C63" s="48" t="s">
        <v>5</v>
      </c>
      <c r="D63" s="48" t="s">
        <v>41</v>
      </c>
      <c r="E63" s="68" t="s">
        <v>56</v>
      </c>
      <c r="F63" s="3" t="s">
        <v>57</v>
      </c>
      <c r="G63" s="49">
        <v>50690.9</v>
      </c>
      <c r="H63" s="49">
        <v>0</v>
      </c>
      <c r="I63" s="55">
        <f>G63+H63</f>
        <v>50690.9</v>
      </c>
      <c r="J63" s="55">
        <v>0</v>
      </c>
      <c r="K63" s="55">
        <f>I63+J63</f>
        <v>50690.9</v>
      </c>
      <c r="L63" s="91">
        <v>2911.5</v>
      </c>
      <c r="M63" s="55">
        <f>K63+L63</f>
        <v>53602.400000000001</v>
      </c>
      <c r="N63" s="55">
        <v>1701.4</v>
      </c>
      <c r="O63" s="55">
        <f>M63+N63</f>
        <v>55303.8</v>
      </c>
      <c r="P63" s="55">
        <v>0</v>
      </c>
      <c r="Q63" s="55">
        <f>O63+P63</f>
        <v>55303.8</v>
      </c>
      <c r="R63" s="55">
        <v>0</v>
      </c>
      <c r="S63" s="119">
        <f>Q63+R63</f>
        <v>55303.8</v>
      </c>
      <c r="T63" s="55">
        <v>11611</v>
      </c>
      <c r="U63" s="55">
        <f>S63+T63</f>
        <v>66914.8</v>
      </c>
      <c r="V63" s="55">
        <v>0</v>
      </c>
      <c r="W63" s="55">
        <f>U63+V63</f>
        <v>66914.8</v>
      </c>
      <c r="X63" s="114" t="b">
        <f t="shared" si="9"/>
        <v>1</v>
      </c>
    </row>
    <row r="64" spans="1:24" ht="33" x14ac:dyDescent="0.25">
      <c r="A64" s="6" t="s">
        <v>26</v>
      </c>
      <c r="B64" s="3">
        <v>901</v>
      </c>
      <c r="C64" s="48" t="s">
        <v>5</v>
      </c>
      <c r="D64" s="48" t="s">
        <v>41</v>
      </c>
      <c r="E64" s="68" t="s">
        <v>56</v>
      </c>
      <c r="F64" s="3" t="s">
        <v>27</v>
      </c>
      <c r="G64" s="49">
        <f t="shared" ref="G64:W64" si="65">G65</f>
        <v>4103.1000000000004</v>
      </c>
      <c r="H64" s="49">
        <f t="shared" si="65"/>
        <v>0</v>
      </c>
      <c r="I64" s="49">
        <f t="shared" si="65"/>
        <v>4103.1000000000004</v>
      </c>
      <c r="J64" s="49">
        <f t="shared" si="65"/>
        <v>0</v>
      </c>
      <c r="K64" s="49">
        <f t="shared" si="65"/>
        <v>4103.1000000000004</v>
      </c>
      <c r="L64" s="55">
        <f t="shared" si="65"/>
        <v>0</v>
      </c>
      <c r="M64" s="49">
        <f t="shared" si="65"/>
        <v>4103.1000000000004</v>
      </c>
      <c r="N64" s="55">
        <f t="shared" si="65"/>
        <v>-1701.4</v>
      </c>
      <c r="O64" s="49">
        <f t="shared" si="65"/>
        <v>2401.7000000000003</v>
      </c>
      <c r="P64" s="55">
        <f t="shared" si="65"/>
        <v>0</v>
      </c>
      <c r="Q64" s="49">
        <f t="shared" si="65"/>
        <v>2401.7000000000003</v>
      </c>
      <c r="R64" s="55">
        <f t="shared" si="65"/>
        <v>0</v>
      </c>
      <c r="S64" s="118">
        <f t="shared" si="65"/>
        <v>2401.7000000000003</v>
      </c>
      <c r="T64" s="55">
        <f t="shared" si="65"/>
        <v>0</v>
      </c>
      <c r="U64" s="49">
        <f t="shared" si="65"/>
        <v>2401.7000000000003</v>
      </c>
      <c r="V64" s="55">
        <f t="shared" si="65"/>
        <v>0</v>
      </c>
      <c r="W64" s="49">
        <f t="shared" si="65"/>
        <v>2401.7000000000003</v>
      </c>
      <c r="X64" s="114" t="b">
        <f t="shared" si="9"/>
        <v>1</v>
      </c>
    </row>
    <row r="65" spans="1:24" ht="33" x14ac:dyDescent="0.25">
      <c r="A65" s="6" t="s">
        <v>28</v>
      </c>
      <c r="B65" s="3">
        <v>901</v>
      </c>
      <c r="C65" s="48" t="s">
        <v>5</v>
      </c>
      <c r="D65" s="48" t="s">
        <v>41</v>
      </c>
      <c r="E65" s="68" t="s">
        <v>56</v>
      </c>
      <c r="F65" s="3" t="s">
        <v>29</v>
      </c>
      <c r="G65" s="49">
        <v>4103.1000000000004</v>
      </c>
      <c r="H65" s="49">
        <v>0</v>
      </c>
      <c r="I65" s="55">
        <f>G65+H65</f>
        <v>4103.1000000000004</v>
      </c>
      <c r="J65" s="55">
        <v>0</v>
      </c>
      <c r="K65" s="55">
        <f>I65+J65</f>
        <v>4103.1000000000004</v>
      </c>
      <c r="L65" s="55">
        <v>0</v>
      </c>
      <c r="M65" s="55">
        <f>K65+L65</f>
        <v>4103.1000000000004</v>
      </c>
      <c r="N65" s="55">
        <v>-1701.4</v>
      </c>
      <c r="O65" s="55">
        <f>M65+N65</f>
        <v>2401.7000000000003</v>
      </c>
      <c r="P65" s="55">
        <v>0</v>
      </c>
      <c r="Q65" s="55">
        <f>O65+P65</f>
        <v>2401.7000000000003</v>
      </c>
      <c r="R65" s="55">
        <v>0</v>
      </c>
      <c r="S65" s="119">
        <f>Q65+R65</f>
        <v>2401.7000000000003</v>
      </c>
      <c r="T65" s="55">
        <v>0</v>
      </c>
      <c r="U65" s="55">
        <f>S65+T65</f>
        <v>2401.7000000000003</v>
      </c>
      <c r="V65" s="55">
        <v>0</v>
      </c>
      <c r="W65" s="55">
        <f>U65+V65</f>
        <v>2401.7000000000003</v>
      </c>
      <c r="X65" s="114" t="b">
        <f t="shared" si="9"/>
        <v>1</v>
      </c>
    </row>
    <row r="66" spans="1:24" x14ac:dyDescent="0.25">
      <c r="A66" s="6" t="s">
        <v>30</v>
      </c>
      <c r="B66" s="3">
        <v>901</v>
      </c>
      <c r="C66" s="48" t="s">
        <v>5</v>
      </c>
      <c r="D66" s="48" t="s">
        <v>41</v>
      </c>
      <c r="E66" s="68" t="s">
        <v>56</v>
      </c>
      <c r="F66" s="3" t="s">
        <v>31</v>
      </c>
      <c r="G66" s="49">
        <f t="shared" ref="G66:W66" si="66">G67</f>
        <v>3</v>
      </c>
      <c r="H66" s="49">
        <f t="shared" si="66"/>
        <v>0</v>
      </c>
      <c r="I66" s="49">
        <f t="shared" si="66"/>
        <v>3</v>
      </c>
      <c r="J66" s="49">
        <f t="shared" si="66"/>
        <v>0</v>
      </c>
      <c r="K66" s="49">
        <f t="shared" si="66"/>
        <v>3</v>
      </c>
      <c r="L66" s="55">
        <f t="shared" si="66"/>
        <v>0</v>
      </c>
      <c r="M66" s="49">
        <f t="shared" si="66"/>
        <v>3</v>
      </c>
      <c r="N66" s="55">
        <f t="shared" si="66"/>
        <v>0</v>
      </c>
      <c r="O66" s="49">
        <f t="shared" si="66"/>
        <v>3</v>
      </c>
      <c r="P66" s="55">
        <f t="shared" si="66"/>
        <v>0</v>
      </c>
      <c r="Q66" s="49">
        <f t="shared" si="66"/>
        <v>3</v>
      </c>
      <c r="R66" s="55">
        <f t="shared" si="66"/>
        <v>0</v>
      </c>
      <c r="S66" s="118">
        <f t="shared" si="66"/>
        <v>3</v>
      </c>
      <c r="T66" s="55">
        <f t="shared" si="66"/>
        <v>0</v>
      </c>
      <c r="U66" s="49">
        <f t="shared" si="66"/>
        <v>3</v>
      </c>
      <c r="V66" s="55">
        <f t="shared" si="66"/>
        <v>0</v>
      </c>
      <c r="W66" s="49">
        <f t="shared" si="66"/>
        <v>3</v>
      </c>
      <c r="X66" s="114" t="b">
        <f t="shared" si="9"/>
        <v>1</v>
      </c>
    </row>
    <row r="67" spans="1:24" x14ac:dyDescent="0.25">
      <c r="A67" s="6" t="s">
        <v>32</v>
      </c>
      <c r="B67" s="3">
        <v>901</v>
      </c>
      <c r="C67" s="48" t="s">
        <v>5</v>
      </c>
      <c r="D67" s="48" t="s">
        <v>41</v>
      </c>
      <c r="E67" s="68" t="s">
        <v>56</v>
      </c>
      <c r="F67" s="3" t="s">
        <v>33</v>
      </c>
      <c r="G67" s="49">
        <v>3</v>
      </c>
      <c r="H67" s="49">
        <v>0</v>
      </c>
      <c r="I67" s="55">
        <f>G67+H67</f>
        <v>3</v>
      </c>
      <c r="J67" s="55">
        <v>0</v>
      </c>
      <c r="K67" s="55">
        <f>I67+J67</f>
        <v>3</v>
      </c>
      <c r="L67" s="55">
        <v>0</v>
      </c>
      <c r="M67" s="55">
        <f>K67+L67</f>
        <v>3</v>
      </c>
      <c r="N67" s="55">
        <v>0</v>
      </c>
      <c r="O67" s="55">
        <f>M67+N67</f>
        <v>3</v>
      </c>
      <c r="P67" s="55">
        <v>0</v>
      </c>
      <c r="Q67" s="55">
        <f>O67+P67</f>
        <v>3</v>
      </c>
      <c r="R67" s="55">
        <v>0</v>
      </c>
      <c r="S67" s="119">
        <f>Q67+R67</f>
        <v>3</v>
      </c>
      <c r="T67" s="55">
        <v>0</v>
      </c>
      <c r="U67" s="55">
        <f>S67+T67</f>
        <v>3</v>
      </c>
      <c r="V67" s="55">
        <v>0</v>
      </c>
      <c r="W67" s="55">
        <f>U67+V67</f>
        <v>3</v>
      </c>
      <c r="X67" s="114" t="b">
        <f t="shared" si="9"/>
        <v>1</v>
      </c>
    </row>
    <row r="68" spans="1:24" x14ac:dyDescent="0.25">
      <c r="A68" s="24" t="s">
        <v>58</v>
      </c>
      <c r="B68" s="4" t="s">
        <v>9</v>
      </c>
      <c r="C68" s="43" t="s">
        <v>10</v>
      </c>
      <c r="D68" s="43" t="s">
        <v>6</v>
      </c>
      <c r="E68" s="69" t="s">
        <v>7</v>
      </c>
      <c r="F68" s="3" t="s">
        <v>7</v>
      </c>
      <c r="G68" s="40">
        <f t="shared" ref="G68:V73" si="67">G69</f>
        <v>706</v>
      </c>
      <c r="H68" s="40">
        <f t="shared" si="67"/>
        <v>0</v>
      </c>
      <c r="I68" s="40">
        <f t="shared" si="67"/>
        <v>706</v>
      </c>
      <c r="J68" s="40">
        <f t="shared" si="67"/>
        <v>0</v>
      </c>
      <c r="K68" s="40">
        <f t="shared" si="67"/>
        <v>706</v>
      </c>
      <c r="L68" s="53">
        <f t="shared" si="67"/>
        <v>0</v>
      </c>
      <c r="M68" s="40">
        <f t="shared" si="67"/>
        <v>706</v>
      </c>
      <c r="N68" s="53">
        <f t="shared" si="67"/>
        <v>0</v>
      </c>
      <c r="O68" s="40">
        <f t="shared" si="67"/>
        <v>706</v>
      </c>
      <c r="P68" s="53">
        <f t="shared" si="67"/>
        <v>0</v>
      </c>
      <c r="Q68" s="40">
        <f t="shared" si="67"/>
        <v>706</v>
      </c>
      <c r="R68" s="53">
        <f t="shared" si="67"/>
        <v>0</v>
      </c>
      <c r="S68" s="115">
        <f t="shared" si="67"/>
        <v>706</v>
      </c>
      <c r="T68" s="53">
        <f t="shared" si="67"/>
        <v>0</v>
      </c>
      <c r="U68" s="40">
        <f t="shared" si="67"/>
        <v>706</v>
      </c>
      <c r="V68" s="53">
        <f t="shared" si="67"/>
        <v>0</v>
      </c>
      <c r="W68" s="40">
        <f t="shared" ref="V68:W73" si="68">W69</f>
        <v>706</v>
      </c>
      <c r="X68" s="114" t="b">
        <f t="shared" si="9"/>
        <v>1</v>
      </c>
    </row>
    <row r="69" spans="1:24" x14ac:dyDescent="0.25">
      <c r="A69" s="24" t="s">
        <v>59</v>
      </c>
      <c r="B69" s="4" t="s">
        <v>9</v>
      </c>
      <c r="C69" s="43" t="s">
        <v>10</v>
      </c>
      <c r="D69" s="43" t="s">
        <v>21</v>
      </c>
      <c r="E69" s="69" t="s">
        <v>7</v>
      </c>
      <c r="F69" s="3" t="s">
        <v>7</v>
      </c>
      <c r="G69" s="40">
        <f t="shared" si="67"/>
        <v>706</v>
      </c>
      <c r="H69" s="40">
        <f t="shared" si="67"/>
        <v>0</v>
      </c>
      <c r="I69" s="40">
        <f t="shared" si="67"/>
        <v>706</v>
      </c>
      <c r="J69" s="40">
        <f t="shared" si="67"/>
        <v>0</v>
      </c>
      <c r="K69" s="40">
        <f t="shared" si="67"/>
        <v>706</v>
      </c>
      <c r="L69" s="53">
        <f t="shared" si="67"/>
        <v>0</v>
      </c>
      <c r="M69" s="40">
        <f t="shared" si="67"/>
        <v>706</v>
      </c>
      <c r="N69" s="53">
        <f t="shared" si="67"/>
        <v>0</v>
      </c>
      <c r="O69" s="40">
        <f t="shared" si="67"/>
        <v>706</v>
      </c>
      <c r="P69" s="53">
        <f t="shared" si="67"/>
        <v>0</v>
      </c>
      <c r="Q69" s="40">
        <f t="shared" si="67"/>
        <v>706</v>
      </c>
      <c r="R69" s="53">
        <f t="shared" si="67"/>
        <v>0</v>
      </c>
      <c r="S69" s="115">
        <f t="shared" si="67"/>
        <v>706</v>
      </c>
      <c r="T69" s="53">
        <f t="shared" si="67"/>
        <v>0</v>
      </c>
      <c r="U69" s="40">
        <f t="shared" si="67"/>
        <v>706</v>
      </c>
      <c r="V69" s="53">
        <f t="shared" si="68"/>
        <v>0</v>
      </c>
      <c r="W69" s="40">
        <f t="shared" si="68"/>
        <v>706</v>
      </c>
      <c r="X69" s="114" t="b">
        <f t="shared" si="9"/>
        <v>1</v>
      </c>
    </row>
    <row r="70" spans="1:24" x14ac:dyDescent="0.25">
      <c r="A70" s="24" t="s">
        <v>11</v>
      </c>
      <c r="B70" s="4" t="s">
        <v>9</v>
      </c>
      <c r="C70" s="43" t="s">
        <v>10</v>
      </c>
      <c r="D70" s="43" t="s">
        <v>21</v>
      </c>
      <c r="E70" s="69" t="s">
        <v>12</v>
      </c>
      <c r="F70" s="3"/>
      <c r="G70" s="40">
        <f t="shared" si="67"/>
        <v>706</v>
      </c>
      <c r="H70" s="40">
        <f t="shared" si="67"/>
        <v>0</v>
      </c>
      <c r="I70" s="40">
        <f t="shared" si="67"/>
        <v>706</v>
      </c>
      <c r="J70" s="40">
        <f t="shared" si="67"/>
        <v>0</v>
      </c>
      <c r="K70" s="40">
        <f t="shared" si="67"/>
        <v>706</v>
      </c>
      <c r="L70" s="53">
        <f t="shared" si="67"/>
        <v>0</v>
      </c>
      <c r="M70" s="40">
        <f t="shared" si="67"/>
        <v>706</v>
      </c>
      <c r="N70" s="53">
        <f t="shared" si="67"/>
        <v>0</v>
      </c>
      <c r="O70" s="40">
        <f t="shared" si="67"/>
        <v>706</v>
      </c>
      <c r="P70" s="53">
        <f t="shared" si="67"/>
        <v>0</v>
      </c>
      <c r="Q70" s="40">
        <f t="shared" si="67"/>
        <v>706</v>
      </c>
      <c r="R70" s="53">
        <f t="shared" si="67"/>
        <v>0</v>
      </c>
      <c r="S70" s="115">
        <f t="shared" si="67"/>
        <v>706</v>
      </c>
      <c r="T70" s="53">
        <f t="shared" si="67"/>
        <v>0</v>
      </c>
      <c r="U70" s="40">
        <f t="shared" si="67"/>
        <v>706</v>
      </c>
      <c r="V70" s="53">
        <f t="shared" si="68"/>
        <v>0</v>
      </c>
      <c r="W70" s="40">
        <f t="shared" si="68"/>
        <v>706</v>
      </c>
      <c r="X70" s="114" t="b">
        <f t="shared" si="9"/>
        <v>1</v>
      </c>
    </row>
    <row r="71" spans="1:24" ht="34.5" x14ac:dyDescent="0.3">
      <c r="A71" s="25" t="s">
        <v>448</v>
      </c>
      <c r="B71" s="5" t="s">
        <v>9</v>
      </c>
      <c r="C71" s="44" t="s">
        <v>10</v>
      </c>
      <c r="D71" s="44" t="s">
        <v>21</v>
      </c>
      <c r="E71" s="66" t="s">
        <v>60</v>
      </c>
      <c r="F71" s="3" t="s">
        <v>7</v>
      </c>
      <c r="G71" s="45">
        <f t="shared" si="67"/>
        <v>706</v>
      </c>
      <c r="H71" s="45">
        <f t="shared" si="67"/>
        <v>0</v>
      </c>
      <c r="I71" s="45">
        <f t="shared" si="67"/>
        <v>706</v>
      </c>
      <c r="J71" s="45">
        <f t="shared" si="67"/>
        <v>0</v>
      </c>
      <c r="K71" s="45">
        <f t="shared" si="67"/>
        <v>706</v>
      </c>
      <c r="L71" s="101">
        <f t="shared" si="67"/>
        <v>0</v>
      </c>
      <c r="M71" s="45">
        <f t="shared" si="67"/>
        <v>706</v>
      </c>
      <c r="N71" s="101">
        <f t="shared" si="67"/>
        <v>0</v>
      </c>
      <c r="O71" s="45">
        <f t="shared" si="67"/>
        <v>706</v>
      </c>
      <c r="P71" s="101">
        <f t="shared" si="67"/>
        <v>0</v>
      </c>
      <c r="Q71" s="45">
        <f t="shared" si="67"/>
        <v>706</v>
      </c>
      <c r="R71" s="101">
        <f t="shared" si="67"/>
        <v>0</v>
      </c>
      <c r="S71" s="116">
        <f t="shared" si="67"/>
        <v>706</v>
      </c>
      <c r="T71" s="101">
        <f t="shared" si="67"/>
        <v>0</v>
      </c>
      <c r="U71" s="45">
        <f t="shared" si="67"/>
        <v>706</v>
      </c>
      <c r="V71" s="101">
        <f t="shared" si="68"/>
        <v>0</v>
      </c>
      <c r="W71" s="45">
        <f t="shared" si="68"/>
        <v>706</v>
      </c>
      <c r="X71" s="114" t="b">
        <f t="shared" si="9"/>
        <v>1</v>
      </c>
    </row>
    <row r="72" spans="1:24" ht="15" customHeight="1" x14ac:dyDescent="0.25">
      <c r="A72" s="6" t="s">
        <v>61</v>
      </c>
      <c r="B72" s="3" t="s">
        <v>9</v>
      </c>
      <c r="C72" s="48" t="s">
        <v>10</v>
      </c>
      <c r="D72" s="48" t="s">
        <v>21</v>
      </c>
      <c r="E72" s="68" t="s">
        <v>62</v>
      </c>
      <c r="F72" s="3" t="s">
        <v>7</v>
      </c>
      <c r="G72" s="49">
        <f t="shared" si="67"/>
        <v>706</v>
      </c>
      <c r="H72" s="49">
        <f t="shared" si="67"/>
        <v>0</v>
      </c>
      <c r="I72" s="49">
        <f t="shared" si="67"/>
        <v>706</v>
      </c>
      <c r="J72" s="49">
        <f t="shared" si="67"/>
        <v>0</v>
      </c>
      <c r="K72" s="49">
        <f t="shared" si="67"/>
        <v>706</v>
      </c>
      <c r="L72" s="55">
        <f t="shared" si="67"/>
        <v>0</v>
      </c>
      <c r="M72" s="49">
        <f t="shared" si="67"/>
        <v>706</v>
      </c>
      <c r="N72" s="55">
        <f t="shared" si="67"/>
        <v>0</v>
      </c>
      <c r="O72" s="49">
        <f t="shared" si="67"/>
        <v>706</v>
      </c>
      <c r="P72" s="55">
        <f t="shared" si="67"/>
        <v>0</v>
      </c>
      <c r="Q72" s="49">
        <f t="shared" si="67"/>
        <v>706</v>
      </c>
      <c r="R72" s="55">
        <f t="shared" si="67"/>
        <v>0</v>
      </c>
      <c r="S72" s="118">
        <f t="shared" si="67"/>
        <v>706</v>
      </c>
      <c r="T72" s="55">
        <f t="shared" si="67"/>
        <v>0</v>
      </c>
      <c r="U72" s="49">
        <f t="shared" si="67"/>
        <v>706</v>
      </c>
      <c r="V72" s="55">
        <f t="shared" si="68"/>
        <v>0</v>
      </c>
      <c r="W72" s="49">
        <f t="shared" si="68"/>
        <v>706</v>
      </c>
      <c r="X72" s="114" t="b">
        <f t="shared" si="9"/>
        <v>1</v>
      </c>
    </row>
    <row r="73" spans="1:24" ht="33" x14ac:dyDescent="0.25">
      <c r="A73" s="6" t="s">
        <v>26</v>
      </c>
      <c r="B73" s="3" t="s">
        <v>9</v>
      </c>
      <c r="C73" s="48" t="s">
        <v>10</v>
      </c>
      <c r="D73" s="48" t="s">
        <v>21</v>
      </c>
      <c r="E73" s="68" t="s">
        <v>62</v>
      </c>
      <c r="F73" s="3" t="s">
        <v>27</v>
      </c>
      <c r="G73" s="49">
        <f t="shared" si="67"/>
        <v>706</v>
      </c>
      <c r="H73" s="49">
        <f t="shared" si="67"/>
        <v>0</v>
      </c>
      <c r="I73" s="49">
        <f t="shared" si="67"/>
        <v>706</v>
      </c>
      <c r="J73" s="49">
        <f t="shared" si="67"/>
        <v>0</v>
      </c>
      <c r="K73" s="49">
        <f t="shared" si="67"/>
        <v>706</v>
      </c>
      <c r="L73" s="55">
        <f t="shared" si="67"/>
        <v>0</v>
      </c>
      <c r="M73" s="49">
        <f t="shared" si="67"/>
        <v>706</v>
      </c>
      <c r="N73" s="55">
        <f t="shared" si="67"/>
        <v>0</v>
      </c>
      <c r="O73" s="49">
        <f t="shared" si="67"/>
        <v>706</v>
      </c>
      <c r="P73" s="55">
        <f t="shared" si="67"/>
        <v>0</v>
      </c>
      <c r="Q73" s="49">
        <f t="shared" si="67"/>
        <v>706</v>
      </c>
      <c r="R73" s="55">
        <f t="shared" si="67"/>
        <v>0</v>
      </c>
      <c r="S73" s="118">
        <f t="shared" si="67"/>
        <v>706</v>
      </c>
      <c r="T73" s="55">
        <f t="shared" si="67"/>
        <v>0</v>
      </c>
      <c r="U73" s="49">
        <f t="shared" si="67"/>
        <v>706</v>
      </c>
      <c r="V73" s="55">
        <f t="shared" si="68"/>
        <v>0</v>
      </c>
      <c r="W73" s="49">
        <f t="shared" si="68"/>
        <v>706</v>
      </c>
      <c r="X73" s="114" t="b">
        <f t="shared" si="9"/>
        <v>1</v>
      </c>
    </row>
    <row r="74" spans="1:24" ht="33" x14ac:dyDescent="0.25">
      <c r="A74" s="6" t="s">
        <v>28</v>
      </c>
      <c r="B74" s="3" t="s">
        <v>9</v>
      </c>
      <c r="C74" s="48" t="s">
        <v>10</v>
      </c>
      <c r="D74" s="48" t="s">
        <v>21</v>
      </c>
      <c r="E74" s="68" t="s">
        <v>62</v>
      </c>
      <c r="F74" s="3" t="s">
        <v>29</v>
      </c>
      <c r="G74" s="49">
        <v>706</v>
      </c>
      <c r="H74" s="49">
        <v>0</v>
      </c>
      <c r="I74" s="55">
        <f>G74+H74</f>
        <v>706</v>
      </c>
      <c r="J74" s="55">
        <v>0</v>
      </c>
      <c r="K74" s="55">
        <f>I74+J74</f>
        <v>706</v>
      </c>
      <c r="L74" s="55">
        <v>0</v>
      </c>
      <c r="M74" s="55">
        <f>K74+L74</f>
        <v>706</v>
      </c>
      <c r="N74" s="55">
        <v>0</v>
      </c>
      <c r="O74" s="55">
        <f>M74+N74</f>
        <v>706</v>
      </c>
      <c r="P74" s="55">
        <v>0</v>
      </c>
      <c r="Q74" s="55">
        <f>O74+P74</f>
        <v>706</v>
      </c>
      <c r="R74" s="55">
        <v>0</v>
      </c>
      <c r="S74" s="119">
        <f>Q74+R74</f>
        <v>706</v>
      </c>
      <c r="T74" s="55">
        <v>0</v>
      </c>
      <c r="U74" s="55">
        <f>S74+T74</f>
        <v>706</v>
      </c>
      <c r="V74" s="55">
        <v>0</v>
      </c>
      <c r="W74" s="55">
        <f>U74+V74</f>
        <v>706</v>
      </c>
      <c r="X74" s="114" t="b">
        <f t="shared" si="9"/>
        <v>1</v>
      </c>
    </row>
    <row r="75" spans="1:24" ht="18" customHeight="1" x14ac:dyDescent="0.25">
      <c r="A75" s="24" t="s">
        <v>63</v>
      </c>
      <c r="B75" s="4" t="s">
        <v>9</v>
      </c>
      <c r="C75" s="43" t="s">
        <v>64</v>
      </c>
      <c r="D75" s="43" t="s">
        <v>6</v>
      </c>
      <c r="E75" s="68" t="s">
        <v>7</v>
      </c>
      <c r="F75" s="3" t="s">
        <v>7</v>
      </c>
      <c r="G75" s="40">
        <f t="shared" ref="G75:I75" si="69">G76+G86+G81</f>
        <v>22471</v>
      </c>
      <c r="H75" s="40">
        <f t="shared" si="69"/>
        <v>791.90000000000009</v>
      </c>
      <c r="I75" s="40">
        <f t="shared" si="69"/>
        <v>23262.9</v>
      </c>
      <c r="J75" s="40">
        <f t="shared" ref="J75:K75" si="70">J76+J86+J81</f>
        <v>0</v>
      </c>
      <c r="K75" s="40">
        <f t="shared" si="70"/>
        <v>23262.9</v>
      </c>
      <c r="L75" s="53">
        <f t="shared" ref="L75:M75" si="71">L76+L86+L81</f>
        <v>0</v>
      </c>
      <c r="M75" s="40">
        <f t="shared" si="71"/>
        <v>23262.9</v>
      </c>
      <c r="N75" s="53">
        <f t="shared" ref="N75:O75" si="72">N76+N86+N81</f>
        <v>0</v>
      </c>
      <c r="O75" s="40">
        <f t="shared" si="72"/>
        <v>23262.9</v>
      </c>
      <c r="P75" s="53">
        <f t="shared" ref="P75:Q75" si="73">P76+P86+P81</f>
        <v>0</v>
      </c>
      <c r="Q75" s="40">
        <f t="shared" si="73"/>
        <v>23262.9</v>
      </c>
      <c r="R75" s="53">
        <f t="shared" ref="R75:S75" si="74">R76+R86+R81</f>
        <v>0</v>
      </c>
      <c r="S75" s="115">
        <f t="shared" si="74"/>
        <v>23262.9</v>
      </c>
      <c r="T75" s="53">
        <f t="shared" ref="T75:U75" si="75">T76+T86+T81</f>
        <v>0</v>
      </c>
      <c r="U75" s="40">
        <f t="shared" si="75"/>
        <v>23262.9</v>
      </c>
      <c r="V75" s="53">
        <f t="shared" ref="V75:W75" si="76">V76+V86+V81</f>
        <v>-11016.9</v>
      </c>
      <c r="W75" s="40">
        <f t="shared" si="76"/>
        <v>12246.000000000002</v>
      </c>
      <c r="X75" s="114" t="b">
        <f t="shared" si="9"/>
        <v>1</v>
      </c>
    </row>
    <row r="76" spans="1:24" x14ac:dyDescent="0.25">
      <c r="A76" s="24" t="s">
        <v>420</v>
      </c>
      <c r="B76" s="4" t="s">
        <v>9</v>
      </c>
      <c r="C76" s="43" t="s">
        <v>64</v>
      </c>
      <c r="D76" s="43" t="s">
        <v>65</v>
      </c>
      <c r="E76" s="68" t="s">
        <v>7</v>
      </c>
      <c r="F76" s="3" t="s">
        <v>7</v>
      </c>
      <c r="G76" s="40">
        <f t="shared" ref="G76:V79" si="77">G77</f>
        <v>116.1</v>
      </c>
      <c r="H76" s="40">
        <f t="shared" si="77"/>
        <v>0</v>
      </c>
      <c r="I76" s="40">
        <f t="shared" si="77"/>
        <v>116.1</v>
      </c>
      <c r="J76" s="40">
        <f t="shared" si="77"/>
        <v>0</v>
      </c>
      <c r="K76" s="40">
        <f t="shared" si="77"/>
        <v>116.1</v>
      </c>
      <c r="L76" s="53">
        <f t="shared" si="77"/>
        <v>0</v>
      </c>
      <c r="M76" s="40">
        <f t="shared" si="77"/>
        <v>116.1</v>
      </c>
      <c r="N76" s="53">
        <f t="shared" si="77"/>
        <v>0</v>
      </c>
      <c r="O76" s="40">
        <f t="shared" si="77"/>
        <v>116.1</v>
      </c>
      <c r="P76" s="53">
        <f t="shared" si="77"/>
        <v>0</v>
      </c>
      <c r="Q76" s="40">
        <f t="shared" si="77"/>
        <v>116.1</v>
      </c>
      <c r="R76" s="53">
        <f t="shared" si="77"/>
        <v>0</v>
      </c>
      <c r="S76" s="115">
        <f t="shared" si="77"/>
        <v>116.1</v>
      </c>
      <c r="T76" s="53">
        <f t="shared" si="77"/>
        <v>0</v>
      </c>
      <c r="U76" s="40">
        <f t="shared" si="77"/>
        <v>116.1</v>
      </c>
      <c r="V76" s="53">
        <f t="shared" si="77"/>
        <v>0</v>
      </c>
      <c r="W76" s="40">
        <f t="shared" ref="V76:W79" si="78">W77</f>
        <v>116.1</v>
      </c>
      <c r="X76" s="114" t="b">
        <f t="shared" si="9"/>
        <v>1</v>
      </c>
    </row>
    <row r="77" spans="1:24" ht="49.5" x14ac:dyDescent="0.25">
      <c r="A77" s="27" t="s">
        <v>66</v>
      </c>
      <c r="B77" s="12" t="s">
        <v>9</v>
      </c>
      <c r="C77" s="51" t="s">
        <v>64</v>
      </c>
      <c r="D77" s="51" t="s">
        <v>65</v>
      </c>
      <c r="E77" s="70" t="s">
        <v>67</v>
      </c>
      <c r="F77" s="12" t="s">
        <v>7</v>
      </c>
      <c r="G77" s="52">
        <f t="shared" si="77"/>
        <v>116.1</v>
      </c>
      <c r="H77" s="52">
        <f t="shared" si="77"/>
        <v>0</v>
      </c>
      <c r="I77" s="52">
        <f t="shared" si="77"/>
        <v>116.1</v>
      </c>
      <c r="J77" s="52">
        <f t="shared" si="77"/>
        <v>0</v>
      </c>
      <c r="K77" s="52">
        <f t="shared" si="77"/>
        <v>116.1</v>
      </c>
      <c r="L77" s="75">
        <f t="shared" si="77"/>
        <v>0</v>
      </c>
      <c r="M77" s="52">
        <f t="shared" si="77"/>
        <v>116.1</v>
      </c>
      <c r="N77" s="75">
        <f t="shared" si="77"/>
        <v>0</v>
      </c>
      <c r="O77" s="52">
        <f t="shared" si="77"/>
        <v>116.1</v>
      </c>
      <c r="P77" s="75">
        <f t="shared" si="77"/>
        <v>0</v>
      </c>
      <c r="Q77" s="52">
        <f t="shared" si="77"/>
        <v>116.1</v>
      </c>
      <c r="R77" s="75">
        <f t="shared" si="77"/>
        <v>0</v>
      </c>
      <c r="S77" s="121">
        <f t="shared" si="77"/>
        <v>116.1</v>
      </c>
      <c r="T77" s="75">
        <f t="shared" si="77"/>
        <v>0</v>
      </c>
      <c r="U77" s="52">
        <f t="shared" si="77"/>
        <v>116.1</v>
      </c>
      <c r="V77" s="75">
        <f t="shared" si="78"/>
        <v>0</v>
      </c>
      <c r="W77" s="52">
        <f t="shared" si="78"/>
        <v>116.1</v>
      </c>
      <c r="X77" s="114" t="b">
        <f t="shared" si="9"/>
        <v>1</v>
      </c>
    </row>
    <row r="78" spans="1:24" ht="17.25" x14ac:dyDescent="0.3">
      <c r="A78" s="25" t="s">
        <v>68</v>
      </c>
      <c r="B78" s="5" t="s">
        <v>9</v>
      </c>
      <c r="C78" s="44" t="s">
        <v>64</v>
      </c>
      <c r="D78" s="44" t="s">
        <v>65</v>
      </c>
      <c r="E78" s="66" t="s">
        <v>69</v>
      </c>
      <c r="F78" s="3"/>
      <c r="G78" s="45">
        <f t="shared" si="77"/>
        <v>116.1</v>
      </c>
      <c r="H78" s="45">
        <f t="shared" si="77"/>
        <v>0</v>
      </c>
      <c r="I78" s="45">
        <f t="shared" si="77"/>
        <v>116.1</v>
      </c>
      <c r="J78" s="45">
        <f t="shared" si="77"/>
        <v>0</v>
      </c>
      <c r="K78" s="45">
        <f t="shared" si="77"/>
        <v>116.1</v>
      </c>
      <c r="L78" s="101">
        <f t="shared" si="77"/>
        <v>0</v>
      </c>
      <c r="M78" s="45">
        <f t="shared" si="77"/>
        <v>116.1</v>
      </c>
      <c r="N78" s="101">
        <f t="shared" si="77"/>
        <v>0</v>
      </c>
      <c r="O78" s="45">
        <f t="shared" si="77"/>
        <v>116.1</v>
      </c>
      <c r="P78" s="101">
        <f t="shared" si="77"/>
        <v>0</v>
      </c>
      <c r="Q78" s="45">
        <f t="shared" si="77"/>
        <v>116.1</v>
      </c>
      <c r="R78" s="101">
        <f t="shared" si="77"/>
        <v>0</v>
      </c>
      <c r="S78" s="116">
        <f t="shared" si="77"/>
        <v>116.1</v>
      </c>
      <c r="T78" s="101">
        <f t="shared" si="77"/>
        <v>0</v>
      </c>
      <c r="U78" s="45">
        <f t="shared" si="77"/>
        <v>116.1</v>
      </c>
      <c r="V78" s="101">
        <f t="shared" si="78"/>
        <v>0</v>
      </c>
      <c r="W78" s="45">
        <f t="shared" si="78"/>
        <v>116.1</v>
      </c>
      <c r="X78" s="114" t="b">
        <f t="shared" si="9"/>
        <v>1</v>
      </c>
    </row>
    <row r="79" spans="1:24" ht="33" x14ac:dyDescent="0.25">
      <c r="A79" s="6" t="s">
        <v>26</v>
      </c>
      <c r="B79" s="3" t="s">
        <v>9</v>
      </c>
      <c r="C79" s="48" t="s">
        <v>64</v>
      </c>
      <c r="D79" s="48" t="s">
        <v>65</v>
      </c>
      <c r="E79" s="68" t="s">
        <v>69</v>
      </c>
      <c r="F79" s="3" t="s">
        <v>27</v>
      </c>
      <c r="G79" s="49">
        <f t="shared" si="77"/>
        <v>116.1</v>
      </c>
      <c r="H79" s="49">
        <f t="shared" si="77"/>
        <v>0</v>
      </c>
      <c r="I79" s="49">
        <f t="shared" si="77"/>
        <v>116.1</v>
      </c>
      <c r="J79" s="49">
        <f t="shared" si="77"/>
        <v>0</v>
      </c>
      <c r="K79" s="49">
        <f t="shared" si="77"/>
        <v>116.1</v>
      </c>
      <c r="L79" s="55">
        <f t="shared" si="77"/>
        <v>0</v>
      </c>
      <c r="M79" s="49">
        <f t="shared" si="77"/>
        <v>116.1</v>
      </c>
      <c r="N79" s="55">
        <f t="shared" si="77"/>
        <v>0</v>
      </c>
      <c r="O79" s="49">
        <f t="shared" si="77"/>
        <v>116.1</v>
      </c>
      <c r="P79" s="55">
        <f t="shared" si="77"/>
        <v>0</v>
      </c>
      <c r="Q79" s="49">
        <f t="shared" si="77"/>
        <v>116.1</v>
      </c>
      <c r="R79" s="55">
        <f t="shared" si="77"/>
        <v>0</v>
      </c>
      <c r="S79" s="118">
        <f t="shared" si="77"/>
        <v>116.1</v>
      </c>
      <c r="T79" s="55">
        <f t="shared" si="77"/>
        <v>0</v>
      </c>
      <c r="U79" s="49">
        <f t="shared" si="77"/>
        <v>116.1</v>
      </c>
      <c r="V79" s="55">
        <f t="shared" si="78"/>
        <v>0</v>
      </c>
      <c r="W79" s="49">
        <f t="shared" si="78"/>
        <v>116.1</v>
      </c>
      <c r="X79" s="114" t="b">
        <f t="shared" si="9"/>
        <v>1</v>
      </c>
    </row>
    <row r="80" spans="1:24" ht="33" x14ac:dyDescent="0.25">
      <c r="A80" s="6" t="s">
        <v>28</v>
      </c>
      <c r="B80" s="3" t="s">
        <v>9</v>
      </c>
      <c r="C80" s="48" t="s">
        <v>64</v>
      </c>
      <c r="D80" s="48" t="s">
        <v>65</v>
      </c>
      <c r="E80" s="68" t="s">
        <v>69</v>
      </c>
      <c r="F80" s="3" t="s">
        <v>29</v>
      </c>
      <c r="G80" s="49">
        <v>116.1</v>
      </c>
      <c r="H80" s="49">
        <v>0</v>
      </c>
      <c r="I80" s="55">
        <f>G80+H80</f>
        <v>116.1</v>
      </c>
      <c r="J80" s="55">
        <v>0</v>
      </c>
      <c r="K80" s="55">
        <f>I80+J80</f>
        <v>116.1</v>
      </c>
      <c r="L80" s="55">
        <v>0</v>
      </c>
      <c r="M80" s="55">
        <f>K80+L80</f>
        <v>116.1</v>
      </c>
      <c r="N80" s="55">
        <v>0</v>
      </c>
      <c r="O80" s="55">
        <f>M80+N80</f>
        <v>116.1</v>
      </c>
      <c r="P80" s="55">
        <v>0</v>
      </c>
      <c r="Q80" s="55">
        <f>O80+P80</f>
        <v>116.1</v>
      </c>
      <c r="R80" s="55">
        <v>0</v>
      </c>
      <c r="S80" s="119">
        <f>Q80+R80</f>
        <v>116.1</v>
      </c>
      <c r="T80" s="55">
        <v>0</v>
      </c>
      <c r="U80" s="55">
        <f>S80+T80</f>
        <v>116.1</v>
      </c>
      <c r="V80" s="55">
        <v>0</v>
      </c>
      <c r="W80" s="55">
        <f>U80+V80</f>
        <v>116.1</v>
      </c>
      <c r="X80" s="114" t="b">
        <f t="shared" si="9"/>
        <v>1</v>
      </c>
    </row>
    <row r="81" spans="1:24" ht="33" x14ac:dyDescent="0.25">
      <c r="A81" s="24" t="s">
        <v>70</v>
      </c>
      <c r="B81" s="4" t="s">
        <v>9</v>
      </c>
      <c r="C81" s="43" t="s">
        <v>64</v>
      </c>
      <c r="D81" s="43" t="s">
        <v>71</v>
      </c>
      <c r="E81" s="69" t="s">
        <v>7</v>
      </c>
      <c r="F81" s="4" t="s">
        <v>7</v>
      </c>
      <c r="G81" s="40">
        <f t="shared" ref="G81:V84" si="79">G82</f>
        <v>654.9</v>
      </c>
      <c r="H81" s="40">
        <f t="shared" si="79"/>
        <v>0</v>
      </c>
      <c r="I81" s="40">
        <f t="shared" si="79"/>
        <v>654.9</v>
      </c>
      <c r="J81" s="40">
        <f t="shared" si="79"/>
        <v>0</v>
      </c>
      <c r="K81" s="40">
        <f t="shared" si="79"/>
        <v>654.9</v>
      </c>
      <c r="L81" s="53">
        <f t="shared" si="79"/>
        <v>0</v>
      </c>
      <c r="M81" s="40">
        <f t="shared" si="79"/>
        <v>654.9</v>
      </c>
      <c r="N81" s="53">
        <f t="shared" si="79"/>
        <v>0</v>
      </c>
      <c r="O81" s="40">
        <f t="shared" si="79"/>
        <v>654.9</v>
      </c>
      <c r="P81" s="53">
        <f t="shared" si="79"/>
        <v>0</v>
      </c>
      <c r="Q81" s="40">
        <f t="shared" si="79"/>
        <v>654.9</v>
      </c>
      <c r="R81" s="53">
        <f t="shared" si="79"/>
        <v>0</v>
      </c>
      <c r="S81" s="115">
        <f t="shared" si="79"/>
        <v>654.9</v>
      </c>
      <c r="T81" s="53">
        <f t="shared" si="79"/>
        <v>0</v>
      </c>
      <c r="U81" s="40">
        <f t="shared" si="79"/>
        <v>654.9</v>
      </c>
      <c r="V81" s="53">
        <f t="shared" si="79"/>
        <v>0</v>
      </c>
      <c r="W81" s="40">
        <f t="shared" ref="V81:W84" si="80">W82</f>
        <v>654.9</v>
      </c>
      <c r="X81" s="114" t="b">
        <f t="shared" si="9"/>
        <v>1</v>
      </c>
    </row>
    <row r="82" spans="1:24" ht="49.5" x14ac:dyDescent="0.25">
      <c r="A82" s="27" t="s">
        <v>66</v>
      </c>
      <c r="B82" s="12" t="s">
        <v>9</v>
      </c>
      <c r="C82" s="51" t="s">
        <v>64</v>
      </c>
      <c r="D82" s="51" t="s">
        <v>71</v>
      </c>
      <c r="E82" s="70" t="s">
        <v>67</v>
      </c>
      <c r="F82" s="12" t="s">
        <v>7</v>
      </c>
      <c r="G82" s="52">
        <f t="shared" si="79"/>
        <v>654.9</v>
      </c>
      <c r="H82" s="52">
        <f t="shared" si="79"/>
        <v>0</v>
      </c>
      <c r="I82" s="52">
        <f t="shared" si="79"/>
        <v>654.9</v>
      </c>
      <c r="J82" s="52">
        <f t="shared" si="79"/>
        <v>0</v>
      </c>
      <c r="K82" s="52">
        <f t="shared" si="79"/>
        <v>654.9</v>
      </c>
      <c r="L82" s="75">
        <f t="shared" si="79"/>
        <v>0</v>
      </c>
      <c r="M82" s="52">
        <f t="shared" si="79"/>
        <v>654.9</v>
      </c>
      <c r="N82" s="75">
        <f t="shared" si="79"/>
        <v>0</v>
      </c>
      <c r="O82" s="52">
        <f t="shared" si="79"/>
        <v>654.9</v>
      </c>
      <c r="P82" s="75">
        <f t="shared" si="79"/>
        <v>0</v>
      </c>
      <c r="Q82" s="52">
        <f t="shared" si="79"/>
        <v>654.9</v>
      </c>
      <c r="R82" s="75">
        <f t="shared" si="79"/>
        <v>0</v>
      </c>
      <c r="S82" s="121">
        <f t="shared" si="79"/>
        <v>654.9</v>
      </c>
      <c r="T82" s="75">
        <f t="shared" si="79"/>
        <v>0</v>
      </c>
      <c r="U82" s="52">
        <f t="shared" si="79"/>
        <v>654.9</v>
      </c>
      <c r="V82" s="75">
        <f t="shared" si="80"/>
        <v>0</v>
      </c>
      <c r="W82" s="52">
        <f t="shared" si="80"/>
        <v>654.9</v>
      </c>
      <c r="X82" s="114" t="b">
        <f t="shared" ref="X82:X145" si="81">S82=Q82+R82</f>
        <v>1</v>
      </c>
    </row>
    <row r="83" spans="1:24" ht="51.75" x14ac:dyDescent="0.3">
      <c r="A83" s="25" t="s">
        <v>72</v>
      </c>
      <c r="B83" s="5" t="s">
        <v>9</v>
      </c>
      <c r="C83" s="44" t="s">
        <v>64</v>
      </c>
      <c r="D83" s="44" t="s">
        <v>71</v>
      </c>
      <c r="E83" s="66" t="s">
        <v>73</v>
      </c>
      <c r="F83" s="5" t="s">
        <v>7</v>
      </c>
      <c r="G83" s="45">
        <f t="shared" si="79"/>
        <v>654.9</v>
      </c>
      <c r="H83" s="45">
        <f t="shared" si="79"/>
        <v>0</v>
      </c>
      <c r="I83" s="45">
        <f t="shared" si="79"/>
        <v>654.9</v>
      </c>
      <c r="J83" s="45">
        <f t="shared" si="79"/>
        <v>0</v>
      </c>
      <c r="K83" s="45">
        <f t="shared" si="79"/>
        <v>654.9</v>
      </c>
      <c r="L83" s="101">
        <f t="shared" si="79"/>
        <v>0</v>
      </c>
      <c r="M83" s="45">
        <f t="shared" si="79"/>
        <v>654.9</v>
      </c>
      <c r="N83" s="101">
        <f t="shared" si="79"/>
        <v>0</v>
      </c>
      <c r="O83" s="45">
        <f t="shared" si="79"/>
        <v>654.9</v>
      </c>
      <c r="P83" s="101">
        <f t="shared" si="79"/>
        <v>0</v>
      </c>
      <c r="Q83" s="45">
        <f t="shared" si="79"/>
        <v>654.9</v>
      </c>
      <c r="R83" s="101">
        <f t="shared" si="79"/>
        <v>0</v>
      </c>
      <c r="S83" s="116">
        <f t="shared" si="79"/>
        <v>654.9</v>
      </c>
      <c r="T83" s="101">
        <f t="shared" si="79"/>
        <v>0</v>
      </c>
      <c r="U83" s="45">
        <f t="shared" si="79"/>
        <v>654.9</v>
      </c>
      <c r="V83" s="101">
        <f t="shared" si="80"/>
        <v>0</v>
      </c>
      <c r="W83" s="45">
        <f t="shared" si="80"/>
        <v>654.9</v>
      </c>
      <c r="X83" s="114" t="b">
        <f t="shared" si="81"/>
        <v>1</v>
      </c>
    </row>
    <row r="84" spans="1:24" ht="33" x14ac:dyDescent="0.25">
      <c r="A84" s="6" t="s">
        <v>26</v>
      </c>
      <c r="B84" s="3" t="s">
        <v>9</v>
      </c>
      <c r="C84" s="48" t="s">
        <v>64</v>
      </c>
      <c r="D84" s="48" t="s">
        <v>71</v>
      </c>
      <c r="E84" s="68" t="s">
        <v>73</v>
      </c>
      <c r="F84" s="3" t="s">
        <v>27</v>
      </c>
      <c r="G84" s="49">
        <f t="shared" si="79"/>
        <v>654.9</v>
      </c>
      <c r="H84" s="49">
        <f t="shared" si="79"/>
        <v>0</v>
      </c>
      <c r="I84" s="49">
        <f t="shared" si="79"/>
        <v>654.9</v>
      </c>
      <c r="J84" s="49">
        <f t="shared" si="79"/>
        <v>0</v>
      </c>
      <c r="K84" s="49">
        <f t="shared" si="79"/>
        <v>654.9</v>
      </c>
      <c r="L84" s="55">
        <f t="shared" si="79"/>
        <v>0</v>
      </c>
      <c r="M84" s="49">
        <f t="shared" si="79"/>
        <v>654.9</v>
      </c>
      <c r="N84" s="55">
        <f t="shared" si="79"/>
        <v>0</v>
      </c>
      <c r="O84" s="49">
        <f t="shared" si="79"/>
        <v>654.9</v>
      </c>
      <c r="P84" s="55">
        <f t="shared" si="79"/>
        <v>0</v>
      </c>
      <c r="Q84" s="49">
        <f t="shared" si="79"/>
        <v>654.9</v>
      </c>
      <c r="R84" s="55">
        <f t="shared" si="79"/>
        <v>0</v>
      </c>
      <c r="S84" s="118">
        <f t="shared" si="79"/>
        <v>654.9</v>
      </c>
      <c r="T84" s="55">
        <f t="shared" si="79"/>
        <v>0</v>
      </c>
      <c r="U84" s="49">
        <f t="shared" si="79"/>
        <v>654.9</v>
      </c>
      <c r="V84" s="55">
        <f t="shared" si="80"/>
        <v>0</v>
      </c>
      <c r="W84" s="49">
        <f t="shared" si="80"/>
        <v>654.9</v>
      </c>
      <c r="X84" s="114" t="b">
        <f t="shared" si="81"/>
        <v>1</v>
      </c>
    </row>
    <row r="85" spans="1:24" ht="33" x14ac:dyDescent="0.25">
      <c r="A85" s="6" t="s">
        <v>28</v>
      </c>
      <c r="B85" s="3" t="s">
        <v>9</v>
      </c>
      <c r="C85" s="48" t="s">
        <v>64</v>
      </c>
      <c r="D85" s="48" t="s">
        <v>71</v>
      </c>
      <c r="E85" s="68" t="s">
        <v>73</v>
      </c>
      <c r="F85" s="3" t="s">
        <v>29</v>
      </c>
      <c r="G85" s="49">
        <v>654.9</v>
      </c>
      <c r="H85" s="49">
        <v>0</v>
      </c>
      <c r="I85" s="55">
        <f>G85+H85</f>
        <v>654.9</v>
      </c>
      <c r="J85" s="55">
        <v>0</v>
      </c>
      <c r="K85" s="55">
        <f>I85+J85</f>
        <v>654.9</v>
      </c>
      <c r="L85" s="55">
        <v>0</v>
      </c>
      <c r="M85" s="55">
        <f>K85+L85</f>
        <v>654.9</v>
      </c>
      <c r="N85" s="55">
        <v>0</v>
      </c>
      <c r="O85" s="55">
        <f>M85+N85</f>
        <v>654.9</v>
      </c>
      <c r="P85" s="55">
        <v>0</v>
      </c>
      <c r="Q85" s="55">
        <f>O85+P85</f>
        <v>654.9</v>
      </c>
      <c r="R85" s="55">
        <v>0</v>
      </c>
      <c r="S85" s="119">
        <f>Q85+R85</f>
        <v>654.9</v>
      </c>
      <c r="T85" s="55">
        <v>0</v>
      </c>
      <c r="U85" s="55">
        <f>S85+T85</f>
        <v>654.9</v>
      </c>
      <c r="V85" s="55">
        <v>0</v>
      </c>
      <c r="W85" s="55">
        <f>U85+V85</f>
        <v>654.9</v>
      </c>
      <c r="X85" s="114" t="b">
        <f t="shared" si="81"/>
        <v>1</v>
      </c>
    </row>
    <row r="86" spans="1:24" ht="33" x14ac:dyDescent="0.25">
      <c r="A86" s="24" t="s">
        <v>428</v>
      </c>
      <c r="B86" s="4" t="s">
        <v>9</v>
      </c>
      <c r="C86" s="43" t="s">
        <v>64</v>
      </c>
      <c r="D86" s="43" t="s">
        <v>74</v>
      </c>
      <c r="E86" s="68" t="s">
        <v>7</v>
      </c>
      <c r="F86" s="3" t="s">
        <v>7</v>
      </c>
      <c r="G86" s="40">
        <f t="shared" ref="G86:W86" si="82">G87</f>
        <v>21700</v>
      </c>
      <c r="H86" s="40">
        <f t="shared" si="82"/>
        <v>791.90000000000009</v>
      </c>
      <c r="I86" s="40">
        <f t="shared" si="82"/>
        <v>22491.9</v>
      </c>
      <c r="J86" s="40">
        <f t="shared" si="82"/>
        <v>0</v>
      </c>
      <c r="K86" s="40">
        <f t="shared" si="82"/>
        <v>22491.9</v>
      </c>
      <c r="L86" s="53">
        <f t="shared" si="82"/>
        <v>0</v>
      </c>
      <c r="M86" s="40">
        <f t="shared" si="82"/>
        <v>22491.9</v>
      </c>
      <c r="N86" s="53">
        <f t="shared" si="82"/>
        <v>0</v>
      </c>
      <c r="O86" s="40">
        <f t="shared" si="82"/>
        <v>22491.9</v>
      </c>
      <c r="P86" s="53">
        <f t="shared" si="82"/>
        <v>0</v>
      </c>
      <c r="Q86" s="40">
        <f t="shared" si="82"/>
        <v>22491.9</v>
      </c>
      <c r="R86" s="53">
        <f t="shared" si="82"/>
        <v>0</v>
      </c>
      <c r="S86" s="115">
        <f t="shared" si="82"/>
        <v>22491.9</v>
      </c>
      <c r="T86" s="53">
        <f t="shared" si="82"/>
        <v>0</v>
      </c>
      <c r="U86" s="40">
        <f t="shared" si="82"/>
        <v>22491.9</v>
      </c>
      <c r="V86" s="53">
        <f t="shared" si="82"/>
        <v>-11016.9</v>
      </c>
      <c r="W86" s="40">
        <f t="shared" si="82"/>
        <v>11475.000000000002</v>
      </c>
      <c r="X86" s="114" t="b">
        <f t="shared" si="81"/>
        <v>1</v>
      </c>
    </row>
    <row r="87" spans="1:24" ht="49.5" x14ac:dyDescent="0.25">
      <c r="A87" s="27" t="s">
        <v>66</v>
      </c>
      <c r="B87" s="12" t="s">
        <v>9</v>
      </c>
      <c r="C87" s="51" t="s">
        <v>64</v>
      </c>
      <c r="D87" s="51" t="s">
        <v>74</v>
      </c>
      <c r="E87" s="70" t="s">
        <v>67</v>
      </c>
      <c r="F87" s="12" t="s">
        <v>7</v>
      </c>
      <c r="G87" s="52">
        <f>G88+G91+G97+G100+G94</f>
        <v>21700</v>
      </c>
      <c r="H87" s="52">
        <f t="shared" ref="H87:I87" si="83">H88+H91+H97+H100+H94</f>
        <v>791.90000000000009</v>
      </c>
      <c r="I87" s="52">
        <f t="shared" si="83"/>
        <v>22491.9</v>
      </c>
      <c r="J87" s="52">
        <f t="shared" ref="J87:K87" si="84">J88+J91+J97+J100+J94</f>
        <v>0</v>
      </c>
      <c r="K87" s="52">
        <f t="shared" si="84"/>
        <v>22491.9</v>
      </c>
      <c r="L87" s="75">
        <f t="shared" ref="L87:M87" si="85">L88+L91+L97+L100+L94</f>
        <v>0</v>
      </c>
      <c r="M87" s="52">
        <f t="shared" si="85"/>
        <v>22491.9</v>
      </c>
      <c r="N87" s="75">
        <f t="shared" ref="N87:O87" si="86">N88+N91+N97+N100+N94</f>
        <v>0</v>
      </c>
      <c r="O87" s="52">
        <f t="shared" si="86"/>
        <v>22491.9</v>
      </c>
      <c r="P87" s="75">
        <f t="shared" ref="P87:Q87" si="87">P88+P91+P97+P100+P94</f>
        <v>0</v>
      </c>
      <c r="Q87" s="52">
        <f t="shared" si="87"/>
        <v>22491.9</v>
      </c>
      <c r="R87" s="75">
        <f t="shared" ref="R87:S87" si="88">R88+R91+R97+R100+R94</f>
        <v>0</v>
      </c>
      <c r="S87" s="121">
        <f t="shared" si="88"/>
        <v>22491.9</v>
      </c>
      <c r="T87" s="75">
        <f t="shared" ref="T87:U87" si="89">T88+T91+T97+T100+T94</f>
        <v>0</v>
      </c>
      <c r="U87" s="52">
        <f t="shared" si="89"/>
        <v>22491.9</v>
      </c>
      <c r="V87" s="75">
        <f t="shared" ref="V87:W87" si="90">V88+V91+V97+V100+V94</f>
        <v>-11016.9</v>
      </c>
      <c r="W87" s="52">
        <f t="shared" si="90"/>
        <v>11475.000000000002</v>
      </c>
      <c r="X87" s="114" t="b">
        <f t="shared" si="81"/>
        <v>1</v>
      </c>
    </row>
    <row r="88" spans="1:24" ht="51.75" x14ac:dyDescent="0.3">
      <c r="A88" s="25" t="s">
        <v>75</v>
      </c>
      <c r="B88" s="5" t="s">
        <v>9</v>
      </c>
      <c r="C88" s="44" t="s">
        <v>64</v>
      </c>
      <c r="D88" s="44" t="s">
        <v>74</v>
      </c>
      <c r="E88" s="66" t="s">
        <v>76</v>
      </c>
      <c r="F88" s="5" t="s">
        <v>7</v>
      </c>
      <c r="G88" s="45">
        <f t="shared" ref="G88:V89" si="91">G89</f>
        <v>20120</v>
      </c>
      <c r="H88" s="45">
        <f t="shared" si="91"/>
        <v>791.90000000000009</v>
      </c>
      <c r="I88" s="45">
        <f t="shared" si="91"/>
        <v>20911.900000000001</v>
      </c>
      <c r="J88" s="45">
        <f t="shared" si="91"/>
        <v>0</v>
      </c>
      <c r="K88" s="45">
        <f t="shared" si="91"/>
        <v>20911.900000000001</v>
      </c>
      <c r="L88" s="101">
        <f t="shared" si="91"/>
        <v>0</v>
      </c>
      <c r="M88" s="45">
        <f t="shared" si="91"/>
        <v>20911.900000000001</v>
      </c>
      <c r="N88" s="101">
        <f t="shared" si="91"/>
        <v>0</v>
      </c>
      <c r="O88" s="45">
        <f t="shared" si="91"/>
        <v>20911.900000000001</v>
      </c>
      <c r="P88" s="101">
        <f t="shared" si="91"/>
        <v>0</v>
      </c>
      <c r="Q88" s="45">
        <f t="shared" si="91"/>
        <v>20911.900000000001</v>
      </c>
      <c r="R88" s="101">
        <f t="shared" si="91"/>
        <v>0</v>
      </c>
      <c r="S88" s="116">
        <f t="shared" si="91"/>
        <v>20911.900000000001</v>
      </c>
      <c r="T88" s="101">
        <f t="shared" si="91"/>
        <v>0</v>
      </c>
      <c r="U88" s="45">
        <f t="shared" si="91"/>
        <v>20911.900000000001</v>
      </c>
      <c r="V88" s="101">
        <f t="shared" si="91"/>
        <v>-10433.4</v>
      </c>
      <c r="W88" s="45">
        <f t="shared" ref="V88:W89" si="92">W89</f>
        <v>10478.500000000002</v>
      </c>
      <c r="X88" s="114" t="b">
        <f t="shared" si="81"/>
        <v>1</v>
      </c>
    </row>
    <row r="89" spans="1:24" ht="33" x14ac:dyDescent="0.25">
      <c r="A89" s="6" t="s">
        <v>26</v>
      </c>
      <c r="B89" s="3" t="s">
        <v>9</v>
      </c>
      <c r="C89" s="48" t="s">
        <v>64</v>
      </c>
      <c r="D89" s="48" t="s">
        <v>74</v>
      </c>
      <c r="E89" s="68" t="s">
        <v>76</v>
      </c>
      <c r="F89" s="3" t="s">
        <v>27</v>
      </c>
      <c r="G89" s="49">
        <f t="shared" si="91"/>
        <v>20120</v>
      </c>
      <c r="H89" s="49">
        <f t="shared" si="91"/>
        <v>791.90000000000009</v>
      </c>
      <c r="I89" s="49">
        <f t="shared" si="91"/>
        <v>20911.900000000001</v>
      </c>
      <c r="J89" s="49">
        <f t="shared" si="91"/>
        <v>0</v>
      </c>
      <c r="K89" s="49">
        <f t="shared" si="91"/>
        <v>20911.900000000001</v>
      </c>
      <c r="L89" s="55">
        <f t="shared" si="91"/>
        <v>0</v>
      </c>
      <c r="M89" s="49">
        <f t="shared" si="91"/>
        <v>20911.900000000001</v>
      </c>
      <c r="N89" s="55">
        <f t="shared" si="91"/>
        <v>0</v>
      </c>
      <c r="O89" s="49">
        <f t="shared" si="91"/>
        <v>20911.900000000001</v>
      </c>
      <c r="P89" s="55">
        <f t="shared" si="91"/>
        <v>0</v>
      </c>
      <c r="Q89" s="49">
        <f t="shared" si="91"/>
        <v>20911.900000000001</v>
      </c>
      <c r="R89" s="55">
        <f t="shared" si="91"/>
        <v>0</v>
      </c>
      <c r="S89" s="118">
        <f t="shared" si="91"/>
        <v>20911.900000000001</v>
      </c>
      <c r="T89" s="55">
        <f t="shared" si="91"/>
        <v>0</v>
      </c>
      <c r="U89" s="49">
        <f t="shared" si="91"/>
        <v>20911.900000000001</v>
      </c>
      <c r="V89" s="55">
        <f t="shared" si="92"/>
        <v>-10433.4</v>
      </c>
      <c r="W89" s="49">
        <f t="shared" si="92"/>
        <v>10478.500000000002</v>
      </c>
      <c r="X89" s="114" t="b">
        <f t="shared" si="81"/>
        <v>1</v>
      </c>
    </row>
    <row r="90" spans="1:24" ht="33" x14ac:dyDescent="0.25">
      <c r="A90" s="6" t="s">
        <v>28</v>
      </c>
      <c r="B90" s="3" t="s">
        <v>9</v>
      </c>
      <c r="C90" s="48" t="s">
        <v>64</v>
      </c>
      <c r="D90" s="48" t="s">
        <v>74</v>
      </c>
      <c r="E90" s="68" t="s">
        <v>76</v>
      </c>
      <c r="F90" s="3" t="s">
        <v>29</v>
      </c>
      <c r="G90" s="55">
        <f>2929+700+700+200+7676+7269+646</f>
        <v>20120</v>
      </c>
      <c r="H90" s="91">
        <f>11.8+220+560.1</f>
        <v>791.90000000000009</v>
      </c>
      <c r="I90" s="55">
        <f>G90+H90</f>
        <v>20911.900000000001</v>
      </c>
      <c r="J90" s="55">
        <v>0</v>
      </c>
      <c r="K90" s="55">
        <f>I90+J90</f>
        <v>20911.900000000001</v>
      </c>
      <c r="L90" s="55">
        <v>0</v>
      </c>
      <c r="M90" s="55">
        <f>K90+L90</f>
        <v>20911.900000000001</v>
      </c>
      <c r="N90" s="55">
        <v>0</v>
      </c>
      <c r="O90" s="55">
        <f>M90+N90</f>
        <v>20911.900000000001</v>
      </c>
      <c r="P90" s="55">
        <v>0</v>
      </c>
      <c r="Q90" s="55">
        <f>O90+P90</f>
        <v>20911.900000000001</v>
      </c>
      <c r="R90" s="55">
        <v>0</v>
      </c>
      <c r="S90" s="119">
        <f>Q90+R90</f>
        <v>20911.900000000001</v>
      </c>
      <c r="T90" s="55">
        <v>0</v>
      </c>
      <c r="U90" s="55">
        <f>S90+T90</f>
        <v>20911.900000000001</v>
      </c>
      <c r="V90" s="55">
        <v>-10433.4</v>
      </c>
      <c r="W90" s="55">
        <f>U90+V90</f>
        <v>10478.500000000002</v>
      </c>
      <c r="X90" s="114" t="b">
        <f t="shared" si="81"/>
        <v>1</v>
      </c>
    </row>
    <row r="91" spans="1:24" ht="51.75" x14ac:dyDescent="0.3">
      <c r="A91" s="25" t="s">
        <v>429</v>
      </c>
      <c r="B91" s="5" t="s">
        <v>9</v>
      </c>
      <c r="C91" s="44" t="s">
        <v>64</v>
      </c>
      <c r="D91" s="44" t="s">
        <v>74</v>
      </c>
      <c r="E91" s="66" t="s">
        <v>73</v>
      </c>
      <c r="F91" s="5" t="s">
        <v>7</v>
      </c>
      <c r="G91" s="45">
        <f t="shared" ref="G91:V92" si="93">G92</f>
        <v>118</v>
      </c>
      <c r="H91" s="45">
        <f t="shared" si="93"/>
        <v>0</v>
      </c>
      <c r="I91" s="45">
        <f t="shared" si="93"/>
        <v>118</v>
      </c>
      <c r="J91" s="45">
        <f t="shared" si="93"/>
        <v>0</v>
      </c>
      <c r="K91" s="45">
        <f t="shared" si="93"/>
        <v>118</v>
      </c>
      <c r="L91" s="101">
        <f t="shared" si="93"/>
        <v>0</v>
      </c>
      <c r="M91" s="45">
        <f t="shared" si="93"/>
        <v>118</v>
      </c>
      <c r="N91" s="101">
        <f t="shared" si="93"/>
        <v>0</v>
      </c>
      <c r="O91" s="45">
        <f t="shared" si="93"/>
        <v>118</v>
      </c>
      <c r="P91" s="101">
        <f t="shared" si="93"/>
        <v>0</v>
      </c>
      <c r="Q91" s="45">
        <f t="shared" si="93"/>
        <v>118</v>
      </c>
      <c r="R91" s="101">
        <f t="shared" si="93"/>
        <v>0</v>
      </c>
      <c r="S91" s="116">
        <f t="shared" si="93"/>
        <v>118</v>
      </c>
      <c r="T91" s="101">
        <f t="shared" si="93"/>
        <v>0</v>
      </c>
      <c r="U91" s="45">
        <f t="shared" si="93"/>
        <v>118</v>
      </c>
      <c r="V91" s="101">
        <f t="shared" si="93"/>
        <v>0</v>
      </c>
      <c r="W91" s="45">
        <f t="shared" ref="V91:W92" si="94">W92</f>
        <v>118</v>
      </c>
      <c r="X91" s="114" t="b">
        <f t="shared" si="81"/>
        <v>1</v>
      </c>
    </row>
    <row r="92" spans="1:24" ht="33" x14ac:dyDescent="0.25">
      <c r="A92" s="6" t="s">
        <v>26</v>
      </c>
      <c r="B92" s="3" t="s">
        <v>9</v>
      </c>
      <c r="C92" s="48" t="s">
        <v>64</v>
      </c>
      <c r="D92" s="48" t="s">
        <v>74</v>
      </c>
      <c r="E92" s="68" t="s">
        <v>73</v>
      </c>
      <c r="F92" s="3" t="s">
        <v>27</v>
      </c>
      <c r="G92" s="49">
        <f t="shared" si="93"/>
        <v>118</v>
      </c>
      <c r="H92" s="49">
        <f t="shared" si="93"/>
        <v>0</v>
      </c>
      <c r="I92" s="49">
        <f t="shared" si="93"/>
        <v>118</v>
      </c>
      <c r="J92" s="49">
        <f t="shared" si="93"/>
        <v>0</v>
      </c>
      <c r="K92" s="49">
        <f t="shared" si="93"/>
        <v>118</v>
      </c>
      <c r="L92" s="55">
        <f t="shared" si="93"/>
        <v>0</v>
      </c>
      <c r="M92" s="49">
        <f t="shared" si="93"/>
        <v>118</v>
      </c>
      <c r="N92" s="55">
        <f t="shared" si="93"/>
        <v>0</v>
      </c>
      <c r="O92" s="49">
        <f t="shared" si="93"/>
        <v>118</v>
      </c>
      <c r="P92" s="55">
        <f t="shared" si="93"/>
        <v>0</v>
      </c>
      <c r="Q92" s="49">
        <f t="shared" si="93"/>
        <v>118</v>
      </c>
      <c r="R92" s="55">
        <f t="shared" si="93"/>
        <v>0</v>
      </c>
      <c r="S92" s="118">
        <f t="shared" si="93"/>
        <v>118</v>
      </c>
      <c r="T92" s="55">
        <f t="shared" si="93"/>
        <v>0</v>
      </c>
      <c r="U92" s="49">
        <f t="shared" si="93"/>
        <v>118</v>
      </c>
      <c r="V92" s="55">
        <f t="shared" si="94"/>
        <v>0</v>
      </c>
      <c r="W92" s="49">
        <f t="shared" si="94"/>
        <v>118</v>
      </c>
      <c r="X92" s="114" t="b">
        <f t="shared" si="81"/>
        <v>1</v>
      </c>
    </row>
    <row r="93" spans="1:24" ht="33" x14ac:dyDescent="0.25">
      <c r="A93" s="6" t="s">
        <v>28</v>
      </c>
      <c r="B93" s="3" t="s">
        <v>9</v>
      </c>
      <c r="C93" s="48" t="s">
        <v>64</v>
      </c>
      <c r="D93" s="48" t="s">
        <v>74</v>
      </c>
      <c r="E93" s="68" t="s">
        <v>73</v>
      </c>
      <c r="F93" s="3" t="s">
        <v>29</v>
      </c>
      <c r="G93" s="55">
        <v>118</v>
      </c>
      <c r="H93" s="49">
        <v>0</v>
      </c>
      <c r="I93" s="55">
        <f>G93+H93</f>
        <v>118</v>
      </c>
      <c r="J93" s="55">
        <v>0</v>
      </c>
      <c r="K93" s="55">
        <f>I93+J93</f>
        <v>118</v>
      </c>
      <c r="L93" s="55">
        <v>0</v>
      </c>
      <c r="M93" s="55">
        <f>K93+L93</f>
        <v>118</v>
      </c>
      <c r="N93" s="55">
        <v>0</v>
      </c>
      <c r="O93" s="55">
        <f>M93+N93</f>
        <v>118</v>
      </c>
      <c r="P93" s="55">
        <v>0</v>
      </c>
      <c r="Q93" s="55">
        <f>O93+P93</f>
        <v>118</v>
      </c>
      <c r="R93" s="55">
        <v>0</v>
      </c>
      <c r="S93" s="119">
        <f>Q93+R93</f>
        <v>118</v>
      </c>
      <c r="T93" s="55">
        <v>0</v>
      </c>
      <c r="U93" s="55">
        <f>S93+T93</f>
        <v>118</v>
      </c>
      <c r="V93" s="55">
        <v>0</v>
      </c>
      <c r="W93" s="55">
        <f>U93+V93</f>
        <v>118</v>
      </c>
      <c r="X93" s="114" t="b">
        <f t="shared" si="81"/>
        <v>1</v>
      </c>
    </row>
    <row r="94" spans="1:24" ht="34.5" x14ac:dyDescent="0.3">
      <c r="A94" s="25" t="s">
        <v>468</v>
      </c>
      <c r="B94" s="5" t="s">
        <v>9</v>
      </c>
      <c r="C94" s="44" t="s">
        <v>64</v>
      </c>
      <c r="D94" s="44" t="s">
        <v>74</v>
      </c>
      <c r="E94" s="66" t="s">
        <v>469</v>
      </c>
      <c r="F94" s="3" t="s">
        <v>7</v>
      </c>
      <c r="G94" s="45">
        <f>G95</f>
        <v>465</v>
      </c>
      <c r="H94" s="45">
        <f t="shared" ref="H94:W95" si="95">H95</f>
        <v>0</v>
      </c>
      <c r="I94" s="45">
        <f t="shared" si="95"/>
        <v>465</v>
      </c>
      <c r="J94" s="45">
        <f t="shared" si="95"/>
        <v>0</v>
      </c>
      <c r="K94" s="45">
        <f t="shared" si="95"/>
        <v>465</v>
      </c>
      <c r="L94" s="101">
        <f t="shared" si="95"/>
        <v>0</v>
      </c>
      <c r="M94" s="45">
        <f t="shared" si="95"/>
        <v>465</v>
      </c>
      <c r="N94" s="101">
        <f t="shared" si="95"/>
        <v>0</v>
      </c>
      <c r="O94" s="45">
        <f t="shared" si="95"/>
        <v>465</v>
      </c>
      <c r="P94" s="101">
        <f t="shared" si="95"/>
        <v>0</v>
      </c>
      <c r="Q94" s="45">
        <f t="shared" si="95"/>
        <v>465</v>
      </c>
      <c r="R94" s="101">
        <f t="shared" si="95"/>
        <v>0</v>
      </c>
      <c r="S94" s="116">
        <f t="shared" si="95"/>
        <v>465</v>
      </c>
      <c r="T94" s="101">
        <f t="shared" si="95"/>
        <v>0</v>
      </c>
      <c r="U94" s="45">
        <f t="shared" si="95"/>
        <v>465</v>
      </c>
      <c r="V94" s="101">
        <f t="shared" si="95"/>
        <v>0</v>
      </c>
      <c r="W94" s="45">
        <f t="shared" si="95"/>
        <v>465</v>
      </c>
      <c r="X94" s="114" t="b">
        <f t="shared" si="81"/>
        <v>1</v>
      </c>
    </row>
    <row r="95" spans="1:24" ht="33" x14ac:dyDescent="0.25">
      <c r="A95" s="6" t="s">
        <v>26</v>
      </c>
      <c r="B95" s="3" t="s">
        <v>9</v>
      </c>
      <c r="C95" s="48" t="s">
        <v>64</v>
      </c>
      <c r="D95" s="48" t="s">
        <v>74</v>
      </c>
      <c r="E95" s="68" t="s">
        <v>469</v>
      </c>
      <c r="F95" s="3" t="s">
        <v>27</v>
      </c>
      <c r="G95" s="49">
        <f>G96</f>
        <v>465</v>
      </c>
      <c r="H95" s="49">
        <f t="shared" si="95"/>
        <v>0</v>
      </c>
      <c r="I95" s="49">
        <f t="shared" si="95"/>
        <v>465</v>
      </c>
      <c r="J95" s="49">
        <f t="shared" si="95"/>
        <v>0</v>
      </c>
      <c r="K95" s="49">
        <f t="shared" si="95"/>
        <v>465</v>
      </c>
      <c r="L95" s="55">
        <f t="shared" si="95"/>
        <v>0</v>
      </c>
      <c r="M95" s="49">
        <f t="shared" si="95"/>
        <v>465</v>
      </c>
      <c r="N95" s="55">
        <f t="shared" si="95"/>
        <v>0</v>
      </c>
      <c r="O95" s="49">
        <f t="shared" si="95"/>
        <v>465</v>
      </c>
      <c r="P95" s="55">
        <f t="shared" si="95"/>
        <v>0</v>
      </c>
      <c r="Q95" s="49">
        <f t="shared" si="95"/>
        <v>465</v>
      </c>
      <c r="R95" s="55">
        <f t="shared" si="95"/>
        <v>0</v>
      </c>
      <c r="S95" s="118">
        <f t="shared" si="95"/>
        <v>465</v>
      </c>
      <c r="T95" s="55">
        <f t="shared" si="95"/>
        <v>0</v>
      </c>
      <c r="U95" s="49">
        <f t="shared" si="95"/>
        <v>465</v>
      </c>
      <c r="V95" s="55">
        <f t="shared" si="95"/>
        <v>0</v>
      </c>
      <c r="W95" s="49">
        <f t="shared" si="95"/>
        <v>465</v>
      </c>
      <c r="X95" s="114" t="b">
        <f t="shared" si="81"/>
        <v>1</v>
      </c>
    </row>
    <row r="96" spans="1:24" ht="33" x14ac:dyDescent="0.25">
      <c r="A96" s="6" t="s">
        <v>28</v>
      </c>
      <c r="B96" s="3" t="s">
        <v>9</v>
      </c>
      <c r="C96" s="48" t="s">
        <v>64</v>
      </c>
      <c r="D96" s="48" t="s">
        <v>74</v>
      </c>
      <c r="E96" s="68" t="s">
        <v>469</v>
      </c>
      <c r="F96" s="3" t="s">
        <v>29</v>
      </c>
      <c r="G96" s="55">
        <v>465</v>
      </c>
      <c r="H96" s="49">
        <v>0</v>
      </c>
      <c r="I96" s="55">
        <f>G96+H96</f>
        <v>465</v>
      </c>
      <c r="J96" s="55">
        <v>0</v>
      </c>
      <c r="K96" s="55">
        <f>I96+J96</f>
        <v>465</v>
      </c>
      <c r="L96" s="55">
        <v>0</v>
      </c>
      <c r="M96" s="55">
        <f>K96+L96</f>
        <v>465</v>
      </c>
      <c r="N96" s="55">
        <v>0</v>
      </c>
      <c r="O96" s="55">
        <f>M96+N96</f>
        <v>465</v>
      </c>
      <c r="P96" s="55">
        <v>0</v>
      </c>
      <c r="Q96" s="55">
        <f>O96+P96</f>
        <v>465</v>
      </c>
      <c r="R96" s="55">
        <v>0</v>
      </c>
      <c r="S96" s="119">
        <f>Q96+R96</f>
        <v>465</v>
      </c>
      <c r="T96" s="55">
        <v>0</v>
      </c>
      <c r="U96" s="55">
        <f>S96+T96</f>
        <v>465</v>
      </c>
      <c r="V96" s="55">
        <v>0</v>
      </c>
      <c r="W96" s="55">
        <f>U96+V96</f>
        <v>465</v>
      </c>
      <c r="X96" s="114" t="b">
        <f t="shared" si="81"/>
        <v>1</v>
      </c>
    </row>
    <row r="97" spans="1:24" ht="17.25" x14ac:dyDescent="0.3">
      <c r="A97" s="25" t="s">
        <v>77</v>
      </c>
      <c r="B97" s="5" t="s">
        <v>9</v>
      </c>
      <c r="C97" s="44" t="s">
        <v>64</v>
      </c>
      <c r="D97" s="44" t="s">
        <v>74</v>
      </c>
      <c r="E97" s="66" t="s">
        <v>78</v>
      </c>
      <c r="F97" s="3" t="s">
        <v>7</v>
      </c>
      <c r="G97" s="45">
        <f t="shared" ref="G97:V98" si="96">G98</f>
        <v>835</v>
      </c>
      <c r="H97" s="45">
        <f t="shared" si="96"/>
        <v>0</v>
      </c>
      <c r="I97" s="45">
        <f t="shared" si="96"/>
        <v>835</v>
      </c>
      <c r="J97" s="45">
        <f t="shared" si="96"/>
        <v>0</v>
      </c>
      <c r="K97" s="45">
        <f t="shared" si="96"/>
        <v>835</v>
      </c>
      <c r="L97" s="101">
        <f t="shared" si="96"/>
        <v>0</v>
      </c>
      <c r="M97" s="45">
        <f t="shared" si="96"/>
        <v>835</v>
      </c>
      <c r="N97" s="101">
        <f t="shared" si="96"/>
        <v>0</v>
      </c>
      <c r="O97" s="45">
        <f t="shared" si="96"/>
        <v>835</v>
      </c>
      <c r="P97" s="101">
        <f t="shared" si="96"/>
        <v>0</v>
      </c>
      <c r="Q97" s="45">
        <f t="shared" si="96"/>
        <v>835</v>
      </c>
      <c r="R97" s="101">
        <f t="shared" si="96"/>
        <v>0</v>
      </c>
      <c r="S97" s="116">
        <f t="shared" si="96"/>
        <v>835</v>
      </c>
      <c r="T97" s="101">
        <f t="shared" si="96"/>
        <v>0</v>
      </c>
      <c r="U97" s="45">
        <f t="shared" si="96"/>
        <v>835</v>
      </c>
      <c r="V97" s="101">
        <f t="shared" si="96"/>
        <v>-583.5</v>
      </c>
      <c r="W97" s="45">
        <f t="shared" ref="V97:W98" si="97">W98</f>
        <v>251.5</v>
      </c>
      <c r="X97" s="114" t="b">
        <f t="shared" si="81"/>
        <v>1</v>
      </c>
    </row>
    <row r="98" spans="1:24" ht="33" x14ac:dyDescent="0.25">
      <c r="A98" s="6" t="s">
        <v>26</v>
      </c>
      <c r="B98" s="3" t="s">
        <v>9</v>
      </c>
      <c r="C98" s="48" t="s">
        <v>64</v>
      </c>
      <c r="D98" s="48" t="s">
        <v>74</v>
      </c>
      <c r="E98" s="68" t="s">
        <v>78</v>
      </c>
      <c r="F98" s="3" t="s">
        <v>27</v>
      </c>
      <c r="G98" s="49">
        <f t="shared" si="96"/>
        <v>835</v>
      </c>
      <c r="H98" s="49">
        <f t="shared" si="96"/>
        <v>0</v>
      </c>
      <c r="I98" s="49">
        <f t="shared" si="96"/>
        <v>835</v>
      </c>
      <c r="J98" s="49">
        <f t="shared" si="96"/>
        <v>0</v>
      </c>
      <c r="K98" s="49">
        <f t="shared" si="96"/>
        <v>835</v>
      </c>
      <c r="L98" s="55">
        <f t="shared" si="96"/>
        <v>0</v>
      </c>
      <c r="M98" s="49">
        <f t="shared" si="96"/>
        <v>835</v>
      </c>
      <c r="N98" s="55">
        <f t="shared" si="96"/>
        <v>0</v>
      </c>
      <c r="O98" s="49">
        <f t="shared" si="96"/>
        <v>835</v>
      </c>
      <c r="P98" s="55">
        <f t="shared" si="96"/>
        <v>0</v>
      </c>
      <c r="Q98" s="49">
        <f t="shared" si="96"/>
        <v>835</v>
      </c>
      <c r="R98" s="55">
        <f t="shared" si="96"/>
        <v>0</v>
      </c>
      <c r="S98" s="118">
        <f t="shared" si="96"/>
        <v>835</v>
      </c>
      <c r="T98" s="55">
        <f t="shared" si="96"/>
        <v>0</v>
      </c>
      <c r="U98" s="49">
        <f t="shared" si="96"/>
        <v>835</v>
      </c>
      <c r="V98" s="55">
        <f t="shared" si="97"/>
        <v>-583.5</v>
      </c>
      <c r="W98" s="49">
        <f t="shared" si="97"/>
        <v>251.5</v>
      </c>
      <c r="X98" s="114" t="b">
        <f t="shared" si="81"/>
        <v>1</v>
      </c>
    </row>
    <row r="99" spans="1:24" ht="33" x14ac:dyDescent="0.25">
      <c r="A99" s="6" t="s">
        <v>28</v>
      </c>
      <c r="B99" s="3" t="s">
        <v>9</v>
      </c>
      <c r="C99" s="48" t="s">
        <v>64</v>
      </c>
      <c r="D99" s="48" t="s">
        <v>74</v>
      </c>
      <c r="E99" s="68" t="s">
        <v>78</v>
      </c>
      <c r="F99" s="3" t="s">
        <v>29</v>
      </c>
      <c r="G99" s="55">
        <v>835</v>
      </c>
      <c r="H99" s="49">
        <v>0</v>
      </c>
      <c r="I99" s="55">
        <f>G99+H99</f>
        <v>835</v>
      </c>
      <c r="J99" s="55">
        <v>0</v>
      </c>
      <c r="K99" s="55">
        <f>I99+J99</f>
        <v>835</v>
      </c>
      <c r="L99" s="55">
        <v>0</v>
      </c>
      <c r="M99" s="55">
        <f>K99+L99</f>
        <v>835</v>
      </c>
      <c r="N99" s="55">
        <v>0</v>
      </c>
      <c r="O99" s="55">
        <f>M99+N99</f>
        <v>835</v>
      </c>
      <c r="P99" s="55">
        <v>0</v>
      </c>
      <c r="Q99" s="55">
        <f>O99+P99</f>
        <v>835</v>
      </c>
      <c r="R99" s="55">
        <v>0</v>
      </c>
      <c r="S99" s="119">
        <f>Q99+R99</f>
        <v>835</v>
      </c>
      <c r="T99" s="55">
        <v>0</v>
      </c>
      <c r="U99" s="55">
        <f>S99+T99</f>
        <v>835</v>
      </c>
      <c r="V99" s="55">
        <v>-583.5</v>
      </c>
      <c r="W99" s="55">
        <f>U99+V99</f>
        <v>251.5</v>
      </c>
      <c r="X99" s="114" t="b">
        <f t="shared" si="81"/>
        <v>1</v>
      </c>
    </row>
    <row r="100" spans="1:24" ht="17.25" x14ac:dyDescent="0.3">
      <c r="A100" s="25" t="s">
        <v>79</v>
      </c>
      <c r="B100" s="5" t="s">
        <v>9</v>
      </c>
      <c r="C100" s="44" t="s">
        <v>64</v>
      </c>
      <c r="D100" s="44" t="s">
        <v>74</v>
      </c>
      <c r="E100" s="66" t="s">
        <v>80</v>
      </c>
      <c r="F100" s="3" t="s">
        <v>7</v>
      </c>
      <c r="G100" s="45">
        <f t="shared" ref="G100:V101" si="98">G101</f>
        <v>162</v>
      </c>
      <c r="H100" s="45">
        <f t="shared" si="98"/>
        <v>0</v>
      </c>
      <c r="I100" s="45">
        <f t="shared" si="98"/>
        <v>162</v>
      </c>
      <c r="J100" s="45">
        <f t="shared" si="98"/>
        <v>0</v>
      </c>
      <c r="K100" s="45">
        <f t="shared" si="98"/>
        <v>162</v>
      </c>
      <c r="L100" s="101">
        <f t="shared" si="98"/>
        <v>0</v>
      </c>
      <c r="M100" s="45">
        <f t="shared" si="98"/>
        <v>162</v>
      </c>
      <c r="N100" s="101">
        <f t="shared" si="98"/>
        <v>0</v>
      </c>
      <c r="O100" s="45">
        <f t="shared" si="98"/>
        <v>162</v>
      </c>
      <c r="P100" s="101">
        <f t="shared" si="98"/>
        <v>0</v>
      </c>
      <c r="Q100" s="45">
        <f t="shared" si="98"/>
        <v>162</v>
      </c>
      <c r="R100" s="101">
        <f t="shared" si="98"/>
        <v>0</v>
      </c>
      <c r="S100" s="116">
        <f t="shared" si="98"/>
        <v>162</v>
      </c>
      <c r="T100" s="101">
        <f t="shared" si="98"/>
        <v>0</v>
      </c>
      <c r="U100" s="45">
        <f t="shared" si="98"/>
        <v>162</v>
      </c>
      <c r="V100" s="101">
        <f t="shared" si="98"/>
        <v>0</v>
      </c>
      <c r="W100" s="45">
        <f t="shared" ref="V100:W101" si="99">W101</f>
        <v>162</v>
      </c>
      <c r="X100" s="114" t="b">
        <f t="shared" si="81"/>
        <v>1</v>
      </c>
    </row>
    <row r="101" spans="1:24" ht="33" x14ac:dyDescent="0.25">
      <c r="A101" s="6" t="s">
        <v>26</v>
      </c>
      <c r="B101" s="3" t="s">
        <v>9</v>
      </c>
      <c r="C101" s="48" t="s">
        <v>64</v>
      </c>
      <c r="D101" s="48" t="s">
        <v>74</v>
      </c>
      <c r="E101" s="68" t="s">
        <v>80</v>
      </c>
      <c r="F101" s="3" t="s">
        <v>27</v>
      </c>
      <c r="G101" s="49">
        <f t="shared" si="98"/>
        <v>162</v>
      </c>
      <c r="H101" s="49">
        <f t="shared" si="98"/>
        <v>0</v>
      </c>
      <c r="I101" s="49">
        <f t="shared" si="98"/>
        <v>162</v>
      </c>
      <c r="J101" s="49">
        <f t="shared" si="98"/>
        <v>0</v>
      </c>
      <c r="K101" s="49">
        <f t="shared" si="98"/>
        <v>162</v>
      </c>
      <c r="L101" s="55">
        <f t="shared" si="98"/>
        <v>0</v>
      </c>
      <c r="M101" s="49">
        <f t="shared" si="98"/>
        <v>162</v>
      </c>
      <c r="N101" s="55">
        <f t="shared" si="98"/>
        <v>0</v>
      </c>
      <c r="O101" s="49">
        <f t="shared" si="98"/>
        <v>162</v>
      </c>
      <c r="P101" s="55">
        <f t="shared" si="98"/>
        <v>0</v>
      </c>
      <c r="Q101" s="49">
        <f t="shared" si="98"/>
        <v>162</v>
      </c>
      <c r="R101" s="55">
        <f t="shared" si="98"/>
        <v>0</v>
      </c>
      <c r="S101" s="118">
        <f t="shared" si="98"/>
        <v>162</v>
      </c>
      <c r="T101" s="55">
        <f t="shared" si="98"/>
        <v>0</v>
      </c>
      <c r="U101" s="49">
        <f t="shared" si="98"/>
        <v>162</v>
      </c>
      <c r="V101" s="55">
        <f t="shared" si="99"/>
        <v>0</v>
      </c>
      <c r="W101" s="49">
        <f t="shared" si="99"/>
        <v>162</v>
      </c>
      <c r="X101" s="114" t="b">
        <f t="shared" si="81"/>
        <v>1</v>
      </c>
    </row>
    <row r="102" spans="1:24" ht="33" x14ac:dyDescent="0.25">
      <c r="A102" s="6" t="s">
        <v>28</v>
      </c>
      <c r="B102" s="3" t="s">
        <v>9</v>
      </c>
      <c r="C102" s="48" t="s">
        <v>64</v>
      </c>
      <c r="D102" s="48" t="s">
        <v>74</v>
      </c>
      <c r="E102" s="68" t="s">
        <v>80</v>
      </c>
      <c r="F102" s="3" t="s">
        <v>29</v>
      </c>
      <c r="G102" s="55">
        <v>162</v>
      </c>
      <c r="H102" s="49">
        <v>0</v>
      </c>
      <c r="I102" s="55">
        <f>G102+H102</f>
        <v>162</v>
      </c>
      <c r="J102" s="55">
        <v>0</v>
      </c>
      <c r="K102" s="55">
        <f>I102+J102</f>
        <v>162</v>
      </c>
      <c r="L102" s="55">
        <v>0</v>
      </c>
      <c r="M102" s="55">
        <f>K102+L102</f>
        <v>162</v>
      </c>
      <c r="N102" s="55">
        <v>0</v>
      </c>
      <c r="O102" s="55">
        <f>M102+N102</f>
        <v>162</v>
      </c>
      <c r="P102" s="55">
        <v>0</v>
      </c>
      <c r="Q102" s="55">
        <f>O102+P102</f>
        <v>162</v>
      </c>
      <c r="R102" s="55">
        <v>0</v>
      </c>
      <c r="S102" s="119">
        <f>Q102+R102</f>
        <v>162</v>
      </c>
      <c r="T102" s="55">
        <v>0</v>
      </c>
      <c r="U102" s="55">
        <f>S102+T102</f>
        <v>162</v>
      </c>
      <c r="V102" s="55">
        <v>0</v>
      </c>
      <c r="W102" s="55">
        <f>U102+V102</f>
        <v>162</v>
      </c>
      <c r="X102" s="114" t="b">
        <f t="shared" si="81"/>
        <v>1</v>
      </c>
    </row>
    <row r="103" spans="1:24" x14ac:dyDescent="0.25">
      <c r="A103" s="24" t="s">
        <v>430</v>
      </c>
      <c r="B103" s="4" t="s">
        <v>9</v>
      </c>
      <c r="C103" s="43" t="s">
        <v>21</v>
      </c>
      <c r="D103" s="43" t="s">
        <v>6</v>
      </c>
      <c r="E103" s="69" t="s">
        <v>7</v>
      </c>
      <c r="F103" s="3" t="s">
        <v>7</v>
      </c>
      <c r="G103" s="40">
        <f t="shared" ref="G103:I103" si="100">G104+G146</f>
        <v>195805.8</v>
      </c>
      <c r="H103" s="40">
        <f t="shared" si="100"/>
        <v>45571.600000000006</v>
      </c>
      <c r="I103" s="40">
        <f t="shared" si="100"/>
        <v>241377.39999999997</v>
      </c>
      <c r="J103" s="40">
        <f t="shared" ref="J103:K103" si="101">J104+J146</f>
        <v>0</v>
      </c>
      <c r="K103" s="40">
        <f t="shared" si="101"/>
        <v>241377.39999999997</v>
      </c>
      <c r="L103" s="53">
        <f t="shared" ref="L103:M103" si="102">L104+L146</f>
        <v>-3895.3</v>
      </c>
      <c r="M103" s="40">
        <f t="shared" si="102"/>
        <v>237482.09999999998</v>
      </c>
      <c r="N103" s="53">
        <f t="shared" ref="N103:O103" si="103">N104+N146</f>
        <v>7036</v>
      </c>
      <c r="O103" s="40">
        <f t="shared" si="103"/>
        <v>244518.09999999998</v>
      </c>
      <c r="P103" s="53">
        <f t="shared" ref="P103:Q103" si="104">P104+P146</f>
        <v>0</v>
      </c>
      <c r="Q103" s="40">
        <f t="shared" si="104"/>
        <v>244518.09999999998</v>
      </c>
      <c r="R103" s="53">
        <f t="shared" ref="R103:S103" si="105">R104+R146</f>
        <v>107755.4</v>
      </c>
      <c r="S103" s="115">
        <f t="shared" si="105"/>
        <v>352273.50000000006</v>
      </c>
      <c r="T103" s="53">
        <f t="shared" ref="T103:U103" si="106">T104+T146</f>
        <v>16471.900000000001</v>
      </c>
      <c r="U103" s="40">
        <f t="shared" si="106"/>
        <v>368745.4</v>
      </c>
      <c r="V103" s="53">
        <f t="shared" ref="V103:W103" si="107">V104+V146</f>
        <v>0</v>
      </c>
      <c r="W103" s="40">
        <f t="shared" si="107"/>
        <v>368745.4</v>
      </c>
      <c r="X103" s="114" t="b">
        <f t="shared" si="81"/>
        <v>1</v>
      </c>
    </row>
    <row r="104" spans="1:24" x14ac:dyDescent="0.25">
      <c r="A104" s="24" t="s">
        <v>81</v>
      </c>
      <c r="B104" s="4" t="s">
        <v>9</v>
      </c>
      <c r="C104" s="43" t="s">
        <v>21</v>
      </c>
      <c r="D104" s="43" t="s">
        <v>65</v>
      </c>
      <c r="E104" s="69" t="s">
        <v>7</v>
      </c>
      <c r="F104" s="3" t="s">
        <v>7</v>
      </c>
      <c r="G104" s="40">
        <f t="shared" ref="G104:I104" si="108">G105+G136</f>
        <v>178320.8</v>
      </c>
      <c r="H104" s="40">
        <f t="shared" si="108"/>
        <v>42635.8</v>
      </c>
      <c r="I104" s="40">
        <f t="shared" si="108"/>
        <v>220956.59999999998</v>
      </c>
      <c r="J104" s="40">
        <f t="shared" ref="J104:K104" si="109">J105+J136</f>
        <v>0</v>
      </c>
      <c r="K104" s="40">
        <f t="shared" si="109"/>
        <v>220956.59999999998</v>
      </c>
      <c r="L104" s="53">
        <f t="shared" ref="L104:M104" si="110">L105+L136</f>
        <v>-3895.3</v>
      </c>
      <c r="M104" s="40">
        <f t="shared" si="110"/>
        <v>217061.3</v>
      </c>
      <c r="N104" s="53">
        <f t="shared" ref="N104:O104" si="111">N105+N136</f>
        <v>0</v>
      </c>
      <c r="O104" s="40">
        <f t="shared" si="111"/>
        <v>217061.3</v>
      </c>
      <c r="P104" s="53">
        <f t="shared" ref="P104:Q104" si="112">P105+P136</f>
        <v>0</v>
      </c>
      <c r="Q104" s="40">
        <f t="shared" si="112"/>
        <v>217061.3</v>
      </c>
      <c r="R104" s="53">
        <f t="shared" ref="R104:S104" si="113">R105+R136</f>
        <v>107755.4</v>
      </c>
      <c r="S104" s="115">
        <f t="shared" si="113"/>
        <v>324816.70000000007</v>
      </c>
      <c r="T104" s="53">
        <f t="shared" ref="T104:U104" si="114">T105+T136</f>
        <v>12828.9</v>
      </c>
      <c r="U104" s="40">
        <f t="shared" si="114"/>
        <v>337645.60000000003</v>
      </c>
      <c r="V104" s="53">
        <f t="shared" ref="V104:W104" si="115">V105+V136</f>
        <v>0</v>
      </c>
      <c r="W104" s="40">
        <f t="shared" si="115"/>
        <v>337645.60000000003</v>
      </c>
      <c r="X104" s="114" t="b">
        <f t="shared" si="81"/>
        <v>1</v>
      </c>
    </row>
    <row r="105" spans="1:24" ht="49.5" x14ac:dyDescent="0.25">
      <c r="A105" s="27" t="s">
        <v>82</v>
      </c>
      <c r="B105" s="12" t="s">
        <v>9</v>
      </c>
      <c r="C105" s="51" t="s">
        <v>21</v>
      </c>
      <c r="D105" s="51" t="s">
        <v>65</v>
      </c>
      <c r="E105" s="70" t="s">
        <v>83</v>
      </c>
      <c r="F105" s="12" t="s">
        <v>7</v>
      </c>
      <c r="G105" s="52">
        <f t="shared" ref="G105:I105" si="116">G106+G126+G131</f>
        <v>157227.29999999999</v>
      </c>
      <c r="H105" s="52">
        <f t="shared" si="116"/>
        <v>5858</v>
      </c>
      <c r="I105" s="52">
        <f t="shared" si="116"/>
        <v>163085.29999999999</v>
      </c>
      <c r="J105" s="52">
        <f t="shared" ref="J105:K105" si="117">J106+J126+J131</f>
        <v>0</v>
      </c>
      <c r="K105" s="52">
        <f t="shared" si="117"/>
        <v>163085.29999999999</v>
      </c>
      <c r="L105" s="75">
        <f t="shared" ref="L105:M105" si="118">L106+L126+L131</f>
        <v>-3895.3</v>
      </c>
      <c r="M105" s="52">
        <f t="shared" si="118"/>
        <v>159190</v>
      </c>
      <c r="N105" s="75">
        <f t="shared" ref="N105:O105" si="119">N106+N126+N131</f>
        <v>0</v>
      </c>
      <c r="O105" s="52">
        <f t="shared" si="119"/>
        <v>159190</v>
      </c>
      <c r="P105" s="75">
        <f t="shared" ref="P105:Q105" si="120">P106+P126+P131</f>
        <v>0</v>
      </c>
      <c r="Q105" s="52">
        <f t="shared" si="120"/>
        <v>159190</v>
      </c>
      <c r="R105" s="75">
        <f t="shared" ref="R105:S105" si="121">R106+R126+R131</f>
        <v>107612.09999999999</v>
      </c>
      <c r="S105" s="121">
        <f t="shared" si="121"/>
        <v>266802.10000000003</v>
      </c>
      <c r="T105" s="75">
        <f t="shared" ref="T105:U105" si="122">T106+T126+T131</f>
        <v>-1578.7</v>
      </c>
      <c r="U105" s="52">
        <f t="shared" si="122"/>
        <v>265223.40000000002</v>
      </c>
      <c r="V105" s="75">
        <f t="shared" ref="V105:W105" si="123">V106+V126+V131</f>
        <v>0</v>
      </c>
      <c r="W105" s="52">
        <f t="shared" si="123"/>
        <v>265223.40000000002</v>
      </c>
      <c r="X105" s="114" t="b">
        <f t="shared" si="81"/>
        <v>1</v>
      </c>
    </row>
    <row r="106" spans="1:24" ht="34.5" x14ac:dyDescent="0.3">
      <c r="A106" s="25" t="s">
        <v>431</v>
      </c>
      <c r="B106" s="5" t="s">
        <v>9</v>
      </c>
      <c r="C106" s="44" t="s">
        <v>21</v>
      </c>
      <c r="D106" s="44" t="s">
        <v>65</v>
      </c>
      <c r="E106" s="66" t="s">
        <v>84</v>
      </c>
      <c r="F106" s="3" t="s">
        <v>7</v>
      </c>
      <c r="G106" s="45">
        <f t="shared" ref="G106:I106" si="124">G111+G118+G107</f>
        <v>146939.59999999998</v>
      </c>
      <c r="H106" s="45">
        <f t="shared" si="124"/>
        <v>5858</v>
      </c>
      <c r="I106" s="45">
        <f t="shared" si="124"/>
        <v>152797.59999999998</v>
      </c>
      <c r="J106" s="45">
        <f t="shared" ref="J106:K106" si="125">J111+J118+J107</f>
        <v>0</v>
      </c>
      <c r="K106" s="45">
        <f t="shared" si="125"/>
        <v>152797.59999999998</v>
      </c>
      <c r="L106" s="101">
        <f t="shared" ref="L106:M106" si="126">L111+L118+L107</f>
        <v>-3895.3</v>
      </c>
      <c r="M106" s="45">
        <f t="shared" si="126"/>
        <v>148902.29999999999</v>
      </c>
      <c r="N106" s="101">
        <f t="shared" ref="N106:O106" si="127">N111+N118+N107</f>
        <v>0</v>
      </c>
      <c r="O106" s="45">
        <f t="shared" si="127"/>
        <v>148902.29999999999</v>
      </c>
      <c r="P106" s="101">
        <f t="shared" ref="P106:Q106" si="128">P111+P118+P107</f>
        <v>0</v>
      </c>
      <c r="Q106" s="45">
        <f t="shared" si="128"/>
        <v>148902.29999999999</v>
      </c>
      <c r="R106" s="101">
        <f t="shared" ref="R106:S106" si="129">R111+R118+R107</f>
        <v>106006.39999999999</v>
      </c>
      <c r="S106" s="116">
        <f t="shared" si="129"/>
        <v>254908.7</v>
      </c>
      <c r="T106" s="101">
        <f t="shared" ref="T106:U106" si="130">T111+T118+T107</f>
        <v>27</v>
      </c>
      <c r="U106" s="45">
        <f t="shared" si="130"/>
        <v>254935.7</v>
      </c>
      <c r="V106" s="101">
        <f t="shared" ref="V106:W106" si="131">V111+V118+V107</f>
        <v>0</v>
      </c>
      <c r="W106" s="45">
        <f t="shared" si="131"/>
        <v>254935.7</v>
      </c>
      <c r="X106" s="114" t="b">
        <f t="shared" si="81"/>
        <v>1</v>
      </c>
    </row>
    <row r="107" spans="1:24" x14ac:dyDescent="0.25">
      <c r="A107" s="26" t="s">
        <v>85</v>
      </c>
      <c r="B107" s="7" t="s">
        <v>9</v>
      </c>
      <c r="C107" s="46" t="s">
        <v>21</v>
      </c>
      <c r="D107" s="46" t="s">
        <v>65</v>
      </c>
      <c r="E107" s="67" t="s">
        <v>86</v>
      </c>
      <c r="F107" s="3" t="s">
        <v>7</v>
      </c>
      <c r="G107" s="47">
        <f t="shared" ref="G107:V109" si="132">G108</f>
        <v>3794</v>
      </c>
      <c r="H107" s="47">
        <f t="shared" si="132"/>
        <v>0</v>
      </c>
      <c r="I107" s="47">
        <f t="shared" si="132"/>
        <v>3794</v>
      </c>
      <c r="J107" s="47">
        <f t="shared" si="132"/>
        <v>0</v>
      </c>
      <c r="K107" s="47">
        <f t="shared" si="132"/>
        <v>3794</v>
      </c>
      <c r="L107" s="80">
        <f t="shared" si="132"/>
        <v>0</v>
      </c>
      <c r="M107" s="47">
        <f t="shared" si="132"/>
        <v>3794</v>
      </c>
      <c r="N107" s="80">
        <f t="shared" si="132"/>
        <v>0</v>
      </c>
      <c r="O107" s="47">
        <f t="shared" si="132"/>
        <v>3794</v>
      </c>
      <c r="P107" s="80">
        <f t="shared" si="132"/>
        <v>0</v>
      </c>
      <c r="Q107" s="47">
        <f t="shared" si="132"/>
        <v>3794</v>
      </c>
      <c r="R107" s="80">
        <f t="shared" si="132"/>
        <v>0</v>
      </c>
      <c r="S107" s="117">
        <f t="shared" si="132"/>
        <v>3794</v>
      </c>
      <c r="T107" s="80">
        <f t="shared" si="132"/>
        <v>0</v>
      </c>
      <c r="U107" s="47">
        <f t="shared" si="132"/>
        <v>3794</v>
      </c>
      <c r="V107" s="80">
        <f t="shared" si="132"/>
        <v>0</v>
      </c>
      <c r="W107" s="47">
        <f t="shared" ref="V107:W109" si="133">W108</f>
        <v>3794</v>
      </c>
      <c r="X107" s="114" t="b">
        <f t="shared" si="81"/>
        <v>1</v>
      </c>
    </row>
    <row r="108" spans="1:24" x14ac:dyDescent="0.25">
      <c r="A108" s="6" t="s">
        <v>87</v>
      </c>
      <c r="B108" s="3" t="s">
        <v>9</v>
      </c>
      <c r="C108" s="48" t="s">
        <v>21</v>
      </c>
      <c r="D108" s="48" t="s">
        <v>65</v>
      </c>
      <c r="E108" s="68" t="s">
        <v>88</v>
      </c>
      <c r="F108" s="3"/>
      <c r="G108" s="49">
        <f t="shared" si="132"/>
        <v>3794</v>
      </c>
      <c r="H108" s="49">
        <f t="shared" si="132"/>
        <v>0</v>
      </c>
      <c r="I108" s="49">
        <f t="shared" si="132"/>
        <v>3794</v>
      </c>
      <c r="J108" s="49">
        <f t="shared" si="132"/>
        <v>0</v>
      </c>
      <c r="K108" s="49">
        <f t="shared" si="132"/>
        <v>3794</v>
      </c>
      <c r="L108" s="55">
        <f t="shared" si="132"/>
        <v>0</v>
      </c>
      <c r="M108" s="49">
        <f t="shared" si="132"/>
        <v>3794</v>
      </c>
      <c r="N108" s="55">
        <f t="shared" si="132"/>
        <v>0</v>
      </c>
      <c r="O108" s="49">
        <f t="shared" si="132"/>
        <v>3794</v>
      </c>
      <c r="P108" s="55">
        <f t="shared" si="132"/>
        <v>0</v>
      </c>
      <c r="Q108" s="49">
        <f t="shared" si="132"/>
        <v>3794</v>
      </c>
      <c r="R108" s="55">
        <f t="shared" si="132"/>
        <v>0</v>
      </c>
      <c r="S108" s="118">
        <f t="shared" si="132"/>
        <v>3794</v>
      </c>
      <c r="T108" s="55">
        <f t="shared" si="132"/>
        <v>0</v>
      </c>
      <c r="U108" s="49">
        <f t="shared" si="132"/>
        <v>3794</v>
      </c>
      <c r="V108" s="55">
        <f t="shared" si="133"/>
        <v>0</v>
      </c>
      <c r="W108" s="49">
        <f t="shared" si="133"/>
        <v>3794</v>
      </c>
      <c r="X108" s="114" t="b">
        <f t="shared" si="81"/>
        <v>1</v>
      </c>
    </row>
    <row r="109" spans="1:24" ht="33" x14ac:dyDescent="0.25">
      <c r="A109" s="6" t="s">
        <v>89</v>
      </c>
      <c r="B109" s="3" t="s">
        <v>9</v>
      </c>
      <c r="C109" s="48" t="s">
        <v>21</v>
      </c>
      <c r="D109" s="48" t="s">
        <v>65</v>
      </c>
      <c r="E109" s="68" t="s">
        <v>88</v>
      </c>
      <c r="F109" s="3" t="s">
        <v>90</v>
      </c>
      <c r="G109" s="49">
        <f t="shared" si="132"/>
        <v>3794</v>
      </c>
      <c r="H109" s="49">
        <f t="shared" si="132"/>
        <v>0</v>
      </c>
      <c r="I109" s="49">
        <f t="shared" si="132"/>
        <v>3794</v>
      </c>
      <c r="J109" s="49">
        <f t="shared" si="132"/>
        <v>0</v>
      </c>
      <c r="K109" s="49">
        <f t="shared" si="132"/>
        <v>3794</v>
      </c>
      <c r="L109" s="55">
        <f t="shared" si="132"/>
        <v>0</v>
      </c>
      <c r="M109" s="49">
        <f t="shared" si="132"/>
        <v>3794</v>
      </c>
      <c r="N109" s="55">
        <f t="shared" si="132"/>
        <v>0</v>
      </c>
      <c r="O109" s="49">
        <f t="shared" si="132"/>
        <v>3794</v>
      </c>
      <c r="P109" s="55">
        <f t="shared" si="132"/>
        <v>0</v>
      </c>
      <c r="Q109" s="49">
        <f t="shared" si="132"/>
        <v>3794</v>
      </c>
      <c r="R109" s="55">
        <f t="shared" si="132"/>
        <v>0</v>
      </c>
      <c r="S109" s="118">
        <f t="shared" si="132"/>
        <v>3794</v>
      </c>
      <c r="T109" s="55">
        <f t="shared" si="132"/>
        <v>0</v>
      </c>
      <c r="U109" s="49">
        <f t="shared" si="132"/>
        <v>3794</v>
      </c>
      <c r="V109" s="55">
        <f t="shared" si="133"/>
        <v>0</v>
      </c>
      <c r="W109" s="49">
        <f t="shared" si="133"/>
        <v>3794</v>
      </c>
      <c r="X109" s="114" t="b">
        <f t="shared" si="81"/>
        <v>1</v>
      </c>
    </row>
    <row r="110" spans="1:24" x14ac:dyDescent="0.25">
      <c r="A110" s="6" t="s">
        <v>91</v>
      </c>
      <c r="B110" s="3" t="s">
        <v>9</v>
      </c>
      <c r="C110" s="48" t="s">
        <v>21</v>
      </c>
      <c r="D110" s="48" t="s">
        <v>65</v>
      </c>
      <c r="E110" s="68" t="s">
        <v>88</v>
      </c>
      <c r="F110" s="3" t="s">
        <v>92</v>
      </c>
      <c r="G110" s="55">
        <v>3794</v>
      </c>
      <c r="H110" s="49">
        <v>0</v>
      </c>
      <c r="I110" s="55">
        <f>G110+H110</f>
        <v>3794</v>
      </c>
      <c r="J110" s="55">
        <v>0</v>
      </c>
      <c r="K110" s="55">
        <f>I110+J110</f>
        <v>3794</v>
      </c>
      <c r="L110" s="55">
        <v>0</v>
      </c>
      <c r="M110" s="55">
        <f>K110+L110</f>
        <v>3794</v>
      </c>
      <c r="N110" s="55">
        <v>0</v>
      </c>
      <c r="O110" s="55">
        <f>M110+N110</f>
        <v>3794</v>
      </c>
      <c r="P110" s="55">
        <v>0</v>
      </c>
      <c r="Q110" s="55">
        <f>O110+P110</f>
        <v>3794</v>
      </c>
      <c r="R110" s="55">
        <v>0</v>
      </c>
      <c r="S110" s="119">
        <f>Q110+R110</f>
        <v>3794</v>
      </c>
      <c r="T110" s="55">
        <v>0</v>
      </c>
      <c r="U110" s="55">
        <f>S110+T110</f>
        <v>3794</v>
      </c>
      <c r="V110" s="55">
        <v>0</v>
      </c>
      <c r="W110" s="55">
        <f>U110+V110</f>
        <v>3794</v>
      </c>
      <c r="X110" s="114" t="b">
        <f t="shared" si="81"/>
        <v>1</v>
      </c>
    </row>
    <row r="111" spans="1:24" x14ac:dyDescent="0.25">
      <c r="A111" s="26" t="s">
        <v>432</v>
      </c>
      <c r="B111" s="7" t="s">
        <v>9</v>
      </c>
      <c r="C111" s="46" t="s">
        <v>21</v>
      </c>
      <c r="D111" s="46" t="s">
        <v>65</v>
      </c>
      <c r="E111" s="67" t="s">
        <v>93</v>
      </c>
      <c r="F111" s="3" t="s">
        <v>7</v>
      </c>
      <c r="G111" s="47">
        <f t="shared" ref="G111:I111" si="134">G115+G112</f>
        <v>42716.7</v>
      </c>
      <c r="H111" s="47">
        <f t="shared" si="134"/>
        <v>0</v>
      </c>
      <c r="I111" s="47">
        <f t="shared" si="134"/>
        <v>42716.7</v>
      </c>
      <c r="J111" s="47">
        <f t="shared" ref="J111:K111" si="135">J115+J112</f>
        <v>0</v>
      </c>
      <c r="K111" s="47">
        <f t="shared" si="135"/>
        <v>42716.7</v>
      </c>
      <c r="L111" s="80">
        <f t="shared" ref="L111:M111" si="136">L115+L112</f>
        <v>0</v>
      </c>
      <c r="M111" s="47">
        <f t="shared" si="136"/>
        <v>42716.7</v>
      </c>
      <c r="N111" s="80">
        <f t="shared" ref="N111:O111" si="137">N115+N112</f>
        <v>0</v>
      </c>
      <c r="O111" s="47">
        <f t="shared" si="137"/>
        <v>42716.7</v>
      </c>
      <c r="P111" s="80">
        <f t="shared" ref="P111:Q111" si="138">P115+P112</f>
        <v>0</v>
      </c>
      <c r="Q111" s="47">
        <f t="shared" si="138"/>
        <v>42716.7</v>
      </c>
      <c r="R111" s="80">
        <f t="shared" ref="R111:S111" si="139">R115+R112</f>
        <v>0</v>
      </c>
      <c r="S111" s="117">
        <f t="shared" si="139"/>
        <v>42716.7</v>
      </c>
      <c r="T111" s="80">
        <f t="shared" ref="T111:U111" si="140">T115+T112</f>
        <v>0</v>
      </c>
      <c r="U111" s="47">
        <f t="shared" si="140"/>
        <v>42716.7</v>
      </c>
      <c r="V111" s="80">
        <f t="shared" ref="V111:W111" si="141">V115+V112</f>
        <v>0</v>
      </c>
      <c r="W111" s="47">
        <f t="shared" si="141"/>
        <v>42716.7</v>
      </c>
      <c r="X111" s="114" t="b">
        <f t="shared" si="81"/>
        <v>1</v>
      </c>
    </row>
    <row r="112" spans="1:24" x14ac:dyDescent="0.25">
      <c r="A112" s="6" t="s">
        <v>94</v>
      </c>
      <c r="B112" s="3" t="s">
        <v>9</v>
      </c>
      <c r="C112" s="48" t="s">
        <v>21</v>
      </c>
      <c r="D112" s="48" t="s">
        <v>65</v>
      </c>
      <c r="E112" s="68" t="s">
        <v>95</v>
      </c>
      <c r="F112" s="3" t="s">
        <v>7</v>
      </c>
      <c r="G112" s="49">
        <f t="shared" ref="G112:V113" si="142">G113</f>
        <v>38961</v>
      </c>
      <c r="H112" s="49">
        <f t="shared" si="142"/>
        <v>0</v>
      </c>
      <c r="I112" s="49">
        <f t="shared" si="142"/>
        <v>38961</v>
      </c>
      <c r="J112" s="49">
        <f t="shared" si="142"/>
        <v>0</v>
      </c>
      <c r="K112" s="49">
        <f t="shared" si="142"/>
        <v>38961</v>
      </c>
      <c r="L112" s="55">
        <f t="shared" si="142"/>
        <v>0</v>
      </c>
      <c r="M112" s="49">
        <f t="shared" si="142"/>
        <v>38961</v>
      </c>
      <c r="N112" s="55">
        <f t="shared" si="142"/>
        <v>0</v>
      </c>
      <c r="O112" s="49">
        <f t="shared" si="142"/>
        <v>38961</v>
      </c>
      <c r="P112" s="55">
        <f t="shared" si="142"/>
        <v>0</v>
      </c>
      <c r="Q112" s="49">
        <f t="shared" si="142"/>
        <v>38961</v>
      </c>
      <c r="R112" s="55">
        <f t="shared" si="142"/>
        <v>0</v>
      </c>
      <c r="S112" s="118">
        <f t="shared" si="142"/>
        <v>38961</v>
      </c>
      <c r="T112" s="55">
        <f t="shared" si="142"/>
        <v>0</v>
      </c>
      <c r="U112" s="49">
        <f t="shared" si="142"/>
        <v>38961</v>
      </c>
      <c r="V112" s="55">
        <f t="shared" si="142"/>
        <v>0</v>
      </c>
      <c r="W112" s="49">
        <f t="shared" ref="V112:W113" si="143">W113</f>
        <v>38961</v>
      </c>
      <c r="X112" s="114" t="b">
        <f t="shared" si="81"/>
        <v>1</v>
      </c>
    </row>
    <row r="113" spans="1:24" ht="33" x14ac:dyDescent="0.25">
      <c r="A113" s="6" t="s">
        <v>89</v>
      </c>
      <c r="B113" s="3" t="s">
        <v>9</v>
      </c>
      <c r="C113" s="48" t="s">
        <v>21</v>
      </c>
      <c r="D113" s="48" t="s">
        <v>65</v>
      </c>
      <c r="E113" s="68" t="s">
        <v>95</v>
      </c>
      <c r="F113" s="3" t="s">
        <v>90</v>
      </c>
      <c r="G113" s="49">
        <f t="shared" si="142"/>
        <v>38961</v>
      </c>
      <c r="H113" s="49">
        <f t="shared" si="142"/>
        <v>0</v>
      </c>
      <c r="I113" s="49">
        <f t="shared" si="142"/>
        <v>38961</v>
      </c>
      <c r="J113" s="49">
        <f t="shared" si="142"/>
        <v>0</v>
      </c>
      <c r="K113" s="49">
        <f t="shared" si="142"/>
        <v>38961</v>
      </c>
      <c r="L113" s="55">
        <f t="shared" si="142"/>
        <v>0</v>
      </c>
      <c r="M113" s="49">
        <f t="shared" si="142"/>
        <v>38961</v>
      </c>
      <c r="N113" s="55">
        <f t="shared" si="142"/>
        <v>0</v>
      </c>
      <c r="O113" s="49">
        <f t="shared" si="142"/>
        <v>38961</v>
      </c>
      <c r="P113" s="55">
        <f t="shared" si="142"/>
        <v>0</v>
      </c>
      <c r="Q113" s="49">
        <f t="shared" si="142"/>
        <v>38961</v>
      </c>
      <c r="R113" s="55">
        <f t="shared" si="142"/>
        <v>0</v>
      </c>
      <c r="S113" s="118">
        <f t="shared" si="142"/>
        <v>38961</v>
      </c>
      <c r="T113" s="55">
        <f t="shared" si="142"/>
        <v>0</v>
      </c>
      <c r="U113" s="49">
        <f t="shared" si="142"/>
        <v>38961</v>
      </c>
      <c r="V113" s="55">
        <f t="shared" si="143"/>
        <v>0</v>
      </c>
      <c r="W113" s="49">
        <f t="shared" si="143"/>
        <v>38961</v>
      </c>
      <c r="X113" s="114" t="b">
        <f t="shared" si="81"/>
        <v>1</v>
      </c>
    </row>
    <row r="114" spans="1:24" x14ac:dyDescent="0.25">
      <c r="A114" s="6" t="s">
        <v>91</v>
      </c>
      <c r="B114" s="3" t="s">
        <v>9</v>
      </c>
      <c r="C114" s="48" t="s">
        <v>21</v>
      </c>
      <c r="D114" s="48" t="s">
        <v>65</v>
      </c>
      <c r="E114" s="68" t="s">
        <v>95</v>
      </c>
      <c r="F114" s="3" t="s">
        <v>92</v>
      </c>
      <c r="G114" s="55">
        <v>38961</v>
      </c>
      <c r="H114" s="49">
        <v>0</v>
      </c>
      <c r="I114" s="55">
        <f>G114+H114</f>
        <v>38961</v>
      </c>
      <c r="J114" s="55">
        <v>0</v>
      </c>
      <c r="K114" s="55">
        <f>I114+J114</f>
        <v>38961</v>
      </c>
      <c r="L114" s="55">
        <v>0</v>
      </c>
      <c r="M114" s="55">
        <f>K114+L114</f>
        <v>38961</v>
      </c>
      <c r="N114" s="55">
        <v>0</v>
      </c>
      <c r="O114" s="55">
        <f>M114+N114</f>
        <v>38961</v>
      </c>
      <c r="P114" s="55">
        <v>0</v>
      </c>
      <c r="Q114" s="55">
        <f>O114+P114</f>
        <v>38961</v>
      </c>
      <c r="R114" s="55">
        <v>0</v>
      </c>
      <c r="S114" s="119">
        <f>Q114+R114</f>
        <v>38961</v>
      </c>
      <c r="T114" s="55">
        <v>0</v>
      </c>
      <c r="U114" s="55">
        <f>S114+T114</f>
        <v>38961</v>
      </c>
      <c r="V114" s="55">
        <v>0</v>
      </c>
      <c r="W114" s="55">
        <f>U114+V114</f>
        <v>38961</v>
      </c>
      <c r="X114" s="114" t="b">
        <f t="shared" si="81"/>
        <v>1</v>
      </c>
    </row>
    <row r="115" spans="1:24" ht="33" x14ac:dyDescent="0.25">
      <c r="A115" s="6" t="s">
        <v>96</v>
      </c>
      <c r="B115" s="3" t="s">
        <v>9</v>
      </c>
      <c r="C115" s="48" t="s">
        <v>21</v>
      </c>
      <c r="D115" s="48" t="s">
        <v>65</v>
      </c>
      <c r="E115" s="68" t="s">
        <v>97</v>
      </c>
      <c r="F115" s="3" t="s">
        <v>7</v>
      </c>
      <c r="G115" s="49">
        <f t="shared" ref="G115:V116" si="144">G116</f>
        <v>3755.7</v>
      </c>
      <c r="H115" s="49">
        <f t="shared" si="144"/>
        <v>0</v>
      </c>
      <c r="I115" s="49">
        <f t="shared" si="144"/>
        <v>3755.7</v>
      </c>
      <c r="J115" s="49">
        <f t="shared" si="144"/>
        <v>0</v>
      </c>
      <c r="K115" s="49">
        <f t="shared" si="144"/>
        <v>3755.7</v>
      </c>
      <c r="L115" s="55">
        <f t="shared" si="144"/>
        <v>0</v>
      </c>
      <c r="M115" s="49">
        <f t="shared" si="144"/>
        <v>3755.7</v>
      </c>
      <c r="N115" s="55">
        <f t="shared" si="144"/>
        <v>0</v>
      </c>
      <c r="O115" s="49">
        <f t="shared" si="144"/>
        <v>3755.7</v>
      </c>
      <c r="P115" s="55">
        <f t="shared" si="144"/>
        <v>0</v>
      </c>
      <c r="Q115" s="49">
        <f t="shared" si="144"/>
        <v>3755.7</v>
      </c>
      <c r="R115" s="55">
        <f t="shared" si="144"/>
        <v>0</v>
      </c>
      <c r="S115" s="118">
        <f t="shared" si="144"/>
        <v>3755.7</v>
      </c>
      <c r="T115" s="55">
        <f t="shared" si="144"/>
        <v>0</v>
      </c>
      <c r="U115" s="49">
        <f t="shared" si="144"/>
        <v>3755.7</v>
      </c>
      <c r="V115" s="55">
        <f t="shared" si="144"/>
        <v>0</v>
      </c>
      <c r="W115" s="49">
        <f t="shared" ref="V115:W116" si="145">W116</f>
        <v>3755.7</v>
      </c>
      <c r="X115" s="114" t="b">
        <f t="shared" si="81"/>
        <v>1</v>
      </c>
    </row>
    <row r="116" spans="1:24" ht="33" x14ac:dyDescent="0.25">
      <c r="A116" s="6" t="s">
        <v>89</v>
      </c>
      <c r="B116" s="3" t="s">
        <v>9</v>
      </c>
      <c r="C116" s="48" t="s">
        <v>21</v>
      </c>
      <c r="D116" s="48" t="s">
        <v>65</v>
      </c>
      <c r="E116" s="68" t="s">
        <v>97</v>
      </c>
      <c r="F116" s="3" t="s">
        <v>90</v>
      </c>
      <c r="G116" s="49">
        <f t="shared" si="144"/>
        <v>3755.7</v>
      </c>
      <c r="H116" s="49">
        <f t="shared" si="144"/>
        <v>0</v>
      </c>
      <c r="I116" s="49">
        <f t="shared" si="144"/>
        <v>3755.7</v>
      </c>
      <c r="J116" s="49">
        <f t="shared" si="144"/>
        <v>0</v>
      </c>
      <c r="K116" s="49">
        <f t="shared" si="144"/>
        <v>3755.7</v>
      </c>
      <c r="L116" s="55">
        <f t="shared" si="144"/>
        <v>0</v>
      </c>
      <c r="M116" s="49">
        <f t="shared" si="144"/>
        <v>3755.7</v>
      </c>
      <c r="N116" s="55">
        <f t="shared" si="144"/>
        <v>0</v>
      </c>
      <c r="O116" s="49">
        <f t="shared" si="144"/>
        <v>3755.7</v>
      </c>
      <c r="P116" s="55">
        <f t="shared" si="144"/>
        <v>0</v>
      </c>
      <c r="Q116" s="49">
        <f t="shared" si="144"/>
        <v>3755.7</v>
      </c>
      <c r="R116" s="55">
        <f t="shared" si="144"/>
        <v>0</v>
      </c>
      <c r="S116" s="118">
        <f t="shared" si="144"/>
        <v>3755.7</v>
      </c>
      <c r="T116" s="55">
        <f t="shared" si="144"/>
        <v>0</v>
      </c>
      <c r="U116" s="49">
        <f t="shared" si="144"/>
        <v>3755.7</v>
      </c>
      <c r="V116" s="55">
        <f t="shared" si="145"/>
        <v>0</v>
      </c>
      <c r="W116" s="49">
        <f t="shared" si="145"/>
        <v>3755.7</v>
      </c>
      <c r="X116" s="114" t="b">
        <f t="shared" si="81"/>
        <v>1</v>
      </c>
    </row>
    <row r="117" spans="1:24" x14ac:dyDescent="0.25">
      <c r="A117" s="6" t="s">
        <v>91</v>
      </c>
      <c r="B117" s="3" t="s">
        <v>9</v>
      </c>
      <c r="C117" s="48" t="s">
        <v>21</v>
      </c>
      <c r="D117" s="48" t="s">
        <v>65</v>
      </c>
      <c r="E117" s="68" t="s">
        <v>97</v>
      </c>
      <c r="F117" s="3" t="s">
        <v>92</v>
      </c>
      <c r="G117" s="55">
        <v>3755.7</v>
      </c>
      <c r="H117" s="49">
        <v>0</v>
      </c>
      <c r="I117" s="55">
        <f>G117+H117</f>
        <v>3755.7</v>
      </c>
      <c r="J117" s="55">
        <v>0</v>
      </c>
      <c r="K117" s="55">
        <f>I117+J117</f>
        <v>3755.7</v>
      </c>
      <c r="L117" s="55">
        <v>0</v>
      </c>
      <c r="M117" s="55">
        <f>K117+L117</f>
        <v>3755.7</v>
      </c>
      <c r="N117" s="55">
        <v>0</v>
      </c>
      <c r="O117" s="55">
        <f>M117+N117</f>
        <v>3755.7</v>
      </c>
      <c r="P117" s="55">
        <v>0</v>
      </c>
      <c r="Q117" s="55">
        <f>O117+P117</f>
        <v>3755.7</v>
      </c>
      <c r="R117" s="55">
        <v>0</v>
      </c>
      <c r="S117" s="119">
        <f>Q117+R117</f>
        <v>3755.7</v>
      </c>
      <c r="T117" s="55">
        <v>0</v>
      </c>
      <c r="U117" s="55">
        <f>S117+T117</f>
        <v>3755.7</v>
      </c>
      <c r="V117" s="55">
        <v>0</v>
      </c>
      <c r="W117" s="55">
        <f>U117+V117</f>
        <v>3755.7</v>
      </c>
      <c r="X117" s="114" t="b">
        <f t="shared" si="81"/>
        <v>1</v>
      </c>
    </row>
    <row r="118" spans="1:24" x14ac:dyDescent="0.25">
      <c r="A118" s="26" t="s">
        <v>98</v>
      </c>
      <c r="B118" s="7" t="s">
        <v>9</v>
      </c>
      <c r="C118" s="46" t="s">
        <v>21</v>
      </c>
      <c r="D118" s="46" t="s">
        <v>65</v>
      </c>
      <c r="E118" s="67" t="s">
        <v>99</v>
      </c>
      <c r="F118" s="3" t="s">
        <v>7</v>
      </c>
      <c r="G118" s="47">
        <f t="shared" ref="G118:I118" si="146">G122+G119</f>
        <v>100428.9</v>
      </c>
      <c r="H118" s="47">
        <f t="shared" si="146"/>
        <v>5858</v>
      </c>
      <c r="I118" s="47">
        <f t="shared" si="146"/>
        <v>106286.9</v>
      </c>
      <c r="J118" s="47">
        <f t="shared" ref="J118:K118" si="147">J122+J119</f>
        <v>0</v>
      </c>
      <c r="K118" s="47">
        <f t="shared" si="147"/>
        <v>106286.9</v>
      </c>
      <c r="L118" s="80">
        <f t="shared" ref="L118:M118" si="148">L122+L119</f>
        <v>-3895.3</v>
      </c>
      <c r="M118" s="47">
        <f t="shared" si="148"/>
        <v>102391.6</v>
      </c>
      <c r="N118" s="80">
        <f t="shared" ref="N118:O118" si="149">N122+N119</f>
        <v>0</v>
      </c>
      <c r="O118" s="47">
        <f t="shared" si="149"/>
        <v>102391.6</v>
      </c>
      <c r="P118" s="80">
        <f t="shared" ref="P118:Q118" si="150">P122+P119</f>
        <v>0</v>
      </c>
      <c r="Q118" s="47">
        <f t="shared" si="150"/>
        <v>102391.6</v>
      </c>
      <c r="R118" s="80">
        <f t="shared" ref="R118:S118" si="151">R122+R119</f>
        <v>106006.39999999999</v>
      </c>
      <c r="S118" s="117">
        <f t="shared" si="151"/>
        <v>208398</v>
      </c>
      <c r="T118" s="80">
        <f t="shared" ref="T118:U118" si="152">T122+T119</f>
        <v>27</v>
      </c>
      <c r="U118" s="47">
        <f t="shared" si="152"/>
        <v>208425</v>
      </c>
      <c r="V118" s="80">
        <f t="shared" ref="V118:W118" si="153">V122+V119</f>
        <v>0</v>
      </c>
      <c r="W118" s="47">
        <f t="shared" si="153"/>
        <v>208425</v>
      </c>
      <c r="X118" s="114" t="b">
        <f t="shared" si="81"/>
        <v>1</v>
      </c>
    </row>
    <row r="119" spans="1:24" x14ac:dyDescent="0.25">
      <c r="A119" s="6" t="s">
        <v>87</v>
      </c>
      <c r="B119" s="3" t="s">
        <v>9</v>
      </c>
      <c r="C119" s="48" t="s">
        <v>21</v>
      </c>
      <c r="D119" s="48" t="s">
        <v>65</v>
      </c>
      <c r="E119" s="68" t="s">
        <v>100</v>
      </c>
      <c r="F119" s="3"/>
      <c r="G119" s="49">
        <f t="shared" ref="G119:V120" si="154">G120</f>
        <v>59279.9</v>
      </c>
      <c r="H119" s="49">
        <f t="shared" si="154"/>
        <v>5858</v>
      </c>
      <c r="I119" s="49">
        <f t="shared" si="154"/>
        <v>65137.9</v>
      </c>
      <c r="J119" s="49">
        <f t="shared" si="154"/>
        <v>0</v>
      </c>
      <c r="K119" s="49">
        <f t="shared" si="154"/>
        <v>65137.9</v>
      </c>
      <c r="L119" s="55">
        <f t="shared" si="154"/>
        <v>0</v>
      </c>
      <c r="M119" s="49">
        <f t="shared" si="154"/>
        <v>65137.9</v>
      </c>
      <c r="N119" s="55">
        <f t="shared" si="154"/>
        <v>0</v>
      </c>
      <c r="O119" s="49">
        <f t="shared" si="154"/>
        <v>65137.9</v>
      </c>
      <c r="P119" s="55">
        <f t="shared" si="154"/>
        <v>0</v>
      </c>
      <c r="Q119" s="49">
        <f t="shared" si="154"/>
        <v>65137.9</v>
      </c>
      <c r="R119" s="55">
        <f t="shared" si="154"/>
        <v>3958.4</v>
      </c>
      <c r="S119" s="118">
        <f t="shared" si="154"/>
        <v>69096.3</v>
      </c>
      <c r="T119" s="55">
        <f t="shared" si="154"/>
        <v>27</v>
      </c>
      <c r="U119" s="49">
        <f t="shared" si="154"/>
        <v>69123.3</v>
      </c>
      <c r="V119" s="55">
        <f t="shared" si="154"/>
        <v>0</v>
      </c>
      <c r="W119" s="49">
        <f t="shared" ref="V119:W120" si="155">W120</f>
        <v>69123.3</v>
      </c>
      <c r="X119" s="114" t="b">
        <f t="shared" si="81"/>
        <v>1</v>
      </c>
    </row>
    <row r="120" spans="1:24" ht="33" x14ac:dyDescent="0.25">
      <c r="A120" s="6" t="s">
        <v>89</v>
      </c>
      <c r="B120" s="3" t="s">
        <v>9</v>
      </c>
      <c r="C120" s="48" t="s">
        <v>21</v>
      </c>
      <c r="D120" s="48" t="s">
        <v>65</v>
      </c>
      <c r="E120" s="68" t="s">
        <v>100</v>
      </c>
      <c r="F120" s="3" t="s">
        <v>90</v>
      </c>
      <c r="G120" s="49">
        <f t="shared" si="154"/>
        <v>59279.9</v>
      </c>
      <c r="H120" s="49">
        <f t="shared" si="154"/>
        <v>5858</v>
      </c>
      <c r="I120" s="49">
        <f t="shared" si="154"/>
        <v>65137.9</v>
      </c>
      <c r="J120" s="49">
        <f t="shared" si="154"/>
        <v>0</v>
      </c>
      <c r="K120" s="49">
        <f t="shared" si="154"/>
        <v>65137.9</v>
      </c>
      <c r="L120" s="55">
        <f t="shared" si="154"/>
        <v>0</v>
      </c>
      <c r="M120" s="49">
        <f t="shared" si="154"/>
        <v>65137.9</v>
      </c>
      <c r="N120" s="55">
        <f t="shared" si="154"/>
        <v>0</v>
      </c>
      <c r="O120" s="49">
        <f t="shared" si="154"/>
        <v>65137.9</v>
      </c>
      <c r="P120" s="55">
        <f t="shared" si="154"/>
        <v>0</v>
      </c>
      <c r="Q120" s="49">
        <f t="shared" si="154"/>
        <v>65137.9</v>
      </c>
      <c r="R120" s="55">
        <f t="shared" si="154"/>
        <v>3958.4</v>
      </c>
      <c r="S120" s="118">
        <f t="shared" si="154"/>
        <v>69096.3</v>
      </c>
      <c r="T120" s="55">
        <f t="shared" si="154"/>
        <v>27</v>
      </c>
      <c r="U120" s="49">
        <f t="shared" si="154"/>
        <v>69123.3</v>
      </c>
      <c r="V120" s="55">
        <f t="shared" si="155"/>
        <v>0</v>
      </c>
      <c r="W120" s="49">
        <f t="shared" si="155"/>
        <v>69123.3</v>
      </c>
      <c r="X120" s="114" t="b">
        <f t="shared" si="81"/>
        <v>1</v>
      </c>
    </row>
    <row r="121" spans="1:24" x14ac:dyDescent="0.25">
      <c r="A121" s="6" t="s">
        <v>91</v>
      </c>
      <c r="B121" s="3" t="s">
        <v>9</v>
      </c>
      <c r="C121" s="48" t="s">
        <v>21</v>
      </c>
      <c r="D121" s="48" t="s">
        <v>65</v>
      </c>
      <c r="E121" s="68" t="s">
        <v>100</v>
      </c>
      <c r="F121" s="3" t="s">
        <v>92</v>
      </c>
      <c r="G121" s="55">
        <v>59279.9</v>
      </c>
      <c r="H121" s="91">
        <v>5858</v>
      </c>
      <c r="I121" s="55">
        <f>G121+H121</f>
        <v>65137.9</v>
      </c>
      <c r="J121" s="55">
        <v>0</v>
      </c>
      <c r="K121" s="55">
        <f>I121+J121</f>
        <v>65137.9</v>
      </c>
      <c r="L121" s="55">
        <v>0</v>
      </c>
      <c r="M121" s="55">
        <f>K121+L121</f>
        <v>65137.9</v>
      </c>
      <c r="N121" s="55">
        <v>0</v>
      </c>
      <c r="O121" s="55">
        <f>M121+N121</f>
        <v>65137.9</v>
      </c>
      <c r="P121" s="55">
        <v>0</v>
      </c>
      <c r="Q121" s="55">
        <f>O121+P121</f>
        <v>65137.9</v>
      </c>
      <c r="R121" s="55">
        <v>3958.4</v>
      </c>
      <c r="S121" s="119">
        <f>Q121+R121</f>
        <v>69096.3</v>
      </c>
      <c r="T121" s="55">
        <v>27</v>
      </c>
      <c r="U121" s="55">
        <f>S121+T121</f>
        <v>69123.3</v>
      </c>
      <c r="V121" s="55">
        <v>0</v>
      </c>
      <c r="W121" s="55">
        <f>U121+V121</f>
        <v>69123.3</v>
      </c>
      <c r="X121" s="114" t="b">
        <f t="shared" si="81"/>
        <v>1</v>
      </c>
    </row>
    <row r="122" spans="1:24" x14ac:dyDescent="0.25">
      <c r="A122" s="6" t="s">
        <v>101</v>
      </c>
      <c r="B122" s="3" t="s">
        <v>9</v>
      </c>
      <c r="C122" s="48" t="s">
        <v>21</v>
      </c>
      <c r="D122" s="48" t="s">
        <v>65</v>
      </c>
      <c r="E122" s="68" t="s">
        <v>102</v>
      </c>
      <c r="F122" s="3"/>
      <c r="G122" s="49">
        <f t="shared" ref="G122:W124" si="156">G123</f>
        <v>41149</v>
      </c>
      <c r="H122" s="49">
        <f t="shared" si="156"/>
        <v>0</v>
      </c>
      <c r="I122" s="49">
        <f t="shared" si="156"/>
        <v>41149</v>
      </c>
      <c r="J122" s="49">
        <f t="shared" si="156"/>
        <v>0</v>
      </c>
      <c r="K122" s="49">
        <f t="shared" si="156"/>
        <v>41149</v>
      </c>
      <c r="L122" s="55">
        <f t="shared" si="156"/>
        <v>-3895.3</v>
      </c>
      <c r="M122" s="49">
        <f t="shared" si="156"/>
        <v>37253.699999999997</v>
      </c>
      <c r="N122" s="55">
        <f t="shared" si="156"/>
        <v>0</v>
      </c>
      <c r="O122" s="49">
        <f t="shared" si="156"/>
        <v>37253.699999999997</v>
      </c>
      <c r="P122" s="55">
        <f t="shared" si="156"/>
        <v>0</v>
      </c>
      <c r="Q122" s="49">
        <f t="shared" si="156"/>
        <v>37253.699999999997</v>
      </c>
      <c r="R122" s="55">
        <f t="shared" si="156"/>
        <v>102048</v>
      </c>
      <c r="S122" s="118">
        <f t="shared" si="156"/>
        <v>139301.70000000001</v>
      </c>
      <c r="T122" s="55">
        <f t="shared" si="156"/>
        <v>0</v>
      </c>
      <c r="U122" s="49">
        <f t="shared" si="156"/>
        <v>139301.70000000001</v>
      </c>
      <c r="V122" s="55">
        <f t="shared" si="156"/>
        <v>0</v>
      </c>
      <c r="W122" s="49">
        <f t="shared" si="156"/>
        <v>139301.70000000001</v>
      </c>
      <c r="X122" s="114" t="b">
        <f t="shared" si="81"/>
        <v>1</v>
      </c>
    </row>
    <row r="123" spans="1:24" x14ac:dyDescent="0.25">
      <c r="A123" s="6" t="s">
        <v>103</v>
      </c>
      <c r="B123" s="3" t="s">
        <v>9</v>
      </c>
      <c r="C123" s="48" t="s">
        <v>21</v>
      </c>
      <c r="D123" s="48" t="s">
        <v>65</v>
      </c>
      <c r="E123" s="68" t="s">
        <v>104</v>
      </c>
      <c r="F123" s="3"/>
      <c r="G123" s="49">
        <f t="shared" ref="G123:V124" si="157">G124</f>
        <v>41149</v>
      </c>
      <c r="H123" s="49">
        <f t="shared" si="157"/>
        <v>0</v>
      </c>
      <c r="I123" s="49">
        <f t="shared" si="157"/>
        <v>41149</v>
      </c>
      <c r="J123" s="49">
        <f t="shared" si="157"/>
        <v>0</v>
      </c>
      <c r="K123" s="49">
        <f t="shared" si="157"/>
        <v>41149</v>
      </c>
      <c r="L123" s="55">
        <f t="shared" si="157"/>
        <v>-3895.3</v>
      </c>
      <c r="M123" s="49">
        <f t="shared" si="157"/>
        <v>37253.699999999997</v>
      </c>
      <c r="N123" s="55">
        <f t="shared" si="157"/>
        <v>0</v>
      </c>
      <c r="O123" s="49">
        <f t="shared" si="157"/>
        <v>37253.699999999997</v>
      </c>
      <c r="P123" s="55">
        <f t="shared" si="157"/>
        <v>0</v>
      </c>
      <c r="Q123" s="49">
        <f t="shared" si="157"/>
        <v>37253.699999999997</v>
      </c>
      <c r="R123" s="55">
        <f t="shared" si="157"/>
        <v>102048</v>
      </c>
      <c r="S123" s="118">
        <f t="shared" si="157"/>
        <v>139301.70000000001</v>
      </c>
      <c r="T123" s="55">
        <f t="shared" si="157"/>
        <v>0</v>
      </c>
      <c r="U123" s="49">
        <f t="shared" si="157"/>
        <v>139301.70000000001</v>
      </c>
      <c r="V123" s="55">
        <f t="shared" si="157"/>
        <v>0</v>
      </c>
      <c r="W123" s="49">
        <f t="shared" si="156"/>
        <v>139301.70000000001</v>
      </c>
      <c r="X123" s="114" t="b">
        <f t="shared" si="81"/>
        <v>1</v>
      </c>
    </row>
    <row r="124" spans="1:24" ht="33" x14ac:dyDescent="0.25">
      <c r="A124" s="6" t="s">
        <v>89</v>
      </c>
      <c r="B124" s="3" t="s">
        <v>9</v>
      </c>
      <c r="C124" s="48" t="s">
        <v>21</v>
      </c>
      <c r="D124" s="48" t="s">
        <v>65</v>
      </c>
      <c r="E124" s="68" t="s">
        <v>104</v>
      </c>
      <c r="F124" s="3" t="s">
        <v>90</v>
      </c>
      <c r="G124" s="49">
        <f t="shared" si="157"/>
        <v>41149</v>
      </c>
      <c r="H124" s="49">
        <f t="shared" si="157"/>
        <v>0</v>
      </c>
      <c r="I124" s="49">
        <f t="shared" si="157"/>
        <v>41149</v>
      </c>
      <c r="J124" s="49">
        <f t="shared" si="157"/>
        <v>0</v>
      </c>
      <c r="K124" s="49">
        <f t="shared" si="157"/>
        <v>41149</v>
      </c>
      <c r="L124" s="55">
        <f t="shared" si="157"/>
        <v>-3895.3</v>
      </c>
      <c r="M124" s="49">
        <f t="shared" si="157"/>
        <v>37253.699999999997</v>
      </c>
      <c r="N124" s="55">
        <f t="shared" si="157"/>
        <v>0</v>
      </c>
      <c r="O124" s="49">
        <f t="shared" si="157"/>
        <v>37253.699999999997</v>
      </c>
      <c r="P124" s="55">
        <f t="shared" si="157"/>
        <v>0</v>
      </c>
      <c r="Q124" s="49">
        <f t="shared" si="157"/>
        <v>37253.699999999997</v>
      </c>
      <c r="R124" s="55">
        <f t="shared" si="157"/>
        <v>102048</v>
      </c>
      <c r="S124" s="118">
        <f t="shared" si="157"/>
        <v>139301.70000000001</v>
      </c>
      <c r="T124" s="55">
        <f t="shared" si="157"/>
        <v>0</v>
      </c>
      <c r="U124" s="49">
        <f t="shared" si="157"/>
        <v>139301.70000000001</v>
      </c>
      <c r="V124" s="55">
        <f t="shared" si="156"/>
        <v>0</v>
      </c>
      <c r="W124" s="49">
        <f t="shared" si="156"/>
        <v>139301.70000000001</v>
      </c>
      <c r="X124" s="114" t="b">
        <f t="shared" si="81"/>
        <v>1</v>
      </c>
    </row>
    <row r="125" spans="1:24" x14ac:dyDescent="0.25">
      <c r="A125" s="6" t="s">
        <v>91</v>
      </c>
      <c r="B125" s="3" t="s">
        <v>9</v>
      </c>
      <c r="C125" s="48" t="s">
        <v>21</v>
      </c>
      <c r="D125" s="48" t="s">
        <v>65</v>
      </c>
      <c r="E125" s="68" t="s">
        <v>104</v>
      </c>
      <c r="F125" s="3" t="s">
        <v>92</v>
      </c>
      <c r="G125" s="55">
        <v>41149</v>
      </c>
      <c r="H125" s="49">
        <v>0</v>
      </c>
      <c r="I125" s="55">
        <f>G125+H125</f>
        <v>41149</v>
      </c>
      <c r="J125" s="55">
        <v>0</v>
      </c>
      <c r="K125" s="55">
        <f>I125+J125</f>
        <v>41149</v>
      </c>
      <c r="L125" s="91">
        <v>-3895.3</v>
      </c>
      <c r="M125" s="55">
        <f>K125+L125</f>
        <v>37253.699999999997</v>
      </c>
      <c r="N125" s="55">
        <v>0</v>
      </c>
      <c r="O125" s="55">
        <f>M125+N125</f>
        <v>37253.699999999997</v>
      </c>
      <c r="P125" s="55">
        <v>0</v>
      </c>
      <c r="Q125" s="55">
        <f>O125+P125</f>
        <v>37253.699999999997</v>
      </c>
      <c r="R125" s="55">
        <v>102048</v>
      </c>
      <c r="S125" s="119">
        <f>Q125+R125</f>
        <v>139301.70000000001</v>
      </c>
      <c r="T125" s="55">
        <v>0</v>
      </c>
      <c r="U125" s="55">
        <f>S125+T125</f>
        <v>139301.70000000001</v>
      </c>
      <c r="V125" s="55">
        <v>0</v>
      </c>
      <c r="W125" s="55">
        <f>U125+V125</f>
        <v>139301.70000000001</v>
      </c>
      <c r="X125" s="114" t="b">
        <f t="shared" si="81"/>
        <v>1</v>
      </c>
    </row>
    <row r="126" spans="1:24" ht="17.25" customHeight="1" x14ac:dyDescent="0.3">
      <c r="A126" s="25" t="s">
        <v>105</v>
      </c>
      <c r="B126" s="5" t="s">
        <v>9</v>
      </c>
      <c r="C126" s="44" t="s">
        <v>21</v>
      </c>
      <c r="D126" s="44" t="s">
        <v>65</v>
      </c>
      <c r="E126" s="66" t="s">
        <v>106</v>
      </c>
      <c r="F126" s="3" t="s">
        <v>7</v>
      </c>
      <c r="G126" s="45">
        <f>G127</f>
        <v>3550.5</v>
      </c>
      <c r="H126" s="45">
        <f t="shared" ref="H126:W129" si="158">H127</f>
        <v>0</v>
      </c>
      <c r="I126" s="45">
        <f t="shared" si="158"/>
        <v>3550.5</v>
      </c>
      <c r="J126" s="45">
        <f t="shared" si="158"/>
        <v>0</v>
      </c>
      <c r="K126" s="45">
        <f t="shared" si="158"/>
        <v>3550.5</v>
      </c>
      <c r="L126" s="101">
        <f t="shared" si="158"/>
        <v>0</v>
      </c>
      <c r="M126" s="45">
        <f t="shared" si="158"/>
        <v>3550.5</v>
      </c>
      <c r="N126" s="101">
        <f t="shared" si="158"/>
        <v>0</v>
      </c>
      <c r="O126" s="45">
        <f t="shared" si="158"/>
        <v>3550.5</v>
      </c>
      <c r="P126" s="101">
        <f t="shared" si="158"/>
        <v>0</v>
      </c>
      <c r="Q126" s="45">
        <f t="shared" si="158"/>
        <v>3550.5</v>
      </c>
      <c r="R126" s="101">
        <f t="shared" si="158"/>
        <v>1605.7</v>
      </c>
      <c r="S126" s="116">
        <f t="shared" si="158"/>
        <v>5156.2</v>
      </c>
      <c r="T126" s="101">
        <f t="shared" si="158"/>
        <v>-1605.7</v>
      </c>
      <c r="U126" s="45">
        <f t="shared" si="158"/>
        <v>3550.5</v>
      </c>
      <c r="V126" s="101">
        <f t="shared" si="158"/>
        <v>0</v>
      </c>
      <c r="W126" s="45">
        <f t="shared" si="158"/>
        <v>3550.5</v>
      </c>
      <c r="X126" s="114" t="b">
        <f t="shared" si="81"/>
        <v>1</v>
      </c>
    </row>
    <row r="127" spans="1:24" x14ac:dyDescent="0.25">
      <c r="A127" s="26" t="s">
        <v>107</v>
      </c>
      <c r="B127" s="7" t="s">
        <v>9</v>
      </c>
      <c r="C127" s="46" t="s">
        <v>21</v>
      </c>
      <c r="D127" s="46" t="s">
        <v>65</v>
      </c>
      <c r="E127" s="67" t="s">
        <v>108</v>
      </c>
      <c r="F127" s="3" t="s">
        <v>7</v>
      </c>
      <c r="G127" s="47">
        <f t="shared" ref="G127:V129" si="159">G128</f>
        <v>3550.5</v>
      </c>
      <c r="H127" s="47">
        <f t="shared" si="159"/>
        <v>0</v>
      </c>
      <c r="I127" s="47">
        <f t="shared" si="159"/>
        <v>3550.5</v>
      </c>
      <c r="J127" s="47">
        <f t="shared" si="159"/>
        <v>0</v>
      </c>
      <c r="K127" s="47">
        <f t="shared" si="159"/>
        <v>3550.5</v>
      </c>
      <c r="L127" s="80">
        <f t="shared" si="159"/>
        <v>0</v>
      </c>
      <c r="M127" s="47">
        <f t="shared" si="159"/>
        <v>3550.5</v>
      </c>
      <c r="N127" s="80">
        <f t="shared" si="159"/>
        <v>0</v>
      </c>
      <c r="O127" s="47">
        <f t="shared" si="159"/>
        <v>3550.5</v>
      </c>
      <c r="P127" s="80">
        <f t="shared" si="159"/>
        <v>0</v>
      </c>
      <c r="Q127" s="47">
        <f t="shared" si="159"/>
        <v>3550.5</v>
      </c>
      <c r="R127" s="80">
        <f t="shared" si="159"/>
        <v>1605.7</v>
      </c>
      <c r="S127" s="117">
        <f t="shared" si="159"/>
        <v>5156.2</v>
      </c>
      <c r="T127" s="80">
        <f t="shared" si="159"/>
        <v>-1605.7</v>
      </c>
      <c r="U127" s="47">
        <f t="shared" si="159"/>
        <v>3550.5</v>
      </c>
      <c r="V127" s="80">
        <f t="shared" si="159"/>
        <v>0</v>
      </c>
      <c r="W127" s="47">
        <f t="shared" si="158"/>
        <v>3550.5</v>
      </c>
      <c r="X127" s="114" t="b">
        <f t="shared" si="81"/>
        <v>1</v>
      </c>
    </row>
    <row r="128" spans="1:24" ht="33" x14ac:dyDescent="0.25">
      <c r="A128" s="6" t="s">
        <v>109</v>
      </c>
      <c r="B128" s="3" t="s">
        <v>9</v>
      </c>
      <c r="C128" s="48" t="s">
        <v>21</v>
      </c>
      <c r="D128" s="48" t="s">
        <v>65</v>
      </c>
      <c r="E128" s="68" t="s">
        <v>110</v>
      </c>
      <c r="F128" s="3"/>
      <c r="G128" s="49">
        <f t="shared" si="159"/>
        <v>3550.5</v>
      </c>
      <c r="H128" s="49">
        <f t="shared" si="159"/>
        <v>0</v>
      </c>
      <c r="I128" s="49">
        <f t="shared" si="159"/>
        <v>3550.5</v>
      </c>
      <c r="J128" s="49">
        <f t="shared" si="159"/>
        <v>0</v>
      </c>
      <c r="K128" s="49">
        <f t="shared" si="159"/>
        <v>3550.5</v>
      </c>
      <c r="L128" s="55">
        <f t="shared" si="159"/>
        <v>0</v>
      </c>
      <c r="M128" s="49">
        <f t="shared" si="159"/>
        <v>3550.5</v>
      </c>
      <c r="N128" s="55">
        <f t="shared" si="159"/>
        <v>0</v>
      </c>
      <c r="O128" s="49">
        <f t="shared" si="159"/>
        <v>3550.5</v>
      </c>
      <c r="P128" s="55">
        <f t="shared" si="159"/>
        <v>0</v>
      </c>
      <c r="Q128" s="49">
        <f t="shared" si="159"/>
        <v>3550.5</v>
      </c>
      <c r="R128" s="55">
        <f t="shared" si="159"/>
        <v>1605.7</v>
      </c>
      <c r="S128" s="118">
        <f t="shared" si="159"/>
        <v>5156.2</v>
      </c>
      <c r="T128" s="55">
        <f t="shared" si="159"/>
        <v>-1605.7</v>
      </c>
      <c r="U128" s="49">
        <f t="shared" si="159"/>
        <v>3550.5</v>
      </c>
      <c r="V128" s="55">
        <f t="shared" si="158"/>
        <v>0</v>
      </c>
      <c r="W128" s="49">
        <f t="shared" si="158"/>
        <v>3550.5</v>
      </c>
      <c r="X128" s="114" t="b">
        <f t="shared" si="81"/>
        <v>1</v>
      </c>
    </row>
    <row r="129" spans="1:24" ht="33" x14ac:dyDescent="0.25">
      <c r="A129" s="6" t="s">
        <v>26</v>
      </c>
      <c r="B129" s="3" t="s">
        <v>9</v>
      </c>
      <c r="C129" s="48" t="s">
        <v>21</v>
      </c>
      <c r="D129" s="48" t="s">
        <v>65</v>
      </c>
      <c r="E129" s="68" t="s">
        <v>110</v>
      </c>
      <c r="F129" s="3">
        <v>200</v>
      </c>
      <c r="G129" s="49">
        <f t="shared" si="159"/>
        <v>3550.5</v>
      </c>
      <c r="H129" s="49">
        <f t="shared" si="159"/>
        <v>0</v>
      </c>
      <c r="I129" s="49">
        <f t="shared" si="159"/>
        <v>3550.5</v>
      </c>
      <c r="J129" s="49">
        <f t="shared" si="159"/>
        <v>0</v>
      </c>
      <c r="K129" s="49">
        <f t="shared" si="159"/>
        <v>3550.5</v>
      </c>
      <c r="L129" s="55">
        <f t="shared" si="159"/>
        <v>0</v>
      </c>
      <c r="M129" s="49">
        <f t="shared" si="159"/>
        <v>3550.5</v>
      </c>
      <c r="N129" s="55">
        <f t="shared" si="159"/>
        <v>0</v>
      </c>
      <c r="O129" s="49">
        <f t="shared" si="159"/>
        <v>3550.5</v>
      </c>
      <c r="P129" s="55">
        <f t="shared" si="159"/>
        <v>0</v>
      </c>
      <c r="Q129" s="49">
        <f t="shared" si="159"/>
        <v>3550.5</v>
      </c>
      <c r="R129" s="55">
        <f t="shared" si="159"/>
        <v>1605.7</v>
      </c>
      <c r="S129" s="118">
        <f t="shared" si="159"/>
        <v>5156.2</v>
      </c>
      <c r="T129" s="55">
        <f t="shared" si="159"/>
        <v>-1605.7</v>
      </c>
      <c r="U129" s="49">
        <f t="shared" si="159"/>
        <v>3550.5</v>
      </c>
      <c r="V129" s="55">
        <f t="shared" si="158"/>
        <v>0</v>
      </c>
      <c r="W129" s="49">
        <f t="shared" si="158"/>
        <v>3550.5</v>
      </c>
      <c r="X129" s="114" t="b">
        <f t="shared" si="81"/>
        <v>1</v>
      </c>
    </row>
    <row r="130" spans="1:24" ht="33" x14ac:dyDescent="0.25">
      <c r="A130" s="6" t="s">
        <v>28</v>
      </c>
      <c r="B130" s="3" t="s">
        <v>9</v>
      </c>
      <c r="C130" s="48" t="s">
        <v>21</v>
      </c>
      <c r="D130" s="48" t="s">
        <v>65</v>
      </c>
      <c r="E130" s="68" t="s">
        <v>110</v>
      </c>
      <c r="F130" s="3">
        <v>240</v>
      </c>
      <c r="G130" s="55">
        <v>3550.5</v>
      </c>
      <c r="H130" s="49">
        <v>0</v>
      </c>
      <c r="I130" s="55">
        <f>G130+H130</f>
        <v>3550.5</v>
      </c>
      <c r="J130" s="55">
        <v>0</v>
      </c>
      <c r="K130" s="55">
        <f>I130+J130</f>
        <v>3550.5</v>
      </c>
      <c r="L130" s="55">
        <v>0</v>
      </c>
      <c r="M130" s="55">
        <f>K130+L130</f>
        <v>3550.5</v>
      </c>
      <c r="N130" s="55">
        <v>0</v>
      </c>
      <c r="O130" s="55">
        <f>M130+N130</f>
        <v>3550.5</v>
      </c>
      <c r="P130" s="55">
        <v>0</v>
      </c>
      <c r="Q130" s="55">
        <f>O130+P130</f>
        <v>3550.5</v>
      </c>
      <c r="R130" s="55">
        <v>1605.7</v>
      </c>
      <c r="S130" s="119">
        <f>Q130+R130</f>
        <v>5156.2</v>
      </c>
      <c r="T130" s="55">
        <v>-1605.7</v>
      </c>
      <c r="U130" s="55">
        <f>S130+T130</f>
        <v>3550.5</v>
      </c>
      <c r="V130" s="55">
        <v>0</v>
      </c>
      <c r="W130" s="55">
        <f>U130+V130</f>
        <v>3550.5</v>
      </c>
      <c r="X130" s="114" t="b">
        <f t="shared" si="81"/>
        <v>1</v>
      </c>
    </row>
    <row r="131" spans="1:24" ht="36.75" customHeight="1" x14ac:dyDescent="0.3">
      <c r="A131" s="25" t="s">
        <v>111</v>
      </c>
      <c r="B131" s="5" t="s">
        <v>9</v>
      </c>
      <c r="C131" s="44" t="s">
        <v>21</v>
      </c>
      <c r="D131" s="44" t="s">
        <v>65</v>
      </c>
      <c r="E131" s="66" t="s">
        <v>112</v>
      </c>
      <c r="F131" s="3" t="s">
        <v>7</v>
      </c>
      <c r="G131" s="45">
        <f t="shared" ref="G131:W134" si="160">G132</f>
        <v>6737.2</v>
      </c>
      <c r="H131" s="45">
        <f t="shared" si="160"/>
        <v>0</v>
      </c>
      <c r="I131" s="45">
        <f t="shared" si="160"/>
        <v>6737.2</v>
      </c>
      <c r="J131" s="45">
        <f t="shared" si="160"/>
        <v>0</v>
      </c>
      <c r="K131" s="45">
        <f t="shared" si="160"/>
        <v>6737.2</v>
      </c>
      <c r="L131" s="101">
        <f t="shared" si="160"/>
        <v>0</v>
      </c>
      <c r="M131" s="45">
        <f t="shared" si="160"/>
        <v>6737.2</v>
      </c>
      <c r="N131" s="101">
        <f t="shared" si="160"/>
        <v>0</v>
      </c>
      <c r="O131" s="45">
        <f t="shared" si="160"/>
        <v>6737.2</v>
      </c>
      <c r="P131" s="101">
        <f t="shared" si="160"/>
        <v>0</v>
      </c>
      <c r="Q131" s="45">
        <f t="shared" si="160"/>
        <v>6737.2</v>
      </c>
      <c r="R131" s="101">
        <f t="shared" si="160"/>
        <v>0</v>
      </c>
      <c r="S131" s="116">
        <f t="shared" si="160"/>
        <v>6737.2</v>
      </c>
      <c r="T131" s="101">
        <f t="shared" si="160"/>
        <v>0</v>
      </c>
      <c r="U131" s="45">
        <f t="shared" si="160"/>
        <v>6737.2</v>
      </c>
      <c r="V131" s="101">
        <f t="shared" si="160"/>
        <v>0</v>
      </c>
      <c r="W131" s="45">
        <f t="shared" si="160"/>
        <v>6737.2</v>
      </c>
      <c r="X131" s="114" t="b">
        <f t="shared" si="81"/>
        <v>1</v>
      </c>
    </row>
    <row r="132" spans="1:24" x14ac:dyDescent="0.25">
      <c r="A132" s="26" t="s">
        <v>113</v>
      </c>
      <c r="B132" s="7" t="s">
        <v>9</v>
      </c>
      <c r="C132" s="46" t="s">
        <v>21</v>
      </c>
      <c r="D132" s="46" t="s">
        <v>65</v>
      </c>
      <c r="E132" s="67" t="s">
        <v>114</v>
      </c>
      <c r="F132" s="3" t="s">
        <v>7</v>
      </c>
      <c r="G132" s="47">
        <f t="shared" ref="G132:V134" si="161">G133</f>
        <v>6737.2</v>
      </c>
      <c r="H132" s="47">
        <f t="shared" si="161"/>
        <v>0</v>
      </c>
      <c r="I132" s="47">
        <f t="shared" si="161"/>
        <v>6737.2</v>
      </c>
      <c r="J132" s="47">
        <f t="shared" si="161"/>
        <v>0</v>
      </c>
      <c r="K132" s="47">
        <f t="shared" si="161"/>
        <v>6737.2</v>
      </c>
      <c r="L132" s="80">
        <f t="shared" si="161"/>
        <v>0</v>
      </c>
      <c r="M132" s="47">
        <f t="shared" si="161"/>
        <v>6737.2</v>
      </c>
      <c r="N132" s="80">
        <f t="shared" si="161"/>
        <v>0</v>
      </c>
      <c r="O132" s="47">
        <f t="shared" si="161"/>
        <v>6737.2</v>
      </c>
      <c r="P132" s="80">
        <f t="shared" si="161"/>
        <v>0</v>
      </c>
      <c r="Q132" s="47">
        <f t="shared" si="161"/>
        <v>6737.2</v>
      </c>
      <c r="R132" s="80">
        <f t="shared" si="161"/>
        <v>0</v>
      </c>
      <c r="S132" s="117">
        <f t="shared" si="161"/>
        <v>6737.2</v>
      </c>
      <c r="T132" s="80">
        <f t="shared" si="161"/>
        <v>0</v>
      </c>
      <c r="U132" s="47">
        <f t="shared" si="161"/>
        <v>6737.2</v>
      </c>
      <c r="V132" s="80">
        <f t="shared" si="161"/>
        <v>0</v>
      </c>
      <c r="W132" s="47">
        <f t="shared" si="160"/>
        <v>6737.2</v>
      </c>
      <c r="X132" s="114" t="b">
        <f t="shared" si="81"/>
        <v>1</v>
      </c>
    </row>
    <row r="133" spans="1:24" ht="33" x14ac:dyDescent="0.25">
      <c r="A133" s="6" t="s">
        <v>433</v>
      </c>
      <c r="B133" s="3" t="s">
        <v>9</v>
      </c>
      <c r="C133" s="48" t="s">
        <v>21</v>
      </c>
      <c r="D133" s="48" t="s">
        <v>65</v>
      </c>
      <c r="E133" s="68" t="s">
        <v>115</v>
      </c>
      <c r="F133" s="3" t="s">
        <v>7</v>
      </c>
      <c r="G133" s="49">
        <f t="shared" si="161"/>
        <v>6737.2</v>
      </c>
      <c r="H133" s="49">
        <f t="shared" si="161"/>
        <v>0</v>
      </c>
      <c r="I133" s="49">
        <f t="shared" si="161"/>
        <v>6737.2</v>
      </c>
      <c r="J133" s="49">
        <f t="shared" si="161"/>
        <v>0</v>
      </c>
      <c r="K133" s="49">
        <f t="shared" si="161"/>
        <v>6737.2</v>
      </c>
      <c r="L133" s="55">
        <f t="shared" si="161"/>
        <v>0</v>
      </c>
      <c r="M133" s="49">
        <f t="shared" si="161"/>
        <v>6737.2</v>
      </c>
      <c r="N133" s="55">
        <f t="shared" si="161"/>
        <v>0</v>
      </c>
      <c r="O133" s="49">
        <f t="shared" si="161"/>
        <v>6737.2</v>
      </c>
      <c r="P133" s="55">
        <f t="shared" si="161"/>
        <v>0</v>
      </c>
      <c r="Q133" s="49">
        <f t="shared" si="161"/>
        <v>6737.2</v>
      </c>
      <c r="R133" s="55">
        <f t="shared" si="161"/>
        <v>0</v>
      </c>
      <c r="S133" s="118">
        <f t="shared" si="161"/>
        <v>6737.2</v>
      </c>
      <c r="T133" s="55">
        <f t="shared" si="161"/>
        <v>0</v>
      </c>
      <c r="U133" s="49">
        <f t="shared" si="161"/>
        <v>6737.2</v>
      </c>
      <c r="V133" s="55">
        <f t="shared" si="160"/>
        <v>0</v>
      </c>
      <c r="W133" s="49">
        <f t="shared" si="160"/>
        <v>6737.2</v>
      </c>
      <c r="X133" s="114" t="b">
        <f t="shared" si="81"/>
        <v>1</v>
      </c>
    </row>
    <row r="134" spans="1:24" ht="33" x14ac:dyDescent="0.25">
      <c r="A134" s="6" t="s">
        <v>26</v>
      </c>
      <c r="B134" s="3" t="s">
        <v>9</v>
      </c>
      <c r="C134" s="48" t="s">
        <v>21</v>
      </c>
      <c r="D134" s="48" t="s">
        <v>65</v>
      </c>
      <c r="E134" s="68" t="s">
        <v>115</v>
      </c>
      <c r="F134" s="3" t="s">
        <v>27</v>
      </c>
      <c r="G134" s="49">
        <f t="shared" si="161"/>
        <v>6737.2</v>
      </c>
      <c r="H134" s="49">
        <f t="shared" si="161"/>
        <v>0</v>
      </c>
      <c r="I134" s="49">
        <f t="shared" si="161"/>
        <v>6737.2</v>
      </c>
      <c r="J134" s="49">
        <f t="shared" si="161"/>
        <v>0</v>
      </c>
      <c r="K134" s="49">
        <f t="shared" si="161"/>
        <v>6737.2</v>
      </c>
      <c r="L134" s="55">
        <f t="shared" si="161"/>
        <v>0</v>
      </c>
      <c r="M134" s="49">
        <f t="shared" si="161"/>
        <v>6737.2</v>
      </c>
      <c r="N134" s="55">
        <f t="shared" si="161"/>
        <v>0</v>
      </c>
      <c r="O134" s="49">
        <f t="shared" si="161"/>
        <v>6737.2</v>
      </c>
      <c r="P134" s="55">
        <f t="shared" si="161"/>
        <v>0</v>
      </c>
      <c r="Q134" s="49">
        <f t="shared" si="161"/>
        <v>6737.2</v>
      </c>
      <c r="R134" s="55">
        <f t="shared" si="161"/>
        <v>0</v>
      </c>
      <c r="S134" s="118">
        <f t="shared" si="161"/>
        <v>6737.2</v>
      </c>
      <c r="T134" s="55">
        <f t="shared" si="161"/>
        <v>0</v>
      </c>
      <c r="U134" s="49">
        <f t="shared" si="161"/>
        <v>6737.2</v>
      </c>
      <c r="V134" s="55">
        <f t="shared" si="160"/>
        <v>0</v>
      </c>
      <c r="W134" s="49">
        <f t="shared" si="160"/>
        <v>6737.2</v>
      </c>
      <c r="X134" s="114" t="b">
        <f t="shared" si="81"/>
        <v>1</v>
      </c>
    </row>
    <row r="135" spans="1:24" ht="33" x14ac:dyDescent="0.25">
      <c r="A135" s="6" t="s">
        <v>28</v>
      </c>
      <c r="B135" s="3" t="s">
        <v>9</v>
      </c>
      <c r="C135" s="48" t="s">
        <v>21</v>
      </c>
      <c r="D135" s="48" t="s">
        <v>65</v>
      </c>
      <c r="E135" s="68" t="s">
        <v>115</v>
      </c>
      <c r="F135" s="3" t="s">
        <v>29</v>
      </c>
      <c r="G135" s="55">
        <v>6737.2</v>
      </c>
      <c r="H135" s="49">
        <v>0</v>
      </c>
      <c r="I135" s="55">
        <f>G135+H135</f>
        <v>6737.2</v>
      </c>
      <c r="J135" s="55">
        <v>0</v>
      </c>
      <c r="K135" s="55">
        <f>I135+J135</f>
        <v>6737.2</v>
      </c>
      <c r="L135" s="55">
        <v>0</v>
      </c>
      <c r="M135" s="55">
        <f>K135+L135</f>
        <v>6737.2</v>
      </c>
      <c r="N135" s="55">
        <v>0</v>
      </c>
      <c r="O135" s="55">
        <f>M135+N135</f>
        <v>6737.2</v>
      </c>
      <c r="P135" s="55">
        <v>0</v>
      </c>
      <c r="Q135" s="55">
        <f>O135+P135</f>
        <v>6737.2</v>
      </c>
      <c r="R135" s="55">
        <v>0</v>
      </c>
      <c r="S135" s="119">
        <f>Q135+R135</f>
        <v>6737.2</v>
      </c>
      <c r="T135" s="55">
        <v>0</v>
      </c>
      <c r="U135" s="55">
        <f>S135+T135</f>
        <v>6737.2</v>
      </c>
      <c r="V135" s="55">
        <v>0</v>
      </c>
      <c r="W135" s="55">
        <f>U135+V135</f>
        <v>6737.2</v>
      </c>
      <c r="X135" s="114" t="b">
        <f t="shared" si="81"/>
        <v>1</v>
      </c>
    </row>
    <row r="136" spans="1:24" x14ac:dyDescent="0.25">
      <c r="A136" s="24" t="s">
        <v>11</v>
      </c>
      <c r="B136" s="4" t="s">
        <v>9</v>
      </c>
      <c r="C136" s="43" t="s">
        <v>21</v>
      </c>
      <c r="D136" s="43" t="s">
        <v>65</v>
      </c>
      <c r="E136" s="69" t="s">
        <v>12</v>
      </c>
      <c r="F136" s="3"/>
      <c r="G136" s="40">
        <f t="shared" ref="G136:V137" si="162">G137</f>
        <v>21093.5</v>
      </c>
      <c r="H136" s="40">
        <f t="shared" si="162"/>
        <v>36777.800000000003</v>
      </c>
      <c r="I136" s="40">
        <f t="shared" si="162"/>
        <v>57871.3</v>
      </c>
      <c r="J136" s="40">
        <f t="shared" si="162"/>
        <v>0</v>
      </c>
      <c r="K136" s="40">
        <f t="shared" si="162"/>
        <v>57871.3</v>
      </c>
      <c r="L136" s="53">
        <f t="shared" si="162"/>
        <v>0</v>
      </c>
      <c r="M136" s="40">
        <f t="shared" si="162"/>
        <v>57871.3</v>
      </c>
      <c r="N136" s="53">
        <f t="shared" si="162"/>
        <v>0</v>
      </c>
      <c r="O136" s="40">
        <f t="shared" si="162"/>
        <v>57871.3</v>
      </c>
      <c r="P136" s="53">
        <f t="shared" si="162"/>
        <v>0</v>
      </c>
      <c r="Q136" s="40">
        <f t="shared" si="162"/>
        <v>57871.3</v>
      </c>
      <c r="R136" s="53">
        <f t="shared" si="162"/>
        <v>143.30000000000001</v>
      </c>
      <c r="S136" s="115">
        <f t="shared" si="162"/>
        <v>58014.600000000006</v>
      </c>
      <c r="T136" s="53">
        <f t="shared" si="162"/>
        <v>14407.6</v>
      </c>
      <c r="U136" s="40">
        <f t="shared" si="162"/>
        <v>72422.200000000012</v>
      </c>
      <c r="V136" s="53">
        <f t="shared" si="162"/>
        <v>0</v>
      </c>
      <c r="W136" s="40">
        <f t="shared" ref="V136:W137" si="163">W137</f>
        <v>72422.200000000012</v>
      </c>
      <c r="X136" s="114" t="b">
        <f t="shared" si="81"/>
        <v>1</v>
      </c>
    </row>
    <row r="137" spans="1:24" x14ac:dyDescent="0.25">
      <c r="A137" s="24" t="s">
        <v>116</v>
      </c>
      <c r="B137" s="4" t="s">
        <v>9</v>
      </c>
      <c r="C137" s="43" t="s">
        <v>21</v>
      </c>
      <c r="D137" s="43" t="s">
        <v>65</v>
      </c>
      <c r="E137" s="69" t="s">
        <v>117</v>
      </c>
      <c r="F137" s="3" t="s">
        <v>7</v>
      </c>
      <c r="G137" s="40">
        <f t="shared" si="162"/>
        <v>21093.5</v>
      </c>
      <c r="H137" s="40">
        <f t="shared" si="162"/>
        <v>36777.800000000003</v>
      </c>
      <c r="I137" s="40">
        <f t="shared" si="162"/>
        <v>57871.3</v>
      </c>
      <c r="J137" s="40">
        <f t="shared" si="162"/>
        <v>0</v>
      </c>
      <c r="K137" s="40">
        <f t="shared" si="162"/>
        <v>57871.3</v>
      </c>
      <c r="L137" s="53">
        <f t="shared" si="162"/>
        <v>0</v>
      </c>
      <c r="M137" s="40">
        <f t="shared" si="162"/>
        <v>57871.3</v>
      </c>
      <c r="N137" s="53">
        <f t="shared" si="162"/>
        <v>0</v>
      </c>
      <c r="O137" s="40">
        <f t="shared" si="162"/>
        <v>57871.3</v>
      </c>
      <c r="P137" s="53">
        <f t="shared" si="162"/>
        <v>0</v>
      </c>
      <c r="Q137" s="40">
        <f t="shared" si="162"/>
        <v>57871.3</v>
      </c>
      <c r="R137" s="53">
        <f t="shared" si="162"/>
        <v>143.30000000000001</v>
      </c>
      <c r="S137" s="115">
        <f t="shared" si="162"/>
        <v>58014.600000000006</v>
      </c>
      <c r="T137" s="53">
        <f t="shared" si="162"/>
        <v>14407.6</v>
      </c>
      <c r="U137" s="40">
        <f t="shared" si="162"/>
        <v>72422.200000000012</v>
      </c>
      <c r="V137" s="53">
        <f t="shared" si="163"/>
        <v>0</v>
      </c>
      <c r="W137" s="40">
        <f t="shared" si="163"/>
        <v>72422.200000000012</v>
      </c>
      <c r="X137" s="114" t="b">
        <f t="shared" si="81"/>
        <v>1</v>
      </c>
    </row>
    <row r="138" spans="1:24" x14ac:dyDescent="0.25">
      <c r="A138" s="24" t="s">
        <v>118</v>
      </c>
      <c r="B138" s="4" t="s">
        <v>9</v>
      </c>
      <c r="C138" s="43" t="s">
        <v>21</v>
      </c>
      <c r="D138" s="43" t="s">
        <v>65</v>
      </c>
      <c r="E138" s="69" t="s">
        <v>119</v>
      </c>
      <c r="F138" s="3" t="s">
        <v>7</v>
      </c>
      <c r="G138" s="53">
        <f>G143+G139</f>
        <v>21093.5</v>
      </c>
      <c r="H138" s="53">
        <f t="shared" ref="H138:I138" si="164">H143+H139</f>
        <v>36777.800000000003</v>
      </c>
      <c r="I138" s="53">
        <f t="shared" si="164"/>
        <v>57871.3</v>
      </c>
      <c r="J138" s="53">
        <f t="shared" ref="J138:K138" si="165">J143+J139</f>
        <v>0</v>
      </c>
      <c r="K138" s="53">
        <f t="shared" si="165"/>
        <v>57871.3</v>
      </c>
      <c r="L138" s="53">
        <f t="shared" ref="L138:M138" si="166">L143+L139</f>
        <v>0</v>
      </c>
      <c r="M138" s="53">
        <f t="shared" si="166"/>
        <v>57871.3</v>
      </c>
      <c r="N138" s="53">
        <f t="shared" ref="N138:O138" si="167">N143+N139</f>
        <v>0</v>
      </c>
      <c r="O138" s="53">
        <f t="shared" si="167"/>
        <v>57871.3</v>
      </c>
      <c r="P138" s="53">
        <f t="shared" ref="P138:Q138" si="168">P143+P139</f>
        <v>0</v>
      </c>
      <c r="Q138" s="53">
        <f t="shared" si="168"/>
        <v>57871.3</v>
      </c>
      <c r="R138" s="53">
        <f t="shared" ref="R138:S138" si="169">R143+R139</f>
        <v>143.30000000000001</v>
      </c>
      <c r="S138" s="120">
        <f t="shared" si="169"/>
        <v>58014.600000000006</v>
      </c>
      <c r="T138" s="53">
        <f t="shared" ref="T138:U138" si="170">T143+T139</f>
        <v>14407.6</v>
      </c>
      <c r="U138" s="53">
        <f t="shared" si="170"/>
        <v>72422.200000000012</v>
      </c>
      <c r="V138" s="53">
        <f t="shared" ref="V138:W138" si="171">V143+V139</f>
        <v>0</v>
      </c>
      <c r="W138" s="53">
        <f t="shared" si="171"/>
        <v>72422.200000000012</v>
      </c>
      <c r="X138" s="114" t="b">
        <f t="shared" si="81"/>
        <v>1</v>
      </c>
    </row>
    <row r="139" spans="1:24" x14ac:dyDescent="0.25">
      <c r="A139" s="28" t="s">
        <v>101</v>
      </c>
      <c r="B139" s="3" t="s">
        <v>9</v>
      </c>
      <c r="C139" s="48" t="s">
        <v>21</v>
      </c>
      <c r="D139" s="48" t="s">
        <v>65</v>
      </c>
      <c r="E139" s="71" t="s">
        <v>470</v>
      </c>
      <c r="F139" s="39" t="s">
        <v>7</v>
      </c>
      <c r="G139" s="55">
        <f>G140</f>
        <v>19000</v>
      </c>
      <c r="H139" s="55">
        <f t="shared" ref="H139:W141" si="172">H140</f>
        <v>0</v>
      </c>
      <c r="I139" s="55">
        <f t="shared" si="172"/>
        <v>19000</v>
      </c>
      <c r="J139" s="55">
        <f t="shared" si="172"/>
        <v>0</v>
      </c>
      <c r="K139" s="55">
        <f t="shared" si="172"/>
        <v>19000</v>
      </c>
      <c r="L139" s="55">
        <f t="shared" si="172"/>
        <v>0</v>
      </c>
      <c r="M139" s="55">
        <f t="shared" si="172"/>
        <v>19000</v>
      </c>
      <c r="N139" s="55">
        <f t="shared" si="172"/>
        <v>0</v>
      </c>
      <c r="O139" s="55">
        <f t="shared" si="172"/>
        <v>19000</v>
      </c>
      <c r="P139" s="55">
        <f t="shared" si="172"/>
        <v>0</v>
      </c>
      <c r="Q139" s="55">
        <f t="shared" si="172"/>
        <v>19000</v>
      </c>
      <c r="R139" s="55">
        <f t="shared" si="172"/>
        <v>0</v>
      </c>
      <c r="S139" s="119">
        <f t="shared" si="172"/>
        <v>19000</v>
      </c>
      <c r="T139" s="55">
        <f t="shared" si="172"/>
        <v>14407.6</v>
      </c>
      <c r="U139" s="55">
        <f t="shared" si="172"/>
        <v>33407.599999999999</v>
      </c>
      <c r="V139" s="55">
        <f t="shared" si="172"/>
        <v>0</v>
      </c>
      <c r="W139" s="55">
        <f t="shared" si="172"/>
        <v>33407.599999999999</v>
      </c>
      <c r="X139" s="114" t="b">
        <f t="shared" si="81"/>
        <v>1</v>
      </c>
    </row>
    <row r="140" spans="1:24" x14ac:dyDescent="0.25">
      <c r="A140" s="28" t="s">
        <v>471</v>
      </c>
      <c r="B140" s="3" t="s">
        <v>9</v>
      </c>
      <c r="C140" s="48" t="s">
        <v>21</v>
      </c>
      <c r="D140" s="48" t="s">
        <v>65</v>
      </c>
      <c r="E140" s="71" t="s">
        <v>472</v>
      </c>
      <c r="F140" s="39"/>
      <c r="G140" s="55">
        <f>G141</f>
        <v>19000</v>
      </c>
      <c r="H140" s="55">
        <f t="shared" si="172"/>
        <v>0</v>
      </c>
      <c r="I140" s="55">
        <f t="shared" si="172"/>
        <v>19000</v>
      </c>
      <c r="J140" s="55">
        <f t="shared" si="172"/>
        <v>0</v>
      </c>
      <c r="K140" s="55">
        <f t="shared" si="172"/>
        <v>19000</v>
      </c>
      <c r="L140" s="55">
        <f t="shared" si="172"/>
        <v>0</v>
      </c>
      <c r="M140" s="55">
        <f t="shared" si="172"/>
        <v>19000</v>
      </c>
      <c r="N140" s="55">
        <f t="shared" si="172"/>
        <v>0</v>
      </c>
      <c r="O140" s="55">
        <f t="shared" si="172"/>
        <v>19000</v>
      </c>
      <c r="P140" s="55">
        <f t="shared" si="172"/>
        <v>0</v>
      </c>
      <c r="Q140" s="55">
        <f t="shared" si="172"/>
        <v>19000</v>
      </c>
      <c r="R140" s="55">
        <f t="shared" si="172"/>
        <v>0</v>
      </c>
      <c r="S140" s="119">
        <f t="shared" si="172"/>
        <v>19000</v>
      </c>
      <c r="T140" s="55">
        <f t="shared" si="172"/>
        <v>14407.6</v>
      </c>
      <c r="U140" s="55">
        <f t="shared" si="172"/>
        <v>33407.599999999999</v>
      </c>
      <c r="V140" s="55">
        <f t="shared" si="172"/>
        <v>0</v>
      </c>
      <c r="W140" s="55">
        <f t="shared" si="172"/>
        <v>33407.599999999999</v>
      </c>
      <c r="X140" s="114" t="b">
        <f t="shared" si="81"/>
        <v>1</v>
      </c>
    </row>
    <row r="141" spans="1:24" ht="33" x14ac:dyDescent="0.25">
      <c r="A141" s="6" t="s">
        <v>89</v>
      </c>
      <c r="B141" s="3" t="s">
        <v>9</v>
      </c>
      <c r="C141" s="48" t="s">
        <v>21</v>
      </c>
      <c r="D141" s="48" t="s">
        <v>65</v>
      </c>
      <c r="E141" s="71" t="s">
        <v>472</v>
      </c>
      <c r="F141" s="3" t="s">
        <v>90</v>
      </c>
      <c r="G141" s="55">
        <f>G142</f>
        <v>19000</v>
      </c>
      <c r="H141" s="55">
        <f t="shared" si="172"/>
        <v>0</v>
      </c>
      <c r="I141" s="55">
        <f t="shared" si="172"/>
        <v>19000</v>
      </c>
      <c r="J141" s="55">
        <f t="shared" si="172"/>
        <v>0</v>
      </c>
      <c r="K141" s="55">
        <f t="shared" si="172"/>
        <v>19000</v>
      </c>
      <c r="L141" s="55">
        <f t="shared" si="172"/>
        <v>0</v>
      </c>
      <c r="M141" s="55">
        <f t="shared" si="172"/>
        <v>19000</v>
      </c>
      <c r="N141" s="55">
        <f t="shared" si="172"/>
        <v>0</v>
      </c>
      <c r="O141" s="55">
        <f t="shared" si="172"/>
        <v>19000</v>
      </c>
      <c r="P141" s="55">
        <f t="shared" si="172"/>
        <v>0</v>
      </c>
      <c r="Q141" s="55">
        <f t="shared" si="172"/>
        <v>19000</v>
      </c>
      <c r="R141" s="55">
        <f t="shared" si="172"/>
        <v>0</v>
      </c>
      <c r="S141" s="119">
        <f t="shared" si="172"/>
        <v>19000</v>
      </c>
      <c r="T141" s="55">
        <f t="shared" si="172"/>
        <v>14407.6</v>
      </c>
      <c r="U141" s="55">
        <f t="shared" si="172"/>
        <v>33407.599999999999</v>
      </c>
      <c r="V141" s="55">
        <f t="shared" si="172"/>
        <v>0</v>
      </c>
      <c r="W141" s="55">
        <f t="shared" si="172"/>
        <v>33407.599999999999</v>
      </c>
      <c r="X141" s="114" t="b">
        <f t="shared" si="81"/>
        <v>1</v>
      </c>
    </row>
    <row r="142" spans="1:24" x14ac:dyDescent="0.25">
      <c r="A142" s="6" t="s">
        <v>91</v>
      </c>
      <c r="B142" s="3" t="s">
        <v>9</v>
      </c>
      <c r="C142" s="48" t="s">
        <v>21</v>
      </c>
      <c r="D142" s="48" t="s">
        <v>65</v>
      </c>
      <c r="E142" s="73" t="s">
        <v>472</v>
      </c>
      <c r="F142" s="3" t="s">
        <v>92</v>
      </c>
      <c r="G142" s="55">
        <v>19000</v>
      </c>
      <c r="H142" s="49">
        <v>0</v>
      </c>
      <c r="I142" s="55">
        <f>G142+H142</f>
        <v>19000</v>
      </c>
      <c r="J142" s="55">
        <v>0</v>
      </c>
      <c r="K142" s="55">
        <f>I142+J142</f>
        <v>19000</v>
      </c>
      <c r="L142" s="55">
        <v>0</v>
      </c>
      <c r="M142" s="55">
        <f>K142+L142</f>
        <v>19000</v>
      </c>
      <c r="N142" s="55">
        <v>0</v>
      </c>
      <c r="O142" s="55">
        <f>M142+N142</f>
        <v>19000</v>
      </c>
      <c r="P142" s="55">
        <v>0</v>
      </c>
      <c r="Q142" s="55">
        <f>O142+P142</f>
        <v>19000</v>
      </c>
      <c r="R142" s="55">
        <v>0</v>
      </c>
      <c r="S142" s="119">
        <f>Q142+R142</f>
        <v>19000</v>
      </c>
      <c r="T142" s="55">
        <v>14407.6</v>
      </c>
      <c r="U142" s="55">
        <f>S142+T142</f>
        <v>33407.599999999999</v>
      </c>
      <c r="V142" s="55">
        <v>0</v>
      </c>
      <c r="W142" s="55">
        <f>U142+V142</f>
        <v>33407.599999999999</v>
      </c>
      <c r="X142" s="114" t="b">
        <f t="shared" si="81"/>
        <v>1</v>
      </c>
    </row>
    <row r="143" spans="1:24" x14ac:dyDescent="0.25">
      <c r="A143" s="6" t="s">
        <v>456</v>
      </c>
      <c r="B143" s="3" t="s">
        <v>9</v>
      </c>
      <c r="C143" s="48" t="s">
        <v>21</v>
      </c>
      <c r="D143" s="48" t="s">
        <v>65</v>
      </c>
      <c r="E143" s="68" t="s">
        <v>457</v>
      </c>
      <c r="F143" s="3"/>
      <c r="G143" s="55">
        <f t="shared" ref="G143:V144" si="173">G144</f>
        <v>2093.5</v>
      </c>
      <c r="H143" s="55">
        <f t="shared" si="173"/>
        <v>36777.800000000003</v>
      </c>
      <c r="I143" s="55">
        <f t="shared" si="173"/>
        <v>38871.300000000003</v>
      </c>
      <c r="J143" s="55">
        <f t="shared" si="173"/>
        <v>0</v>
      </c>
      <c r="K143" s="55">
        <f t="shared" si="173"/>
        <v>38871.300000000003</v>
      </c>
      <c r="L143" s="55">
        <f t="shared" si="173"/>
        <v>0</v>
      </c>
      <c r="M143" s="55">
        <f t="shared" si="173"/>
        <v>38871.300000000003</v>
      </c>
      <c r="N143" s="55">
        <f t="shared" si="173"/>
        <v>0</v>
      </c>
      <c r="O143" s="55">
        <f t="shared" si="173"/>
        <v>38871.300000000003</v>
      </c>
      <c r="P143" s="55">
        <f t="shared" si="173"/>
        <v>0</v>
      </c>
      <c r="Q143" s="55">
        <f t="shared" si="173"/>
        <v>38871.300000000003</v>
      </c>
      <c r="R143" s="55">
        <f t="shared" si="173"/>
        <v>143.30000000000001</v>
      </c>
      <c r="S143" s="119">
        <f t="shared" si="173"/>
        <v>39014.600000000006</v>
      </c>
      <c r="T143" s="55">
        <f t="shared" si="173"/>
        <v>0</v>
      </c>
      <c r="U143" s="55">
        <f t="shared" si="173"/>
        <v>39014.600000000006</v>
      </c>
      <c r="V143" s="55">
        <f t="shared" si="173"/>
        <v>0</v>
      </c>
      <c r="W143" s="55">
        <f t="shared" ref="V143:W144" si="174">W144</f>
        <v>39014.600000000006</v>
      </c>
      <c r="X143" s="114" t="b">
        <f t="shared" si="81"/>
        <v>1</v>
      </c>
    </row>
    <row r="144" spans="1:24" ht="33" x14ac:dyDescent="0.25">
      <c r="A144" s="6" t="s">
        <v>26</v>
      </c>
      <c r="B144" s="3" t="s">
        <v>9</v>
      </c>
      <c r="C144" s="48" t="s">
        <v>21</v>
      </c>
      <c r="D144" s="48" t="s">
        <v>65</v>
      </c>
      <c r="E144" s="68" t="s">
        <v>457</v>
      </c>
      <c r="F144" s="3" t="s">
        <v>27</v>
      </c>
      <c r="G144" s="55">
        <f t="shared" si="173"/>
        <v>2093.5</v>
      </c>
      <c r="H144" s="55">
        <f t="shared" si="173"/>
        <v>36777.800000000003</v>
      </c>
      <c r="I144" s="55">
        <f t="shared" si="173"/>
        <v>38871.300000000003</v>
      </c>
      <c r="J144" s="55">
        <f t="shared" si="173"/>
        <v>0</v>
      </c>
      <c r="K144" s="55">
        <f t="shared" si="173"/>
        <v>38871.300000000003</v>
      </c>
      <c r="L144" s="55">
        <f t="shared" si="173"/>
        <v>0</v>
      </c>
      <c r="M144" s="55">
        <f t="shared" si="173"/>
        <v>38871.300000000003</v>
      </c>
      <c r="N144" s="55">
        <f t="shared" si="173"/>
        <v>0</v>
      </c>
      <c r="O144" s="55">
        <f t="shared" si="173"/>
        <v>38871.300000000003</v>
      </c>
      <c r="P144" s="55">
        <f t="shared" si="173"/>
        <v>0</v>
      </c>
      <c r="Q144" s="55">
        <f t="shared" si="173"/>
        <v>38871.300000000003</v>
      </c>
      <c r="R144" s="55">
        <f t="shared" si="173"/>
        <v>143.30000000000001</v>
      </c>
      <c r="S144" s="119">
        <f t="shared" si="173"/>
        <v>39014.600000000006</v>
      </c>
      <c r="T144" s="55">
        <f t="shared" si="173"/>
        <v>0</v>
      </c>
      <c r="U144" s="55">
        <f t="shared" si="173"/>
        <v>39014.600000000006</v>
      </c>
      <c r="V144" s="55">
        <f t="shared" si="174"/>
        <v>0</v>
      </c>
      <c r="W144" s="55">
        <f t="shared" si="174"/>
        <v>39014.600000000006</v>
      </c>
      <c r="X144" s="114" t="b">
        <f t="shared" si="81"/>
        <v>1</v>
      </c>
    </row>
    <row r="145" spans="1:24" ht="33" x14ac:dyDescent="0.25">
      <c r="A145" s="6" t="s">
        <v>28</v>
      </c>
      <c r="B145" s="3" t="s">
        <v>9</v>
      </c>
      <c r="C145" s="48" t="s">
        <v>21</v>
      </c>
      <c r="D145" s="48" t="s">
        <v>65</v>
      </c>
      <c r="E145" s="68" t="s">
        <v>457</v>
      </c>
      <c r="F145" s="3" t="s">
        <v>29</v>
      </c>
      <c r="G145" s="55">
        <v>2093.5</v>
      </c>
      <c r="H145" s="91">
        <f>14974.9+3292+17910.9+600</f>
        <v>36777.800000000003</v>
      </c>
      <c r="I145" s="55">
        <f>G145+H145</f>
        <v>38871.300000000003</v>
      </c>
      <c r="J145" s="55">
        <v>0</v>
      </c>
      <c r="K145" s="55">
        <f>I145+J145</f>
        <v>38871.300000000003</v>
      </c>
      <c r="L145" s="55">
        <v>0</v>
      </c>
      <c r="M145" s="55">
        <f>K145+L145</f>
        <v>38871.300000000003</v>
      </c>
      <c r="N145" s="55">
        <v>0</v>
      </c>
      <c r="O145" s="55">
        <f>M145+N145</f>
        <v>38871.300000000003</v>
      </c>
      <c r="P145" s="55">
        <v>0</v>
      </c>
      <c r="Q145" s="55">
        <f>O145+P145</f>
        <v>38871.300000000003</v>
      </c>
      <c r="R145" s="55">
        <v>143.30000000000001</v>
      </c>
      <c r="S145" s="119">
        <f>Q145+R145</f>
        <v>39014.600000000006</v>
      </c>
      <c r="T145" s="55">
        <v>0</v>
      </c>
      <c r="U145" s="55">
        <f>S145+T145</f>
        <v>39014.600000000006</v>
      </c>
      <c r="V145" s="55">
        <v>0</v>
      </c>
      <c r="W145" s="55">
        <f>U145+V145</f>
        <v>39014.600000000006</v>
      </c>
      <c r="X145" s="114" t="b">
        <f t="shared" si="81"/>
        <v>1</v>
      </c>
    </row>
    <row r="146" spans="1:24" x14ac:dyDescent="0.25">
      <c r="A146" s="24" t="s">
        <v>120</v>
      </c>
      <c r="B146" s="4" t="s">
        <v>9</v>
      </c>
      <c r="C146" s="43" t="s">
        <v>21</v>
      </c>
      <c r="D146" s="43" t="s">
        <v>121</v>
      </c>
      <c r="E146" s="69" t="s">
        <v>7</v>
      </c>
      <c r="F146" s="3" t="s">
        <v>7</v>
      </c>
      <c r="G146" s="40">
        <f>G147</f>
        <v>17485</v>
      </c>
      <c r="H146" s="40">
        <f t="shared" ref="H146:W146" si="175">H147</f>
        <v>2935.8</v>
      </c>
      <c r="I146" s="40">
        <f t="shared" si="175"/>
        <v>20420.8</v>
      </c>
      <c r="J146" s="40">
        <f t="shared" si="175"/>
        <v>0</v>
      </c>
      <c r="K146" s="40">
        <f t="shared" si="175"/>
        <v>20420.8</v>
      </c>
      <c r="L146" s="53">
        <f t="shared" si="175"/>
        <v>0</v>
      </c>
      <c r="M146" s="40">
        <f t="shared" si="175"/>
        <v>20420.8</v>
      </c>
      <c r="N146" s="53">
        <f t="shared" si="175"/>
        <v>7036</v>
      </c>
      <c r="O146" s="40">
        <f t="shared" si="175"/>
        <v>27456.799999999999</v>
      </c>
      <c r="P146" s="53">
        <f t="shared" si="175"/>
        <v>0</v>
      </c>
      <c r="Q146" s="40">
        <f t="shared" si="175"/>
        <v>27456.799999999999</v>
      </c>
      <c r="R146" s="53">
        <f t="shared" si="175"/>
        <v>0</v>
      </c>
      <c r="S146" s="115">
        <f t="shared" si="175"/>
        <v>27456.799999999999</v>
      </c>
      <c r="T146" s="53">
        <f t="shared" si="175"/>
        <v>3643</v>
      </c>
      <c r="U146" s="40">
        <f t="shared" si="175"/>
        <v>31099.8</v>
      </c>
      <c r="V146" s="53">
        <f t="shared" si="175"/>
        <v>0</v>
      </c>
      <c r="W146" s="40">
        <f t="shared" si="175"/>
        <v>31099.8</v>
      </c>
      <c r="X146" s="114" t="b">
        <f t="shared" ref="X146:X209" si="176">S146=Q146+R146</f>
        <v>1</v>
      </c>
    </row>
    <row r="147" spans="1:24" x14ac:dyDescent="0.25">
      <c r="A147" s="24" t="s">
        <v>11</v>
      </c>
      <c r="B147" s="4" t="s">
        <v>9</v>
      </c>
      <c r="C147" s="43" t="s">
        <v>21</v>
      </c>
      <c r="D147" s="43" t="s">
        <v>121</v>
      </c>
      <c r="E147" s="69" t="s">
        <v>12</v>
      </c>
      <c r="F147" s="4"/>
      <c r="G147" s="40">
        <f t="shared" ref="G147:W147" si="177">G148</f>
        <v>17485</v>
      </c>
      <c r="H147" s="40">
        <f t="shared" si="177"/>
        <v>2935.8</v>
      </c>
      <c r="I147" s="40">
        <f t="shared" si="177"/>
        <v>20420.8</v>
      </c>
      <c r="J147" s="40">
        <f t="shared" si="177"/>
        <v>0</v>
      </c>
      <c r="K147" s="40">
        <f t="shared" si="177"/>
        <v>20420.8</v>
      </c>
      <c r="L147" s="53">
        <f t="shared" si="177"/>
        <v>0</v>
      </c>
      <c r="M147" s="40">
        <f t="shared" si="177"/>
        <v>20420.8</v>
      </c>
      <c r="N147" s="53">
        <f t="shared" si="177"/>
        <v>7036</v>
      </c>
      <c r="O147" s="40">
        <f t="shared" si="177"/>
        <v>27456.799999999999</v>
      </c>
      <c r="P147" s="53">
        <f t="shared" si="177"/>
        <v>0</v>
      </c>
      <c r="Q147" s="40">
        <f t="shared" si="177"/>
        <v>27456.799999999999</v>
      </c>
      <c r="R147" s="53">
        <f t="shared" si="177"/>
        <v>0</v>
      </c>
      <c r="S147" s="115">
        <f t="shared" si="177"/>
        <v>27456.799999999999</v>
      </c>
      <c r="T147" s="53">
        <f t="shared" si="177"/>
        <v>3643</v>
      </c>
      <c r="U147" s="40">
        <f t="shared" si="177"/>
        <v>31099.8</v>
      </c>
      <c r="V147" s="53">
        <f t="shared" si="177"/>
        <v>0</v>
      </c>
      <c r="W147" s="40">
        <f t="shared" si="177"/>
        <v>31099.8</v>
      </c>
      <c r="X147" s="114" t="b">
        <f t="shared" si="176"/>
        <v>1</v>
      </c>
    </row>
    <row r="148" spans="1:24" x14ac:dyDescent="0.25">
      <c r="A148" s="24" t="s">
        <v>449</v>
      </c>
      <c r="B148" s="4" t="s">
        <v>9</v>
      </c>
      <c r="C148" s="43" t="s">
        <v>21</v>
      </c>
      <c r="D148" s="43" t="s">
        <v>121</v>
      </c>
      <c r="E148" s="69" t="s">
        <v>122</v>
      </c>
      <c r="F148" s="3"/>
      <c r="G148" s="40">
        <f>G156+G152+G149</f>
        <v>17485</v>
      </c>
      <c r="H148" s="40">
        <f t="shared" ref="H148:I148" si="178">H156+H152+H149</f>
        <v>2935.8</v>
      </c>
      <c r="I148" s="40">
        <f t="shared" si="178"/>
        <v>20420.8</v>
      </c>
      <c r="J148" s="40">
        <f t="shared" ref="J148:K148" si="179">J156+J152+J149</f>
        <v>0</v>
      </c>
      <c r="K148" s="40">
        <f t="shared" si="179"/>
        <v>20420.8</v>
      </c>
      <c r="L148" s="53">
        <f t="shared" ref="L148:M148" si="180">L156+L152+L149</f>
        <v>0</v>
      </c>
      <c r="M148" s="40">
        <f t="shared" si="180"/>
        <v>20420.8</v>
      </c>
      <c r="N148" s="53">
        <f t="shared" ref="N148:O148" si="181">N156+N152+N149</f>
        <v>7036</v>
      </c>
      <c r="O148" s="40">
        <f t="shared" si="181"/>
        <v>27456.799999999999</v>
      </c>
      <c r="P148" s="53">
        <f t="shared" ref="P148:Q148" si="182">P156+P152+P149</f>
        <v>0</v>
      </c>
      <c r="Q148" s="40">
        <f t="shared" si="182"/>
        <v>27456.799999999999</v>
      </c>
      <c r="R148" s="53">
        <f t="shared" ref="R148:S148" si="183">R156+R152+R149</f>
        <v>0</v>
      </c>
      <c r="S148" s="115">
        <f t="shared" si="183"/>
        <v>27456.799999999999</v>
      </c>
      <c r="T148" s="53">
        <f t="shared" ref="T148:U148" si="184">T156+T152+T149</f>
        <v>3643</v>
      </c>
      <c r="U148" s="40">
        <f t="shared" si="184"/>
        <v>31099.8</v>
      </c>
      <c r="V148" s="53">
        <f t="shared" ref="V148:W148" si="185">V156+V152+V149</f>
        <v>0</v>
      </c>
      <c r="W148" s="40">
        <f t="shared" si="185"/>
        <v>31099.8</v>
      </c>
      <c r="X148" s="114" t="b">
        <f t="shared" si="176"/>
        <v>1</v>
      </c>
    </row>
    <row r="149" spans="1:24" ht="33" x14ac:dyDescent="0.25">
      <c r="A149" s="34" t="s">
        <v>504</v>
      </c>
      <c r="B149" s="7" t="s">
        <v>9</v>
      </c>
      <c r="C149" s="46" t="s">
        <v>21</v>
      </c>
      <c r="D149" s="46" t="s">
        <v>121</v>
      </c>
      <c r="E149" s="67" t="s">
        <v>505</v>
      </c>
      <c r="F149" s="3" t="s">
        <v>7</v>
      </c>
      <c r="G149" s="80">
        <f>G150</f>
        <v>0</v>
      </c>
      <c r="H149" s="80">
        <f t="shared" ref="H149:W150" si="186">H150</f>
        <v>349.5</v>
      </c>
      <c r="I149" s="80">
        <f t="shared" si="186"/>
        <v>349.5</v>
      </c>
      <c r="J149" s="80">
        <f t="shared" si="186"/>
        <v>0</v>
      </c>
      <c r="K149" s="80">
        <f t="shared" si="186"/>
        <v>349.5</v>
      </c>
      <c r="L149" s="80">
        <f t="shared" si="186"/>
        <v>0</v>
      </c>
      <c r="M149" s="80">
        <f t="shared" si="186"/>
        <v>349.5</v>
      </c>
      <c r="N149" s="80">
        <f t="shared" si="186"/>
        <v>7036</v>
      </c>
      <c r="O149" s="80">
        <f t="shared" si="186"/>
        <v>7385.5</v>
      </c>
      <c r="P149" s="80">
        <f t="shared" si="186"/>
        <v>0</v>
      </c>
      <c r="Q149" s="80">
        <f t="shared" si="186"/>
        <v>7385.5</v>
      </c>
      <c r="R149" s="80">
        <f t="shared" si="186"/>
        <v>0</v>
      </c>
      <c r="S149" s="122">
        <f t="shared" si="186"/>
        <v>7385.5</v>
      </c>
      <c r="T149" s="80">
        <f t="shared" si="186"/>
        <v>0</v>
      </c>
      <c r="U149" s="80">
        <f t="shared" si="186"/>
        <v>7385.5</v>
      </c>
      <c r="V149" s="80">
        <f t="shared" si="186"/>
        <v>0</v>
      </c>
      <c r="W149" s="80">
        <f t="shared" si="186"/>
        <v>7385.5</v>
      </c>
      <c r="X149" s="114" t="b">
        <f t="shared" si="176"/>
        <v>1</v>
      </c>
    </row>
    <row r="150" spans="1:24" ht="33" x14ac:dyDescent="0.25">
      <c r="A150" s="33" t="s">
        <v>26</v>
      </c>
      <c r="B150" s="3" t="s">
        <v>9</v>
      </c>
      <c r="C150" s="48" t="s">
        <v>21</v>
      </c>
      <c r="D150" s="48" t="s">
        <v>121</v>
      </c>
      <c r="E150" s="68" t="s">
        <v>505</v>
      </c>
      <c r="F150" s="3" t="s">
        <v>27</v>
      </c>
      <c r="G150" s="55">
        <f>G151</f>
        <v>0</v>
      </c>
      <c r="H150" s="55">
        <f t="shared" si="186"/>
        <v>349.5</v>
      </c>
      <c r="I150" s="55">
        <f t="shared" si="186"/>
        <v>349.5</v>
      </c>
      <c r="J150" s="55">
        <f t="shared" si="186"/>
        <v>0</v>
      </c>
      <c r="K150" s="55">
        <f t="shared" si="186"/>
        <v>349.5</v>
      </c>
      <c r="L150" s="55">
        <f t="shared" si="186"/>
        <v>0</v>
      </c>
      <c r="M150" s="55">
        <f t="shared" si="186"/>
        <v>349.5</v>
      </c>
      <c r="N150" s="55">
        <f t="shared" si="186"/>
        <v>7036</v>
      </c>
      <c r="O150" s="55">
        <f t="shared" si="186"/>
        <v>7385.5</v>
      </c>
      <c r="P150" s="55">
        <f t="shared" si="186"/>
        <v>0</v>
      </c>
      <c r="Q150" s="55">
        <f t="shared" si="186"/>
        <v>7385.5</v>
      </c>
      <c r="R150" s="55">
        <f t="shared" si="186"/>
        <v>0</v>
      </c>
      <c r="S150" s="119">
        <f t="shared" si="186"/>
        <v>7385.5</v>
      </c>
      <c r="T150" s="55">
        <f t="shared" si="186"/>
        <v>0</v>
      </c>
      <c r="U150" s="55">
        <f t="shared" si="186"/>
        <v>7385.5</v>
      </c>
      <c r="V150" s="55">
        <f t="shared" si="186"/>
        <v>0</v>
      </c>
      <c r="W150" s="55">
        <f t="shared" si="186"/>
        <v>7385.5</v>
      </c>
      <c r="X150" s="114" t="b">
        <f t="shared" si="176"/>
        <v>1</v>
      </c>
    </row>
    <row r="151" spans="1:24" ht="33" x14ac:dyDescent="0.25">
      <c r="A151" s="33" t="s">
        <v>28</v>
      </c>
      <c r="B151" s="3" t="s">
        <v>9</v>
      </c>
      <c r="C151" s="48" t="s">
        <v>21</v>
      </c>
      <c r="D151" s="48" t="s">
        <v>121</v>
      </c>
      <c r="E151" s="68" t="s">
        <v>505</v>
      </c>
      <c r="F151" s="3" t="s">
        <v>29</v>
      </c>
      <c r="G151" s="55">
        <v>0</v>
      </c>
      <c r="H151" s="91">
        <v>349.5</v>
      </c>
      <c r="I151" s="55">
        <f>G151+H151</f>
        <v>349.5</v>
      </c>
      <c r="J151" s="55">
        <v>0</v>
      </c>
      <c r="K151" s="55">
        <f>I151+J151</f>
        <v>349.5</v>
      </c>
      <c r="L151" s="55">
        <v>0</v>
      </c>
      <c r="M151" s="55">
        <f>K151+L151</f>
        <v>349.5</v>
      </c>
      <c r="N151" s="55">
        <v>7036</v>
      </c>
      <c r="O151" s="55">
        <f>M151+N151</f>
        <v>7385.5</v>
      </c>
      <c r="P151" s="55">
        <v>0</v>
      </c>
      <c r="Q151" s="55">
        <f>O151+P151</f>
        <v>7385.5</v>
      </c>
      <c r="R151" s="55">
        <v>0</v>
      </c>
      <c r="S151" s="119">
        <f>Q151+R151</f>
        <v>7385.5</v>
      </c>
      <c r="T151" s="55">
        <v>0</v>
      </c>
      <c r="U151" s="55">
        <f>S151+T151</f>
        <v>7385.5</v>
      </c>
      <c r="V151" s="55">
        <v>0</v>
      </c>
      <c r="W151" s="55">
        <f>U151+V151</f>
        <v>7385.5</v>
      </c>
      <c r="X151" s="114" t="b">
        <f t="shared" si="176"/>
        <v>1</v>
      </c>
    </row>
    <row r="152" spans="1:24" ht="17.25" x14ac:dyDescent="0.3">
      <c r="A152" s="29" t="s">
        <v>333</v>
      </c>
      <c r="B152" s="3" t="s">
        <v>9</v>
      </c>
      <c r="C152" s="56" t="s">
        <v>21</v>
      </c>
      <c r="D152" s="56" t="s">
        <v>121</v>
      </c>
      <c r="E152" s="72" t="s">
        <v>334</v>
      </c>
      <c r="F152" s="57" t="s">
        <v>7</v>
      </c>
      <c r="G152" s="47">
        <f t="shared" ref="G152:V154" si="187">G153</f>
        <v>200</v>
      </c>
      <c r="H152" s="47">
        <f t="shared" si="187"/>
        <v>2586.3000000000002</v>
      </c>
      <c r="I152" s="47">
        <f t="shared" si="187"/>
        <v>2786.3</v>
      </c>
      <c r="J152" s="47">
        <f t="shared" si="187"/>
        <v>0</v>
      </c>
      <c r="K152" s="47">
        <f t="shared" si="187"/>
        <v>2786.3</v>
      </c>
      <c r="L152" s="80">
        <f t="shared" si="187"/>
        <v>0</v>
      </c>
      <c r="M152" s="47">
        <f t="shared" si="187"/>
        <v>2786.3</v>
      </c>
      <c r="N152" s="80">
        <f t="shared" si="187"/>
        <v>0</v>
      </c>
      <c r="O152" s="47">
        <f t="shared" si="187"/>
        <v>2786.3</v>
      </c>
      <c r="P152" s="80">
        <f t="shared" si="187"/>
        <v>0</v>
      </c>
      <c r="Q152" s="47">
        <f t="shared" si="187"/>
        <v>2786.3</v>
      </c>
      <c r="R152" s="80">
        <f t="shared" si="187"/>
        <v>0</v>
      </c>
      <c r="S152" s="117">
        <f t="shared" si="187"/>
        <v>2786.3</v>
      </c>
      <c r="T152" s="80">
        <f t="shared" si="187"/>
        <v>0</v>
      </c>
      <c r="U152" s="47">
        <f t="shared" si="187"/>
        <v>2786.3</v>
      </c>
      <c r="V152" s="80">
        <f t="shared" si="187"/>
        <v>0</v>
      </c>
      <c r="W152" s="47">
        <f t="shared" ref="V152:W154" si="188">W153</f>
        <v>2786.3</v>
      </c>
      <c r="X152" s="114" t="b">
        <f t="shared" si="176"/>
        <v>1</v>
      </c>
    </row>
    <row r="153" spans="1:24" ht="33.75" x14ac:dyDescent="0.3">
      <c r="A153" s="6" t="s">
        <v>443</v>
      </c>
      <c r="B153" s="3" t="s">
        <v>9</v>
      </c>
      <c r="C153" s="58" t="s">
        <v>21</v>
      </c>
      <c r="D153" s="58" t="s">
        <v>121</v>
      </c>
      <c r="E153" s="73" t="s">
        <v>442</v>
      </c>
      <c r="F153" s="57" t="s">
        <v>7</v>
      </c>
      <c r="G153" s="49">
        <f t="shared" si="187"/>
        <v>200</v>
      </c>
      <c r="H153" s="49">
        <f t="shared" si="187"/>
        <v>2586.3000000000002</v>
      </c>
      <c r="I153" s="49">
        <f t="shared" si="187"/>
        <v>2786.3</v>
      </c>
      <c r="J153" s="49">
        <f t="shared" si="187"/>
        <v>0</v>
      </c>
      <c r="K153" s="49">
        <f t="shared" si="187"/>
        <v>2786.3</v>
      </c>
      <c r="L153" s="55">
        <f t="shared" si="187"/>
        <v>0</v>
      </c>
      <c r="M153" s="49">
        <f t="shared" si="187"/>
        <v>2786.3</v>
      </c>
      <c r="N153" s="55">
        <f t="shared" si="187"/>
        <v>0</v>
      </c>
      <c r="O153" s="49">
        <f t="shared" si="187"/>
        <v>2786.3</v>
      </c>
      <c r="P153" s="55">
        <f t="shared" si="187"/>
        <v>0</v>
      </c>
      <c r="Q153" s="49">
        <f t="shared" si="187"/>
        <v>2786.3</v>
      </c>
      <c r="R153" s="55">
        <f t="shared" si="187"/>
        <v>0</v>
      </c>
      <c r="S153" s="118">
        <f t="shared" si="187"/>
        <v>2786.3</v>
      </c>
      <c r="T153" s="55">
        <f t="shared" si="187"/>
        <v>0</v>
      </c>
      <c r="U153" s="49">
        <f t="shared" si="187"/>
        <v>2786.3</v>
      </c>
      <c r="V153" s="55">
        <f t="shared" si="188"/>
        <v>0</v>
      </c>
      <c r="W153" s="49">
        <f t="shared" si="188"/>
        <v>2786.3</v>
      </c>
      <c r="X153" s="114" t="b">
        <f t="shared" si="176"/>
        <v>1</v>
      </c>
    </row>
    <row r="154" spans="1:24" ht="33" x14ac:dyDescent="0.25">
      <c r="A154" s="28" t="s">
        <v>26</v>
      </c>
      <c r="B154" s="3" t="s">
        <v>9</v>
      </c>
      <c r="C154" s="58" t="s">
        <v>21</v>
      </c>
      <c r="D154" s="58" t="s">
        <v>121</v>
      </c>
      <c r="E154" s="73" t="s">
        <v>442</v>
      </c>
      <c r="F154" s="54" t="s">
        <v>27</v>
      </c>
      <c r="G154" s="49">
        <f t="shared" si="187"/>
        <v>200</v>
      </c>
      <c r="H154" s="49">
        <f t="shared" si="187"/>
        <v>2586.3000000000002</v>
      </c>
      <c r="I154" s="49">
        <f t="shared" si="187"/>
        <v>2786.3</v>
      </c>
      <c r="J154" s="49">
        <f t="shared" si="187"/>
        <v>0</v>
      </c>
      <c r="K154" s="49">
        <f t="shared" si="187"/>
        <v>2786.3</v>
      </c>
      <c r="L154" s="55">
        <f t="shared" si="187"/>
        <v>0</v>
      </c>
      <c r="M154" s="49">
        <f t="shared" si="187"/>
        <v>2786.3</v>
      </c>
      <c r="N154" s="55">
        <f t="shared" si="187"/>
        <v>0</v>
      </c>
      <c r="O154" s="49">
        <f t="shared" si="187"/>
        <v>2786.3</v>
      </c>
      <c r="P154" s="55">
        <f t="shared" si="187"/>
        <v>0</v>
      </c>
      <c r="Q154" s="49">
        <f t="shared" si="187"/>
        <v>2786.3</v>
      </c>
      <c r="R154" s="55">
        <f t="shared" si="187"/>
        <v>0</v>
      </c>
      <c r="S154" s="118">
        <f t="shared" si="187"/>
        <v>2786.3</v>
      </c>
      <c r="T154" s="55">
        <f t="shared" si="187"/>
        <v>0</v>
      </c>
      <c r="U154" s="49">
        <f t="shared" si="187"/>
        <v>2786.3</v>
      </c>
      <c r="V154" s="55">
        <f t="shared" si="188"/>
        <v>0</v>
      </c>
      <c r="W154" s="49">
        <f t="shared" si="188"/>
        <v>2786.3</v>
      </c>
      <c r="X154" s="114" t="b">
        <f t="shared" si="176"/>
        <v>1</v>
      </c>
    </row>
    <row r="155" spans="1:24" ht="33" x14ac:dyDescent="0.25">
      <c r="A155" s="6" t="s">
        <v>28</v>
      </c>
      <c r="B155" s="3" t="s">
        <v>9</v>
      </c>
      <c r="C155" s="48" t="s">
        <v>21</v>
      </c>
      <c r="D155" s="48" t="s">
        <v>121</v>
      </c>
      <c r="E155" s="73" t="s">
        <v>442</v>
      </c>
      <c r="F155" s="3" t="s">
        <v>29</v>
      </c>
      <c r="G155" s="55">
        <v>200</v>
      </c>
      <c r="H155" s="91">
        <v>2586.3000000000002</v>
      </c>
      <c r="I155" s="55">
        <f>G155+H155</f>
        <v>2786.3</v>
      </c>
      <c r="J155" s="55">
        <v>0</v>
      </c>
      <c r="K155" s="55">
        <f>I155+J155</f>
        <v>2786.3</v>
      </c>
      <c r="L155" s="55">
        <v>0</v>
      </c>
      <c r="M155" s="55">
        <f>K155+L155</f>
        <v>2786.3</v>
      </c>
      <c r="N155" s="55">
        <v>0</v>
      </c>
      <c r="O155" s="55">
        <f>M155+N155</f>
        <v>2786.3</v>
      </c>
      <c r="P155" s="55">
        <v>0</v>
      </c>
      <c r="Q155" s="55">
        <f>O155+P155</f>
        <v>2786.3</v>
      </c>
      <c r="R155" s="55">
        <v>0</v>
      </c>
      <c r="S155" s="119">
        <f>Q155+R155</f>
        <v>2786.3</v>
      </c>
      <c r="T155" s="55">
        <v>0</v>
      </c>
      <c r="U155" s="55">
        <f>S155+T155</f>
        <v>2786.3</v>
      </c>
      <c r="V155" s="55">
        <v>0</v>
      </c>
      <c r="W155" s="55">
        <f>U155+V155</f>
        <v>2786.3</v>
      </c>
      <c r="X155" s="114" t="b">
        <f t="shared" si="176"/>
        <v>1</v>
      </c>
    </row>
    <row r="156" spans="1:24" ht="33" x14ac:dyDescent="0.25">
      <c r="A156" s="26" t="s">
        <v>123</v>
      </c>
      <c r="B156" s="7" t="s">
        <v>9</v>
      </c>
      <c r="C156" s="46" t="s">
        <v>21</v>
      </c>
      <c r="D156" s="46" t="s">
        <v>121</v>
      </c>
      <c r="E156" s="67" t="s">
        <v>124</v>
      </c>
      <c r="F156" s="3" t="s">
        <v>7</v>
      </c>
      <c r="G156" s="47">
        <f t="shared" ref="G156:I156" si="189">G157+G159+G161</f>
        <v>17285</v>
      </c>
      <c r="H156" s="47">
        <f t="shared" si="189"/>
        <v>0</v>
      </c>
      <c r="I156" s="47">
        <f t="shared" si="189"/>
        <v>17285</v>
      </c>
      <c r="J156" s="47">
        <f t="shared" ref="J156:K156" si="190">J157+J159+J161</f>
        <v>0</v>
      </c>
      <c r="K156" s="47">
        <f t="shared" si="190"/>
        <v>17285</v>
      </c>
      <c r="L156" s="80">
        <f t="shared" ref="L156:M156" si="191">L157+L159+L161</f>
        <v>0</v>
      </c>
      <c r="M156" s="47">
        <f t="shared" si="191"/>
        <v>17285</v>
      </c>
      <c r="N156" s="80">
        <f t="shared" ref="N156:O156" si="192">N157+N159+N161</f>
        <v>0</v>
      </c>
      <c r="O156" s="47">
        <f t="shared" si="192"/>
        <v>17285</v>
      </c>
      <c r="P156" s="80">
        <f t="shared" ref="P156:Q156" si="193">P157+P159+P161</f>
        <v>0</v>
      </c>
      <c r="Q156" s="47">
        <f t="shared" si="193"/>
        <v>17285</v>
      </c>
      <c r="R156" s="80">
        <f t="shared" ref="R156:S156" si="194">R157+R159+R161</f>
        <v>0</v>
      </c>
      <c r="S156" s="117">
        <f t="shared" si="194"/>
        <v>17285</v>
      </c>
      <c r="T156" s="80">
        <f t="shared" ref="T156:U156" si="195">T157+T159+T161</f>
        <v>3643</v>
      </c>
      <c r="U156" s="47">
        <f t="shared" si="195"/>
        <v>20928</v>
      </c>
      <c r="V156" s="80">
        <f t="shared" ref="V156:W156" si="196">V157+V159+V161</f>
        <v>0</v>
      </c>
      <c r="W156" s="47">
        <f t="shared" si="196"/>
        <v>20928</v>
      </c>
      <c r="X156" s="114" t="b">
        <f t="shared" si="176"/>
        <v>1</v>
      </c>
    </row>
    <row r="157" spans="1:24" ht="66" x14ac:dyDescent="0.25">
      <c r="A157" s="6" t="s">
        <v>17</v>
      </c>
      <c r="B157" s="3" t="s">
        <v>9</v>
      </c>
      <c r="C157" s="48" t="s">
        <v>21</v>
      </c>
      <c r="D157" s="48" t="s">
        <v>121</v>
      </c>
      <c r="E157" s="68" t="s">
        <v>124</v>
      </c>
      <c r="F157" s="3" t="s">
        <v>18</v>
      </c>
      <c r="G157" s="49">
        <f t="shared" ref="G157:W157" si="197">G158</f>
        <v>15856</v>
      </c>
      <c r="H157" s="49">
        <f t="shared" si="197"/>
        <v>0</v>
      </c>
      <c r="I157" s="49">
        <f t="shared" si="197"/>
        <v>15856</v>
      </c>
      <c r="J157" s="49">
        <f t="shared" si="197"/>
        <v>0</v>
      </c>
      <c r="K157" s="49">
        <f t="shared" si="197"/>
        <v>15856</v>
      </c>
      <c r="L157" s="55">
        <f t="shared" si="197"/>
        <v>0</v>
      </c>
      <c r="M157" s="49">
        <f t="shared" si="197"/>
        <v>15856</v>
      </c>
      <c r="N157" s="55">
        <f t="shared" si="197"/>
        <v>775</v>
      </c>
      <c r="O157" s="49">
        <f t="shared" si="197"/>
        <v>16631</v>
      </c>
      <c r="P157" s="55">
        <f t="shared" si="197"/>
        <v>0</v>
      </c>
      <c r="Q157" s="49">
        <f t="shared" si="197"/>
        <v>16631</v>
      </c>
      <c r="R157" s="55">
        <f t="shared" si="197"/>
        <v>0</v>
      </c>
      <c r="S157" s="118">
        <f t="shared" si="197"/>
        <v>16631</v>
      </c>
      <c r="T157" s="55">
        <f t="shared" si="197"/>
        <v>3643</v>
      </c>
      <c r="U157" s="49">
        <f t="shared" si="197"/>
        <v>20274</v>
      </c>
      <c r="V157" s="55">
        <f t="shared" si="197"/>
        <v>0</v>
      </c>
      <c r="W157" s="49">
        <f t="shared" si="197"/>
        <v>20274</v>
      </c>
      <c r="X157" s="114" t="b">
        <f t="shared" si="176"/>
        <v>1</v>
      </c>
    </row>
    <row r="158" spans="1:24" x14ac:dyDescent="0.25">
      <c r="A158" s="6" t="s">
        <v>427</v>
      </c>
      <c r="B158" s="3" t="s">
        <v>9</v>
      </c>
      <c r="C158" s="48" t="s">
        <v>21</v>
      </c>
      <c r="D158" s="48" t="s">
        <v>121</v>
      </c>
      <c r="E158" s="68" t="s">
        <v>124</v>
      </c>
      <c r="F158" s="3" t="s">
        <v>57</v>
      </c>
      <c r="G158" s="55">
        <v>15856</v>
      </c>
      <c r="H158" s="49">
        <v>0</v>
      </c>
      <c r="I158" s="55">
        <f>G158+H158</f>
        <v>15856</v>
      </c>
      <c r="J158" s="55">
        <v>0</v>
      </c>
      <c r="K158" s="55">
        <f>I158+J158</f>
        <v>15856</v>
      </c>
      <c r="L158" s="55">
        <v>0</v>
      </c>
      <c r="M158" s="55">
        <f>K158+L158</f>
        <v>15856</v>
      </c>
      <c r="N158" s="55">
        <v>775</v>
      </c>
      <c r="O158" s="55">
        <f>M158+N158</f>
        <v>16631</v>
      </c>
      <c r="P158" s="55">
        <v>0</v>
      </c>
      <c r="Q158" s="55">
        <f>O158+P158</f>
        <v>16631</v>
      </c>
      <c r="R158" s="55">
        <v>0</v>
      </c>
      <c r="S158" s="119">
        <f>Q158+R158</f>
        <v>16631</v>
      </c>
      <c r="T158" s="55">
        <v>3643</v>
      </c>
      <c r="U158" s="55">
        <f>S158+T158</f>
        <v>20274</v>
      </c>
      <c r="V158" s="55">
        <v>0</v>
      </c>
      <c r="W158" s="55">
        <f>U158+V158</f>
        <v>20274</v>
      </c>
      <c r="X158" s="114" t="b">
        <f t="shared" si="176"/>
        <v>1</v>
      </c>
    </row>
    <row r="159" spans="1:24" ht="33" x14ac:dyDescent="0.25">
      <c r="A159" s="6" t="s">
        <v>26</v>
      </c>
      <c r="B159" s="3" t="s">
        <v>9</v>
      </c>
      <c r="C159" s="48" t="s">
        <v>21</v>
      </c>
      <c r="D159" s="48" t="s">
        <v>121</v>
      </c>
      <c r="E159" s="68" t="s">
        <v>124</v>
      </c>
      <c r="F159" s="3" t="s">
        <v>27</v>
      </c>
      <c r="G159" s="49">
        <f t="shared" ref="G159:W159" si="198">G160</f>
        <v>1301</v>
      </c>
      <c r="H159" s="49">
        <f t="shared" si="198"/>
        <v>0</v>
      </c>
      <c r="I159" s="49">
        <f t="shared" si="198"/>
        <v>1301</v>
      </c>
      <c r="J159" s="49">
        <f t="shared" si="198"/>
        <v>0</v>
      </c>
      <c r="K159" s="49">
        <f t="shared" si="198"/>
        <v>1301</v>
      </c>
      <c r="L159" s="55">
        <f t="shared" si="198"/>
        <v>0</v>
      </c>
      <c r="M159" s="49">
        <f t="shared" si="198"/>
        <v>1301</v>
      </c>
      <c r="N159" s="55">
        <f t="shared" si="198"/>
        <v>-775</v>
      </c>
      <c r="O159" s="49">
        <f t="shared" si="198"/>
        <v>526</v>
      </c>
      <c r="P159" s="55">
        <f t="shared" si="198"/>
        <v>0</v>
      </c>
      <c r="Q159" s="49">
        <f t="shared" si="198"/>
        <v>526</v>
      </c>
      <c r="R159" s="55">
        <f t="shared" si="198"/>
        <v>0</v>
      </c>
      <c r="S159" s="118">
        <f t="shared" si="198"/>
        <v>526</v>
      </c>
      <c r="T159" s="55">
        <f t="shared" si="198"/>
        <v>0</v>
      </c>
      <c r="U159" s="49">
        <f t="shared" si="198"/>
        <v>526</v>
      </c>
      <c r="V159" s="55">
        <f t="shared" si="198"/>
        <v>0</v>
      </c>
      <c r="W159" s="49">
        <f t="shared" si="198"/>
        <v>526</v>
      </c>
      <c r="X159" s="114" t="b">
        <f t="shared" si="176"/>
        <v>1</v>
      </c>
    </row>
    <row r="160" spans="1:24" ht="33" x14ac:dyDescent="0.25">
      <c r="A160" s="6" t="s">
        <v>28</v>
      </c>
      <c r="B160" s="3" t="s">
        <v>9</v>
      </c>
      <c r="C160" s="48" t="s">
        <v>21</v>
      </c>
      <c r="D160" s="48" t="s">
        <v>121</v>
      </c>
      <c r="E160" s="68" t="s">
        <v>124</v>
      </c>
      <c r="F160" s="3" t="s">
        <v>29</v>
      </c>
      <c r="G160" s="55">
        <v>1301</v>
      </c>
      <c r="H160" s="49">
        <v>0</v>
      </c>
      <c r="I160" s="55">
        <f>G160+H160</f>
        <v>1301</v>
      </c>
      <c r="J160" s="55">
        <v>0</v>
      </c>
      <c r="K160" s="55">
        <f>I160+J160</f>
        <v>1301</v>
      </c>
      <c r="L160" s="55">
        <v>0</v>
      </c>
      <c r="M160" s="55">
        <f>K160+L160</f>
        <v>1301</v>
      </c>
      <c r="N160" s="55">
        <v>-775</v>
      </c>
      <c r="O160" s="55">
        <f>M160+N160</f>
        <v>526</v>
      </c>
      <c r="P160" s="55">
        <v>0</v>
      </c>
      <c r="Q160" s="55">
        <f>O160+P160</f>
        <v>526</v>
      </c>
      <c r="R160" s="55">
        <v>0</v>
      </c>
      <c r="S160" s="119">
        <f>Q160+R160</f>
        <v>526</v>
      </c>
      <c r="T160" s="55">
        <v>0</v>
      </c>
      <c r="U160" s="55">
        <f>S160+T160</f>
        <v>526</v>
      </c>
      <c r="V160" s="55">
        <v>0</v>
      </c>
      <c r="W160" s="55">
        <f>U160+V160</f>
        <v>526</v>
      </c>
      <c r="X160" s="114" t="b">
        <f t="shared" si="176"/>
        <v>1</v>
      </c>
    </row>
    <row r="161" spans="1:24" x14ac:dyDescent="0.25">
      <c r="A161" s="6" t="s">
        <v>30</v>
      </c>
      <c r="B161" s="3" t="s">
        <v>9</v>
      </c>
      <c r="C161" s="48" t="s">
        <v>21</v>
      </c>
      <c r="D161" s="48" t="s">
        <v>121</v>
      </c>
      <c r="E161" s="68" t="s">
        <v>124</v>
      </c>
      <c r="F161" s="3" t="s">
        <v>31</v>
      </c>
      <c r="G161" s="49">
        <f t="shared" ref="G161:W161" si="199">G162</f>
        <v>128</v>
      </c>
      <c r="H161" s="49">
        <f t="shared" si="199"/>
        <v>0</v>
      </c>
      <c r="I161" s="49">
        <f t="shared" si="199"/>
        <v>128</v>
      </c>
      <c r="J161" s="49">
        <f t="shared" si="199"/>
        <v>0</v>
      </c>
      <c r="K161" s="49">
        <f t="shared" si="199"/>
        <v>128</v>
      </c>
      <c r="L161" s="55">
        <f t="shared" si="199"/>
        <v>0</v>
      </c>
      <c r="M161" s="49">
        <f t="shared" si="199"/>
        <v>128</v>
      </c>
      <c r="N161" s="55">
        <f t="shared" si="199"/>
        <v>0</v>
      </c>
      <c r="O161" s="49">
        <f t="shared" si="199"/>
        <v>128</v>
      </c>
      <c r="P161" s="55">
        <f t="shared" si="199"/>
        <v>0</v>
      </c>
      <c r="Q161" s="49">
        <f t="shared" si="199"/>
        <v>128</v>
      </c>
      <c r="R161" s="55">
        <f t="shared" si="199"/>
        <v>0</v>
      </c>
      <c r="S161" s="118">
        <f t="shared" si="199"/>
        <v>128</v>
      </c>
      <c r="T161" s="55">
        <f t="shared" si="199"/>
        <v>0</v>
      </c>
      <c r="U161" s="49">
        <f t="shared" si="199"/>
        <v>128</v>
      </c>
      <c r="V161" s="55">
        <f t="shared" si="199"/>
        <v>0</v>
      </c>
      <c r="W161" s="49">
        <f t="shared" si="199"/>
        <v>128</v>
      </c>
      <c r="X161" s="114" t="b">
        <f t="shared" si="176"/>
        <v>1</v>
      </c>
    </row>
    <row r="162" spans="1:24" x14ac:dyDescent="0.25">
      <c r="A162" s="6" t="s">
        <v>32</v>
      </c>
      <c r="B162" s="3" t="s">
        <v>9</v>
      </c>
      <c r="C162" s="48" t="s">
        <v>21</v>
      </c>
      <c r="D162" s="48" t="s">
        <v>121</v>
      </c>
      <c r="E162" s="68" t="s">
        <v>124</v>
      </c>
      <c r="F162" s="3" t="s">
        <v>33</v>
      </c>
      <c r="G162" s="55">
        <v>128</v>
      </c>
      <c r="H162" s="49">
        <v>0</v>
      </c>
      <c r="I162" s="55">
        <f>G162+H162</f>
        <v>128</v>
      </c>
      <c r="J162" s="55">
        <v>0</v>
      </c>
      <c r="K162" s="55">
        <f>I162+J162</f>
        <v>128</v>
      </c>
      <c r="L162" s="55">
        <v>0</v>
      </c>
      <c r="M162" s="55">
        <f>K162+L162</f>
        <v>128</v>
      </c>
      <c r="N162" s="55">
        <v>0</v>
      </c>
      <c r="O162" s="55">
        <f>M162+N162</f>
        <v>128</v>
      </c>
      <c r="P162" s="55">
        <v>0</v>
      </c>
      <c r="Q162" s="55">
        <f>O162+P162</f>
        <v>128</v>
      </c>
      <c r="R162" s="55">
        <v>0</v>
      </c>
      <c r="S162" s="119">
        <f>Q162+R162</f>
        <v>128</v>
      </c>
      <c r="T162" s="55">
        <v>0</v>
      </c>
      <c r="U162" s="55">
        <f>S162+T162</f>
        <v>128</v>
      </c>
      <c r="V162" s="55">
        <v>0</v>
      </c>
      <c r="W162" s="55">
        <f>U162+V162</f>
        <v>128</v>
      </c>
      <c r="X162" s="114" t="b">
        <f t="shared" si="176"/>
        <v>1</v>
      </c>
    </row>
    <row r="163" spans="1:24" x14ac:dyDescent="0.25">
      <c r="A163" s="24" t="s">
        <v>125</v>
      </c>
      <c r="B163" s="4" t="s">
        <v>9</v>
      </c>
      <c r="C163" s="43" t="s">
        <v>126</v>
      </c>
      <c r="D163" s="43" t="s">
        <v>6</v>
      </c>
      <c r="E163" s="69" t="s">
        <v>7</v>
      </c>
      <c r="F163" s="4" t="s">
        <v>7</v>
      </c>
      <c r="G163" s="40">
        <f>G164+G187</f>
        <v>370517.89999999997</v>
      </c>
      <c r="H163" s="40">
        <f>H164+H187</f>
        <v>87273.8</v>
      </c>
      <c r="I163" s="40">
        <f>I164+I187</f>
        <v>457791.69999999995</v>
      </c>
      <c r="J163" s="40">
        <f>J164+J187</f>
        <v>0</v>
      </c>
      <c r="K163" s="40">
        <f>K164+K187+K181</f>
        <v>457791.69999999995</v>
      </c>
      <c r="L163" s="40">
        <f t="shared" ref="L163:M163" si="200">L164+L187+L181</f>
        <v>113408.6</v>
      </c>
      <c r="M163" s="40">
        <f t="shared" si="200"/>
        <v>571200.30000000005</v>
      </c>
      <c r="N163" s="53">
        <f t="shared" ref="N163:O163" si="201">N164+N187+N181</f>
        <v>-18246.3</v>
      </c>
      <c r="O163" s="40">
        <f t="shared" si="201"/>
        <v>552954</v>
      </c>
      <c r="P163" s="53">
        <f t="shared" ref="P163:Q163" si="202">P164+P187+P181</f>
        <v>2500</v>
      </c>
      <c r="Q163" s="40">
        <f t="shared" si="202"/>
        <v>555454</v>
      </c>
      <c r="R163" s="53">
        <f t="shared" ref="R163:S163" si="203">R164+R187+R181</f>
        <v>40055.500000000007</v>
      </c>
      <c r="S163" s="115">
        <f t="shared" si="203"/>
        <v>595509.5</v>
      </c>
      <c r="T163" s="53">
        <f t="shared" ref="T163:U163" si="204">T164+T187+T181</f>
        <v>2233.1999999999998</v>
      </c>
      <c r="U163" s="40">
        <f t="shared" si="204"/>
        <v>597742.69999999995</v>
      </c>
      <c r="V163" s="53">
        <f t="shared" ref="V163:W163" si="205">V164+V187+V181</f>
        <v>-157134.79999999999</v>
      </c>
      <c r="W163" s="40">
        <f t="shared" si="205"/>
        <v>440607.89999999997</v>
      </c>
      <c r="X163" s="114" t="b">
        <f t="shared" si="176"/>
        <v>1</v>
      </c>
    </row>
    <row r="164" spans="1:24" x14ac:dyDescent="0.25">
      <c r="A164" s="24" t="s">
        <v>127</v>
      </c>
      <c r="B164" s="4" t="s">
        <v>9</v>
      </c>
      <c r="C164" s="43" t="s">
        <v>126</v>
      </c>
      <c r="D164" s="43" t="s">
        <v>5</v>
      </c>
      <c r="E164" s="69" t="s">
        <v>7</v>
      </c>
      <c r="F164" s="4" t="s">
        <v>7</v>
      </c>
      <c r="G164" s="40">
        <f t="shared" ref="G164:I164" si="206">G169+G165</f>
        <v>25187.1</v>
      </c>
      <c r="H164" s="40">
        <f t="shared" si="206"/>
        <v>4700</v>
      </c>
      <c r="I164" s="40">
        <f t="shared" si="206"/>
        <v>29887.1</v>
      </c>
      <c r="J164" s="40">
        <f t="shared" ref="J164:K164" si="207">J169+J165</f>
        <v>0</v>
      </c>
      <c r="K164" s="40">
        <f t="shared" si="207"/>
        <v>29887.1</v>
      </c>
      <c r="L164" s="53">
        <f t="shared" ref="L164:M164" si="208">L169+L165</f>
        <v>0</v>
      </c>
      <c r="M164" s="40">
        <f t="shared" si="208"/>
        <v>29887.1</v>
      </c>
      <c r="N164" s="53">
        <f t="shared" ref="N164:O164" si="209">N169+N165</f>
        <v>0</v>
      </c>
      <c r="O164" s="40">
        <f t="shared" si="209"/>
        <v>29887.1</v>
      </c>
      <c r="P164" s="53">
        <f t="shared" ref="P164:Q164" si="210">P169+P165</f>
        <v>2500</v>
      </c>
      <c r="Q164" s="40">
        <f t="shared" si="210"/>
        <v>32387.1</v>
      </c>
      <c r="R164" s="53">
        <f t="shared" ref="R164:S164" si="211">R169+R165</f>
        <v>0</v>
      </c>
      <c r="S164" s="115">
        <f t="shared" si="211"/>
        <v>32387.1</v>
      </c>
      <c r="T164" s="53">
        <f t="shared" ref="T164:U164" si="212">T169+T165</f>
        <v>-2500</v>
      </c>
      <c r="U164" s="40">
        <f t="shared" si="212"/>
        <v>29887.1</v>
      </c>
      <c r="V164" s="53">
        <f t="shared" ref="V164:W164" si="213">V169+V165</f>
        <v>-16045</v>
      </c>
      <c r="W164" s="40">
        <f t="shared" si="213"/>
        <v>13842.099999999999</v>
      </c>
      <c r="X164" s="114" t="b">
        <f t="shared" si="176"/>
        <v>1</v>
      </c>
    </row>
    <row r="165" spans="1:24" ht="33" x14ac:dyDescent="0.25">
      <c r="A165" s="27" t="s">
        <v>128</v>
      </c>
      <c r="B165" s="12" t="s">
        <v>9</v>
      </c>
      <c r="C165" s="51" t="s">
        <v>126</v>
      </c>
      <c r="D165" s="51" t="s">
        <v>5</v>
      </c>
      <c r="E165" s="70" t="s">
        <v>129</v>
      </c>
      <c r="F165" s="12"/>
      <c r="G165" s="52">
        <f t="shared" ref="G165:V167" si="214">G166</f>
        <v>2398</v>
      </c>
      <c r="H165" s="52">
        <f t="shared" si="214"/>
        <v>0</v>
      </c>
      <c r="I165" s="52">
        <f t="shared" si="214"/>
        <v>2398</v>
      </c>
      <c r="J165" s="52">
        <f t="shared" si="214"/>
        <v>0</v>
      </c>
      <c r="K165" s="52">
        <f t="shared" si="214"/>
        <v>2398</v>
      </c>
      <c r="L165" s="75">
        <f t="shared" si="214"/>
        <v>0</v>
      </c>
      <c r="M165" s="52">
        <f t="shared" si="214"/>
        <v>2398</v>
      </c>
      <c r="N165" s="75">
        <f t="shared" si="214"/>
        <v>0</v>
      </c>
      <c r="O165" s="52">
        <f t="shared" si="214"/>
        <v>2398</v>
      </c>
      <c r="P165" s="75">
        <f t="shared" si="214"/>
        <v>0</v>
      </c>
      <c r="Q165" s="52">
        <f t="shared" si="214"/>
        <v>2398</v>
      </c>
      <c r="R165" s="75">
        <f t="shared" si="214"/>
        <v>0</v>
      </c>
      <c r="S165" s="121">
        <f t="shared" si="214"/>
        <v>2398</v>
      </c>
      <c r="T165" s="75">
        <f t="shared" si="214"/>
        <v>0</v>
      </c>
      <c r="U165" s="52">
        <f t="shared" si="214"/>
        <v>2398</v>
      </c>
      <c r="V165" s="75">
        <f t="shared" si="214"/>
        <v>-480</v>
      </c>
      <c r="W165" s="52">
        <f t="shared" ref="V165:W167" si="215">W166</f>
        <v>1918</v>
      </c>
      <c r="X165" s="114" t="b">
        <f t="shared" si="176"/>
        <v>1</v>
      </c>
    </row>
    <row r="166" spans="1:24" ht="34.5" x14ac:dyDescent="0.3">
      <c r="A166" s="25" t="s">
        <v>438</v>
      </c>
      <c r="B166" s="5" t="s">
        <v>9</v>
      </c>
      <c r="C166" s="44" t="s">
        <v>126</v>
      </c>
      <c r="D166" s="44" t="s">
        <v>5</v>
      </c>
      <c r="E166" s="66" t="s">
        <v>130</v>
      </c>
      <c r="F166" s="3" t="s">
        <v>7</v>
      </c>
      <c r="G166" s="45">
        <f t="shared" si="214"/>
        <v>2398</v>
      </c>
      <c r="H166" s="45">
        <f t="shared" si="214"/>
        <v>0</v>
      </c>
      <c r="I166" s="45">
        <f t="shared" si="214"/>
        <v>2398</v>
      </c>
      <c r="J166" s="45">
        <f t="shared" si="214"/>
        <v>0</v>
      </c>
      <c r="K166" s="45">
        <f t="shared" si="214"/>
        <v>2398</v>
      </c>
      <c r="L166" s="101">
        <f t="shared" si="214"/>
        <v>0</v>
      </c>
      <c r="M166" s="45">
        <f t="shared" si="214"/>
        <v>2398</v>
      </c>
      <c r="N166" s="101">
        <f t="shared" si="214"/>
        <v>0</v>
      </c>
      <c r="O166" s="45">
        <f t="shared" si="214"/>
        <v>2398</v>
      </c>
      <c r="P166" s="101">
        <f t="shared" si="214"/>
        <v>0</v>
      </c>
      <c r="Q166" s="45">
        <f t="shared" si="214"/>
        <v>2398</v>
      </c>
      <c r="R166" s="101">
        <f t="shared" si="214"/>
        <v>0</v>
      </c>
      <c r="S166" s="116">
        <f t="shared" si="214"/>
        <v>2398</v>
      </c>
      <c r="T166" s="101">
        <f t="shared" si="214"/>
        <v>0</v>
      </c>
      <c r="U166" s="45">
        <f t="shared" si="214"/>
        <v>2398</v>
      </c>
      <c r="V166" s="101">
        <f t="shared" si="215"/>
        <v>-480</v>
      </c>
      <c r="W166" s="45">
        <f t="shared" si="215"/>
        <v>1918</v>
      </c>
      <c r="X166" s="114" t="b">
        <f t="shared" si="176"/>
        <v>1</v>
      </c>
    </row>
    <row r="167" spans="1:24" ht="33" x14ac:dyDescent="0.25">
      <c r="A167" s="6" t="s">
        <v>26</v>
      </c>
      <c r="B167" s="3" t="s">
        <v>9</v>
      </c>
      <c r="C167" s="48" t="s">
        <v>126</v>
      </c>
      <c r="D167" s="48" t="s">
        <v>5</v>
      </c>
      <c r="E167" s="68" t="s">
        <v>130</v>
      </c>
      <c r="F167" s="3" t="s">
        <v>27</v>
      </c>
      <c r="G167" s="49">
        <f t="shared" si="214"/>
        <v>2398</v>
      </c>
      <c r="H167" s="49">
        <f t="shared" si="214"/>
        <v>0</v>
      </c>
      <c r="I167" s="49">
        <f t="shared" si="214"/>
        <v>2398</v>
      </c>
      <c r="J167" s="49">
        <f t="shared" si="214"/>
        <v>0</v>
      </c>
      <c r="K167" s="49">
        <f t="shared" si="214"/>
        <v>2398</v>
      </c>
      <c r="L167" s="55">
        <f t="shared" si="214"/>
        <v>0</v>
      </c>
      <c r="M167" s="49">
        <f t="shared" si="214"/>
        <v>2398</v>
      </c>
      <c r="N167" s="55">
        <f t="shared" si="214"/>
        <v>0</v>
      </c>
      <c r="O167" s="49">
        <f t="shared" si="214"/>
        <v>2398</v>
      </c>
      <c r="P167" s="55">
        <f t="shared" si="214"/>
        <v>0</v>
      </c>
      <c r="Q167" s="49">
        <f t="shared" si="214"/>
        <v>2398</v>
      </c>
      <c r="R167" s="55">
        <f t="shared" si="214"/>
        <v>0</v>
      </c>
      <c r="S167" s="118">
        <f t="shared" si="214"/>
        <v>2398</v>
      </c>
      <c r="T167" s="55">
        <f t="shared" si="214"/>
        <v>0</v>
      </c>
      <c r="U167" s="49">
        <f t="shared" si="214"/>
        <v>2398</v>
      </c>
      <c r="V167" s="55">
        <f t="shared" si="215"/>
        <v>-480</v>
      </c>
      <c r="W167" s="49">
        <f t="shared" si="215"/>
        <v>1918</v>
      </c>
      <c r="X167" s="114" t="b">
        <f t="shared" si="176"/>
        <v>1</v>
      </c>
    </row>
    <row r="168" spans="1:24" ht="33" x14ac:dyDescent="0.25">
      <c r="A168" s="6" t="s">
        <v>28</v>
      </c>
      <c r="B168" s="3" t="s">
        <v>9</v>
      </c>
      <c r="C168" s="48" t="s">
        <v>126</v>
      </c>
      <c r="D168" s="48" t="s">
        <v>5</v>
      </c>
      <c r="E168" s="68" t="s">
        <v>130</v>
      </c>
      <c r="F168" s="3" t="s">
        <v>29</v>
      </c>
      <c r="G168" s="55">
        <v>2398</v>
      </c>
      <c r="H168" s="49">
        <v>0</v>
      </c>
      <c r="I168" s="55">
        <f>G168+H168</f>
        <v>2398</v>
      </c>
      <c r="J168" s="55">
        <v>0</v>
      </c>
      <c r="K168" s="55">
        <f>I168+J168</f>
        <v>2398</v>
      </c>
      <c r="L168" s="55">
        <v>0</v>
      </c>
      <c r="M168" s="55">
        <f>K168+L168</f>
        <v>2398</v>
      </c>
      <c r="N168" s="55">
        <v>0</v>
      </c>
      <c r="O168" s="55">
        <f>M168+N168</f>
        <v>2398</v>
      </c>
      <c r="P168" s="55">
        <v>0</v>
      </c>
      <c r="Q168" s="55">
        <f>O168+P168</f>
        <v>2398</v>
      </c>
      <c r="R168" s="55">
        <v>0</v>
      </c>
      <c r="S168" s="119">
        <f>Q168+R168</f>
        <v>2398</v>
      </c>
      <c r="T168" s="55">
        <v>0</v>
      </c>
      <c r="U168" s="55">
        <f>S168+T168</f>
        <v>2398</v>
      </c>
      <c r="V168" s="55">
        <v>-480</v>
      </c>
      <c r="W168" s="55">
        <f>U168+V168</f>
        <v>1918</v>
      </c>
      <c r="X168" s="114" t="b">
        <f t="shared" si="176"/>
        <v>1</v>
      </c>
    </row>
    <row r="169" spans="1:24" x14ac:dyDescent="0.25">
      <c r="A169" s="24" t="s">
        <v>11</v>
      </c>
      <c r="B169" s="4" t="s">
        <v>9</v>
      </c>
      <c r="C169" s="43" t="s">
        <v>126</v>
      </c>
      <c r="D169" s="43" t="s">
        <v>5</v>
      </c>
      <c r="E169" s="69" t="s">
        <v>12</v>
      </c>
      <c r="F169" s="3"/>
      <c r="G169" s="40">
        <f t="shared" ref="G169:N169" si="216">G174</f>
        <v>22789.1</v>
      </c>
      <c r="H169" s="40">
        <f t="shared" si="216"/>
        <v>4700</v>
      </c>
      <c r="I169" s="40">
        <f t="shared" si="216"/>
        <v>27489.1</v>
      </c>
      <c r="J169" s="40">
        <f t="shared" si="216"/>
        <v>0</v>
      </c>
      <c r="K169" s="40">
        <f t="shared" si="216"/>
        <v>27489.1</v>
      </c>
      <c r="L169" s="53">
        <f t="shared" si="216"/>
        <v>0</v>
      </c>
      <c r="M169" s="40">
        <f t="shared" si="216"/>
        <v>27489.1</v>
      </c>
      <c r="N169" s="53">
        <f t="shared" si="216"/>
        <v>0</v>
      </c>
      <c r="O169" s="40">
        <f>O174+O170</f>
        <v>27489.1</v>
      </c>
      <c r="P169" s="40">
        <f t="shared" ref="P169:R169" si="217">P174+P170</f>
        <v>2500</v>
      </c>
      <c r="Q169" s="40">
        <f>Q174+Q170</f>
        <v>29989.1</v>
      </c>
      <c r="R169" s="40">
        <f t="shared" si="217"/>
        <v>0</v>
      </c>
      <c r="S169" s="115">
        <f>S174+S170</f>
        <v>29989.1</v>
      </c>
      <c r="T169" s="40">
        <f t="shared" ref="T169:V169" si="218">T174+T170</f>
        <v>-2500</v>
      </c>
      <c r="U169" s="40">
        <f>U174+U170</f>
        <v>27489.1</v>
      </c>
      <c r="V169" s="40">
        <f t="shared" si="218"/>
        <v>-15565</v>
      </c>
      <c r="W169" s="40">
        <f>W174+W170</f>
        <v>11924.099999999999</v>
      </c>
      <c r="X169" s="114" t="b">
        <f t="shared" si="176"/>
        <v>1</v>
      </c>
    </row>
    <row r="170" spans="1:24" x14ac:dyDescent="0.25">
      <c r="A170" s="24" t="s">
        <v>419</v>
      </c>
      <c r="B170" s="4" t="s">
        <v>9</v>
      </c>
      <c r="C170" s="43" t="s">
        <v>126</v>
      </c>
      <c r="D170" s="43" t="s">
        <v>5</v>
      </c>
      <c r="E170" s="69" t="s">
        <v>36</v>
      </c>
      <c r="F170" s="3"/>
      <c r="G170" s="40"/>
      <c r="H170" s="40"/>
      <c r="I170" s="40"/>
      <c r="J170" s="40"/>
      <c r="K170" s="40"/>
      <c r="L170" s="53"/>
      <c r="M170" s="40"/>
      <c r="N170" s="53"/>
      <c r="O170" s="40">
        <f t="shared" ref="O170:W172" si="219">O171</f>
        <v>0</v>
      </c>
      <c r="P170" s="40">
        <f t="shared" si="219"/>
        <v>2500</v>
      </c>
      <c r="Q170" s="40">
        <f t="shared" si="219"/>
        <v>2500</v>
      </c>
      <c r="R170" s="40">
        <f t="shared" si="219"/>
        <v>0</v>
      </c>
      <c r="S170" s="115">
        <f t="shared" si="219"/>
        <v>2500</v>
      </c>
      <c r="T170" s="40">
        <f t="shared" si="219"/>
        <v>-2500</v>
      </c>
      <c r="U170" s="40">
        <f t="shared" si="219"/>
        <v>0</v>
      </c>
      <c r="V170" s="40">
        <f t="shared" si="219"/>
        <v>0</v>
      </c>
      <c r="W170" s="40">
        <f t="shared" si="219"/>
        <v>0</v>
      </c>
      <c r="X170" s="114" t="b">
        <f t="shared" si="176"/>
        <v>1</v>
      </c>
    </row>
    <row r="171" spans="1:24" ht="49.5" x14ac:dyDescent="0.25">
      <c r="A171" s="6" t="s">
        <v>425</v>
      </c>
      <c r="B171" s="3" t="s">
        <v>9</v>
      </c>
      <c r="C171" s="48" t="s">
        <v>126</v>
      </c>
      <c r="D171" s="48" t="s">
        <v>5</v>
      </c>
      <c r="E171" s="68" t="s">
        <v>37</v>
      </c>
      <c r="F171" s="3"/>
      <c r="G171" s="40"/>
      <c r="H171" s="40"/>
      <c r="I171" s="40"/>
      <c r="J171" s="40"/>
      <c r="K171" s="40"/>
      <c r="L171" s="53"/>
      <c r="M171" s="40"/>
      <c r="N171" s="53"/>
      <c r="O171" s="49">
        <f t="shared" si="219"/>
        <v>0</v>
      </c>
      <c r="P171" s="49">
        <f t="shared" si="219"/>
        <v>2500</v>
      </c>
      <c r="Q171" s="49">
        <f t="shared" si="219"/>
        <v>2500</v>
      </c>
      <c r="R171" s="49">
        <f t="shared" si="219"/>
        <v>0</v>
      </c>
      <c r="S171" s="118">
        <f t="shared" si="219"/>
        <v>2500</v>
      </c>
      <c r="T171" s="49">
        <f t="shared" si="219"/>
        <v>-2500</v>
      </c>
      <c r="U171" s="49">
        <f t="shared" si="219"/>
        <v>0</v>
      </c>
      <c r="V171" s="49">
        <f t="shared" si="219"/>
        <v>0</v>
      </c>
      <c r="W171" s="49">
        <f t="shared" si="219"/>
        <v>0</v>
      </c>
      <c r="X171" s="114" t="b">
        <f t="shared" si="176"/>
        <v>1</v>
      </c>
    </row>
    <row r="172" spans="1:24" ht="33" x14ac:dyDescent="0.25">
      <c r="A172" s="6" t="s">
        <v>26</v>
      </c>
      <c r="B172" s="3" t="s">
        <v>9</v>
      </c>
      <c r="C172" s="48" t="s">
        <v>126</v>
      </c>
      <c r="D172" s="48" t="s">
        <v>5</v>
      </c>
      <c r="E172" s="68" t="s">
        <v>37</v>
      </c>
      <c r="F172" s="3" t="s">
        <v>27</v>
      </c>
      <c r="G172" s="40"/>
      <c r="H172" s="40"/>
      <c r="I172" s="40"/>
      <c r="J172" s="40"/>
      <c r="K172" s="40"/>
      <c r="L172" s="53"/>
      <c r="M172" s="40"/>
      <c r="N172" s="53"/>
      <c r="O172" s="49">
        <f t="shared" si="219"/>
        <v>0</v>
      </c>
      <c r="P172" s="49">
        <f t="shared" si="219"/>
        <v>2500</v>
      </c>
      <c r="Q172" s="49">
        <f t="shared" si="219"/>
        <v>2500</v>
      </c>
      <c r="R172" s="49">
        <f t="shared" si="219"/>
        <v>0</v>
      </c>
      <c r="S172" s="118">
        <f t="shared" si="219"/>
        <v>2500</v>
      </c>
      <c r="T172" s="49">
        <f t="shared" si="219"/>
        <v>-2500</v>
      </c>
      <c r="U172" s="49">
        <f t="shared" si="219"/>
        <v>0</v>
      </c>
      <c r="V172" s="49">
        <f t="shared" si="219"/>
        <v>0</v>
      </c>
      <c r="W172" s="49">
        <f t="shared" si="219"/>
        <v>0</v>
      </c>
      <c r="X172" s="114" t="b">
        <f t="shared" si="176"/>
        <v>1</v>
      </c>
    </row>
    <row r="173" spans="1:24" ht="33" x14ac:dyDescent="0.25">
      <c r="A173" s="6" t="s">
        <v>28</v>
      </c>
      <c r="B173" s="3" t="s">
        <v>9</v>
      </c>
      <c r="C173" s="48" t="s">
        <v>126</v>
      </c>
      <c r="D173" s="48" t="s">
        <v>5</v>
      </c>
      <c r="E173" s="68" t="s">
        <v>37</v>
      </c>
      <c r="F173" s="3" t="s">
        <v>29</v>
      </c>
      <c r="G173" s="40"/>
      <c r="H173" s="40"/>
      <c r="I173" s="40"/>
      <c r="J173" s="40"/>
      <c r="K173" s="40"/>
      <c r="L173" s="53"/>
      <c r="M173" s="40"/>
      <c r="N173" s="53"/>
      <c r="O173" s="49">
        <v>0</v>
      </c>
      <c r="P173" s="55">
        <v>2500</v>
      </c>
      <c r="Q173" s="49">
        <f>O173+P173</f>
        <v>2500</v>
      </c>
      <c r="R173" s="55">
        <v>0</v>
      </c>
      <c r="S173" s="118">
        <f>Q173+R173</f>
        <v>2500</v>
      </c>
      <c r="T173" s="55">
        <v>-2500</v>
      </c>
      <c r="U173" s="49">
        <f>S173+T173</f>
        <v>0</v>
      </c>
      <c r="V173" s="55">
        <v>0</v>
      </c>
      <c r="W173" s="49">
        <f>U173+V173</f>
        <v>0</v>
      </c>
      <c r="X173" s="114" t="b">
        <f t="shared" si="176"/>
        <v>1</v>
      </c>
    </row>
    <row r="174" spans="1:24" x14ac:dyDescent="0.25">
      <c r="A174" s="24" t="s">
        <v>131</v>
      </c>
      <c r="B174" s="4" t="s">
        <v>9</v>
      </c>
      <c r="C174" s="43" t="s">
        <v>126</v>
      </c>
      <c r="D174" s="43" t="s">
        <v>5</v>
      </c>
      <c r="E174" s="69" t="s">
        <v>132</v>
      </c>
      <c r="F174" s="3" t="s">
        <v>7</v>
      </c>
      <c r="G174" s="40">
        <f>G175+G178</f>
        <v>22789.1</v>
      </c>
      <c r="H174" s="40">
        <f t="shared" ref="H174:I174" si="220">H175+H178</f>
        <v>4700</v>
      </c>
      <c r="I174" s="40">
        <f t="shared" si="220"/>
        <v>27489.1</v>
      </c>
      <c r="J174" s="40">
        <f t="shared" ref="J174:K174" si="221">J175+J178</f>
        <v>0</v>
      </c>
      <c r="K174" s="40">
        <f t="shared" si="221"/>
        <v>27489.1</v>
      </c>
      <c r="L174" s="53">
        <f t="shared" ref="L174:M174" si="222">L175+L178</f>
        <v>0</v>
      </c>
      <c r="M174" s="40">
        <f t="shared" si="222"/>
        <v>27489.1</v>
      </c>
      <c r="N174" s="53">
        <f t="shared" ref="N174:O174" si="223">N175+N178</f>
        <v>0</v>
      </c>
      <c r="O174" s="40">
        <f t="shared" si="223"/>
        <v>27489.1</v>
      </c>
      <c r="P174" s="53">
        <f t="shared" ref="P174:Q174" si="224">P175+P178</f>
        <v>0</v>
      </c>
      <c r="Q174" s="40">
        <f t="shared" si="224"/>
        <v>27489.1</v>
      </c>
      <c r="R174" s="53">
        <f t="shared" ref="R174:S174" si="225">R175+R178</f>
        <v>0</v>
      </c>
      <c r="S174" s="115">
        <f t="shared" si="225"/>
        <v>27489.1</v>
      </c>
      <c r="T174" s="53">
        <f t="shared" ref="T174:U174" si="226">T175+T178</f>
        <v>0</v>
      </c>
      <c r="U174" s="40">
        <f t="shared" si="226"/>
        <v>27489.1</v>
      </c>
      <c r="V174" s="53">
        <f t="shared" ref="V174:W174" si="227">V175+V178</f>
        <v>-15565</v>
      </c>
      <c r="W174" s="40">
        <f t="shared" si="227"/>
        <v>11924.099999999999</v>
      </c>
      <c r="X174" s="114" t="b">
        <f t="shared" si="176"/>
        <v>1</v>
      </c>
    </row>
    <row r="175" spans="1:24" ht="51.75" x14ac:dyDescent="0.3">
      <c r="A175" s="25" t="s">
        <v>445</v>
      </c>
      <c r="B175" s="5" t="s">
        <v>9</v>
      </c>
      <c r="C175" s="44" t="s">
        <v>126</v>
      </c>
      <c r="D175" s="44" t="s">
        <v>5</v>
      </c>
      <c r="E175" s="66" t="s">
        <v>133</v>
      </c>
      <c r="F175" s="3" t="s">
        <v>7</v>
      </c>
      <c r="G175" s="45">
        <f t="shared" ref="G175:V176" si="228">G176</f>
        <v>109</v>
      </c>
      <c r="H175" s="45">
        <f t="shared" si="228"/>
        <v>0</v>
      </c>
      <c r="I175" s="45">
        <f t="shared" si="228"/>
        <v>109</v>
      </c>
      <c r="J175" s="45">
        <f t="shared" si="228"/>
        <v>0</v>
      </c>
      <c r="K175" s="45">
        <f t="shared" si="228"/>
        <v>109</v>
      </c>
      <c r="L175" s="101">
        <f t="shared" si="228"/>
        <v>0</v>
      </c>
      <c r="M175" s="45">
        <f t="shared" si="228"/>
        <v>109</v>
      </c>
      <c r="N175" s="101">
        <f t="shared" si="228"/>
        <v>0</v>
      </c>
      <c r="O175" s="45">
        <f t="shared" si="228"/>
        <v>109</v>
      </c>
      <c r="P175" s="101">
        <f t="shared" si="228"/>
        <v>0</v>
      </c>
      <c r="Q175" s="45">
        <f t="shared" si="228"/>
        <v>109</v>
      </c>
      <c r="R175" s="101">
        <f t="shared" si="228"/>
        <v>0</v>
      </c>
      <c r="S175" s="116">
        <f t="shared" si="228"/>
        <v>109</v>
      </c>
      <c r="T175" s="101">
        <f t="shared" si="228"/>
        <v>0</v>
      </c>
      <c r="U175" s="45">
        <f t="shared" si="228"/>
        <v>109</v>
      </c>
      <c r="V175" s="101">
        <f t="shared" si="228"/>
        <v>0</v>
      </c>
      <c r="W175" s="45">
        <f t="shared" ref="V175:W176" si="229">W176</f>
        <v>109</v>
      </c>
      <c r="X175" s="114" t="b">
        <f t="shared" si="176"/>
        <v>1</v>
      </c>
    </row>
    <row r="176" spans="1:24" ht="33" x14ac:dyDescent="0.25">
      <c r="A176" s="6" t="s">
        <v>26</v>
      </c>
      <c r="B176" s="3" t="s">
        <v>9</v>
      </c>
      <c r="C176" s="48" t="s">
        <v>126</v>
      </c>
      <c r="D176" s="48" t="s">
        <v>5</v>
      </c>
      <c r="E176" s="68" t="s">
        <v>133</v>
      </c>
      <c r="F176" s="3" t="s">
        <v>27</v>
      </c>
      <c r="G176" s="49">
        <f t="shared" si="228"/>
        <v>109</v>
      </c>
      <c r="H176" s="49">
        <f t="shared" si="228"/>
        <v>0</v>
      </c>
      <c r="I176" s="49">
        <f t="shared" si="228"/>
        <v>109</v>
      </c>
      <c r="J176" s="49">
        <f t="shared" si="228"/>
        <v>0</v>
      </c>
      <c r="K176" s="49">
        <f t="shared" si="228"/>
        <v>109</v>
      </c>
      <c r="L176" s="55">
        <f t="shared" si="228"/>
        <v>0</v>
      </c>
      <c r="M176" s="49">
        <f t="shared" si="228"/>
        <v>109</v>
      </c>
      <c r="N176" s="55">
        <f t="shared" si="228"/>
        <v>0</v>
      </c>
      <c r="O176" s="49">
        <f t="shared" si="228"/>
        <v>109</v>
      </c>
      <c r="P176" s="55">
        <f t="shared" si="228"/>
        <v>0</v>
      </c>
      <c r="Q176" s="49">
        <f t="shared" si="228"/>
        <v>109</v>
      </c>
      <c r="R176" s="55">
        <f t="shared" si="228"/>
        <v>0</v>
      </c>
      <c r="S176" s="118">
        <f t="shared" si="228"/>
        <v>109</v>
      </c>
      <c r="T176" s="55">
        <f t="shared" si="228"/>
        <v>0</v>
      </c>
      <c r="U176" s="49">
        <f t="shared" si="228"/>
        <v>109</v>
      </c>
      <c r="V176" s="55">
        <f t="shared" si="229"/>
        <v>0</v>
      </c>
      <c r="W176" s="49">
        <f t="shared" si="229"/>
        <v>109</v>
      </c>
      <c r="X176" s="114" t="b">
        <f t="shared" si="176"/>
        <v>1</v>
      </c>
    </row>
    <row r="177" spans="1:24" ht="33" x14ac:dyDescent="0.25">
      <c r="A177" s="6" t="s">
        <v>28</v>
      </c>
      <c r="B177" s="3" t="s">
        <v>9</v>
      </c>
      <c r="C177" s="48" t="s">
        <v>126</v>
      </c>
      <c r="D177" s="48" t="s">
        <v>5</v>
      </c>
      <c r="E177" s="68" t="s">
        <v>133</v>
      </c>
      <c r="F177" s="3" t="s">
        <v>29</v>
      </c>
      <c r="G177" s="55">
        <v>109</v>
      </c>
      <c r="H177" s="49">
        <v>0</v>
      </c>
      <c r="I177" s="55">
        <f>G177+H177</f>
        <v>109</v>
      </c>
      <c r="J177" s="55">
        <v>0</v>
      </c>
      <c r="K177" s="55">
        <f>I177+J177</f>
        <v>109</v>
      </c>
      <c r="L177" s="55">
        <v>0</v>
      </c>
      <c r="M177" s="55">
        <f>K177+L177</f>
        <v>109</v>
      </c>
      <c r="N177" s="55">
        <v>0</v>
      </c>
      <c r="O177" s="55">
        <f>M177+N177</f>
        <v>109</v>
      </c>
      <c r="P177" s="55">
        <v>0</v>
      </c>
      <c r="Q177" s="55">
        <f>O177+P177</f>
        <v>109</v>
      </c>
      <c r="R177" s="55">
        <v>0</v>
      </c>
      <c r="S177" s="119">
        <f>Q177+R177</f>
        <v>109</v>
      </c>
      <c r="T177" s="55">
        <v>0</v>
      </c>
      <c r="U177" s="55">
        <f>S177+T177</f>
        <v>109</v>
      </c>
      <c r="V177" s="55">
        <v>0</v>
      </c>
      <c r="W177" s="55">
        <f>U177+V177</f>
        <v>109</v>
      </c>
      <c r="X177" s="114" t="b">
        <f t="shared" si="176"/>
        <v>1</v>
      </c>
    </row>
    <row r="178" spans="1:24" ht="17.25" x14ac:dyDescent="0.3">
      <c r="A178" s="25" t="s">
        <v>441</v>
      </c>
      <c r="B178" s="5" t="s">
        <v>9</v>
      </c>
      <c r="C178" s="44" t="s">
        <v>126</v>
      </c>
      <c r="D178" s="44" t="s">
        <v>5</v>
      </c>
      <c r="E178" s="66" t="s">
        <v>134</v>
      </c>
      <c r="F178" s="3" t="s">
        <v>7</v>
      </c>
      <c r="G178" s="45">
        <f t="shared" ref="G178:V179" si="230">G179</f>
        <v>22680.1</v>
      </c>
      <c r="H178" s="45">
        <f t="shared" si="230"/>
        <v>4700</v>
      </c>
      <c r="I178" s="45">
        <f t="shared" si="230"/>
        <v>27380.1</v>
      </c>
      <c r="J178" s="45">
        <f t="shared" si="230"/>
        <v>0</v>
      </c>
      <c r="K178" s="45">
        <f t="shared" si="230"/>
        <v>27380.1</v>
      </c>
      <c r="L178" s="101">
        <f t="shared" si="230"/>
        <v>0</v>
      </c>
      <c r="M178" s="45">
        <f t="shared" si="230"/>
        <v>27380.1</v>
      </c>
      <c r="N178" s="101">
        <f t="shared" si="230"/>
        <v>0</v>
      </c>
      <c r="O178" s="45">
        <f t="shared" si="230"/>
        <v>27380.1</v>
      </c>
      <c r="P178" s="101">
        <f t="shared" si="230"/>
        <v>0</v>
      </c>
      <c r="Q178" s="45">
        <f t="shared" si="230"/>
        <v>27380.1</v>
      </c>
      <c r="R178" s="101">
        <f t="shared" si="230"/>
        <v>0</v>
      </c>
      <c r="S178" s="116">
        <f t="shared" si="230"/>
        <v>27380.1</v>
      </c>
      <c r="T178" s="101">
        <f t="shared" si="230"/>
        <v>0</v>
      </c>
      <c r="U178" s="45">
        <f t="shared" si="230"/>
        <v>27380.1</v>
      </c>
      <c r="V178" s="101">
        <f t="shared" si="230"/>
        <v>-15565</v>
      </c>
      <c r="W178" s="45">
        <f t="shared" ref="V178:W179" si="231">W179</f>
        <v>11815.099999999999</v>
      </c>
      <c r="X178" s="114" t="b">
        <f t="shared" si="176"/>
        <v>1</v>
      </c>
    </row>
    <row r="179" spans="1:24" ht="33" x14ac:dyDescent="0.25">
      <c r="A179" s="6" t="s">
        <v>26</v>
      </c>
      <c r="B179" s="3" t="s">
        <v>9</v>
      </c>
      <c r="C179" s="48" t="s">
        <v>126</v>
      </c>
      <c r="D179" s="48" t="s">
        <v>5</v>
      </c>
      <c r="E179" s="68" t="s">
        <v>134</v>
      </c>
      <c r="F179" s="3" t="s">
        <v>27</v>
      </c>
      <c r="G179" s="49">
        <f t="shared" si="230"/>
        <v>22680.1</v>
      </c>
      <c r="H179" s="49">
        <f t="shared" si="230"/>
        <v>4700</v>
      </c>
      <c r="I179" s="49">
        <f t="shared" si="230"/>
        <v>27380.1</v>
      </c>
      <c r="J179" s="49">
        <f t="shared" si="230"/>
        <v>0</v>
      </c>
      <c r="K179" s="49">
        <f t="shared" si="230"/>
        <v>27380.1</v>
      </c>
      <c r="L179" s="55">
        <f t="shared" si="230"/>
        <v>0</v>
      </c>
      <c r="M179" s="49">
        <f t="shared" si="230"/>
        <v>27380.1</v>
      </c>
      <c r="N179" s="55">
        <f t="shared" si="230"/>
        <v>0</v>
      </c>
      <c r="O179" s="49">
        <f t="shared" si="230"/>
        <v>27380.1</v>
      </c>
      <c r="P179" s="55">
        <f t="shared" si="230"/>
        <v>0</v>
      </c>
      <c r="Q179" s="49">
        <f t="shared" si="230"/>
        <v>27380.1</v>
      </c>
      <c r="R179" s="55">
        <f t="shared" si="230"/>
        <v>0</v>
      </c>
      <c r="S179" s="118">
        <f t="shared" si="230"/>
        <v>27380.1</v>
      </c>
      <c r="T179" s="55">
        <f t="shared" si="230"/>
        <v>0</v>
      </c>
      <c r="U179" s="49">
        <f t="shared" si="230"/>
        <v>27380.1</v>
      </c>
      <c r="V179" s="55">
        <f t="shared" si="231"/>
        <v>-15565</v>
      </c>
      <c r="W179" s="49">
        <f t="shared" si="231"/>
        <v>11815.099999999999</v>
      </c>
      <c r="X179" s="114" t="b">
        <f t="shared" si="176"/>
        <v>1</v>
      </c>
    </row>
    <row r="180" spans="1:24" ht="33" x14ac:dyDescent="0.25">
      <c r="A180" s="6" t="s">
        <v>28</v>
      </c>
      <c r="B180" s="3" t="s">
        <v>9</v>
      </c>
      <c r="C180" s="48" t="s">
        <v>126</v>
      </c>
      <c r="D180" s="48" t="s">
        <v>5</v>
      </c>
      <c r="E180" s="68" t="s">
        <v>134</v>
      </c>
      <c r="F180" s="3" t="s">
        <v>29</v>
      </c>
      <c r="G180" s="55">
        <f>15738.7+6941.4</f>
        <v>22680.1</v>
      </c>
      <c r="H180" s="91">
        <v>4700</v>
      </c>
      <c r="I180" s="55">
        <f>G180+H180</f>
        <v>27380.1</v>
      </c>
      <c r="J180" s="55">
        <v>0</v>
      </c>
      <c r="K180" s="55">
        <f>I180+J180</f>
        <v>27380.1</v>
      </c>
      <c r="L180" s="55">
        <v>0</v>
      </c>
      <c r="M180" s="55">
        <f>K180+L180</f>
        <v>27380.1</v>
      </c>
      <c r="N180" s="55">
        <v>0</v>
      </c>
      <c r="O180" s="55">
        <f>M180+N180</f>
        <v>27380.1</v>
      </c>
      <c r="P180" s="55">
        <v>0</v>
      </c>
      <c r="Q180" s="55">
        <f>O180+P180</f>
        <v>27380.1</v>
      </c>
      <c r="R180" s="55">
        <v>0</v>
      </c>
      <c r="S180" s="119">
        <f>Q180+R180</f>
        <v>27380.1</v>
      </c>
      <c r="T180" s="55">
        <v>0</v>
      </c>
      <c r="U180" s="55">
        <f>S180+T180</f>
        <v>27380.1</v>
      </c>
      <c r="V180" s="55">
        <v>-15565</v>
      </c>
      <c r="W180" s="55">
        <f>U180+V180</f>
        <v>11815.099999999999</v>
      </c>
      <c r="X180" s="114" t="b">
        <f t="shared" si="176"/>
        <v>1</v>
      </c>
    </row>
    <row r="181" spans="1:24" x14ac:dyDescent="0.25">
      <c r="A181" s="24" t="s">
        <v>511</v>
      </c>
      <c r="B181" s="4">
        <v>901</v>
      </c>
      <c r="C181" s="43" t="s">
        <v>126</v>
      </c>
      <c r="D181" s="43" t="s">
        <v>10</v>
      </c>
      <c r="E181" s="79"/>
      <c r="F181" s="8"/>
      <c r="G181" s="55"/>
      <c r="H181" s="91"/>
      <c r="I181" s="55"/>
      <c r="J181" s="55"/>
      <c r="K181" s="85">
        <f t="shared" ref="K181:V185" si="232">K182</f>
        <v>0</v>
      </c>
      <c r="L181" s="85">
        <f t="shared" si="232"/>
        <v>89740</v>
      </c>
      <c r="M181" s="85">
        <f t="shared" ref="M181:M186" si="233">K181+L181</f>
        <v>89740</v>
      </c>
      <c r="N181" s="102">
        <f t="shared" si="232"/>
        <v>-11210.3</v>
      </c>
      <c r="O181" s="85">
        <f t="shared" ref="O181:O186" si="234">M181+N181</f>
        <v>78529.7</v>
      </c>
      <c r="P181" s="102">
        <f t="shared" si="232"/>
        <v>0</v>
      </c>
      <c r="Q181" s="85">
        <f t="shared" ref="Q181:Q186" si="235">O181+P181</f>
        <v>78529.7</v>
      </c>
      <c r="R181" s="102">
        <f t="shared" si="232"/>
        <v>0</v>
      </c>
      <c r="S181" s="123">
        <f t="shared" ref="S181:S186" si="236">Q181+R181</f>
        <v>78529.7</v>
      </c>
      <c r="T181" s="102">
        <f t="shared" si="232"/>
        <v>0</v>
      </c>
      <c r="U181" s="85">
        <f t="shared" ref="U181:U186" si="237">S181+T181</f>
        <v>78529.7</v>
      </c>
      <c r="V181" s="102">
        <f t="shared" si="232"/>
        <v>-58436.1</v>
      </c>
      <c r="W181" s="85">
        <f t="shared" ref="W181:W186" si="238">U181+V181</f>
        <v>20093.599999999999</v>
      </c>
      <c r="X181" s="114" t="b">
        <f t="shared" si="176"/>
        <v>1</v>
      </c>
    </row>
    <row r="182" spans="1:24" x14ac:dyDescent="0.25">
      <c r="A182" s="82" t="s">
        <v>11</v>
      </c>
      <c r="B182" s="4">
        <v>901</v>
      </c>
      <c r="C182" s="43" t="s">
        <v>126</v>
      </c>
      <c r="D182" s="43" t="s">
        <v>10</v>
      </c>
      <c r="E182" s="69" t="s">
        <v>12</v>
      </c>
      <c r="F182" s="8"/>
      <c r="G182" s="55"/>
      <c r="H182" s="91"/>
      <c r="I182" s="55"/>
      <c r="J182" s="55"/>
      <c r="K182" s="85">
        <f t="shared" si="232"/>
        <v>0</v>
      </c>
      <c r="L182" s="85">
        <f t="shared" si="232"/>
        <v>89740</v>
      </c>
      <c r="M182" s="85">
        <f t="shared" si="233"/>
        <v>89740</v>
      </c>
      <c r="N182" s="102">
        <f t="shared" si="232"/>
        <v>-11210.3</v>
      </c>
      <c r="O182" s="85">
        <f t="shared" si="234"/>
        <v>78529.7</v>
      </c>
      <c r="P182" s="102">
        <f t="shared" si="232"/>
        <v>0</v>
      </c>
      <c r="Q182" s="85">
        <f t="shared" si="235"/>
        <v>78529.7</v>
      </c>
      <c r="R182" s="102">
        <f t="shared" si="232"/>
        <v>0</v>
      </c>
      <c r="S182" s="123">
        <f t="shared" si="236"/>
        <v>78529.7</v>
      </c>
      <c r="T182" s="102">
        <f t="shared" si="232"/>
        <v>0</v>
      </c>
      <c r="U182" s="85">
        <f t="shared" si="237"/>
        <v>78529.7</v>
      </c>
      <c r="V182" s="102">
        <f t="shared" si="232"/>
        <v>-58436.1</v>
      </c>
      <c r="W182" s="85">
        <f t="shared" si="238"/>
        <v>20093.599999999999</v>
      </c>
      <c r="X182" s="114" t="b">
        <f t="shared" si="176"/>
        <v>1</v>
      </c>
    </row>
    <row r="183" spans="1:24" s="35" customFormat="1" ht="17.25" x14ac:dyDescent="0.3">
      <c r="A183" s="25" t="s">
        <v>512</v>
      </c>
      <c r="B183" s="5">
        <v>901</v>
      </c>
      <c r="C183" s="44" t="s">
        <v>126</v>
      </c>
      <c r="D183" s="44" t="s">
        <v>10</v>
      </c>
      <c r="E183" s="66" t="s">
        <v>513</v>
      </c>
      <c r="F183" s="61"/>
      <c r="G183" s="80"/>
      <c r="H183" s="113"/>
      <c r="I183" s="80"/>
      <c r="J183" s="80"/>
      <c r="K183" s="87">
        <f t="shared" si="232"/>
        <v>0</v>
      </c>
      <c r="L183" s="87">
        <f t="shared" si="232"/>
        <v>89740</v>
      </c>
      <c r="M183" s="87">
        <f t="shared" si="233"/>
        <v>89740</v>
      </c>
      <c r="N183" s="104">
        <f t="shared" si="232"/>
        <v>-11210.3</v>
      </c>
      <c r="O183" s="87">
        <f t="shared" si="234"/>
        <v>78529.7</v>
      </c>
      <c r="P183" s="104">
        <f t="shared" si="232"/>
        <v>0</v>
      </c>
      <c r="Q183" s="87">
        <f t="shared" si="235"/>
        <v>78529.7</v>
      </c>
      <c r="R183" s="104">
        <f t="shared" si="232"/>
        <v>0</v>
      </c>
      <c r="S183" s="124">
        <f t="shared" si="236"/>
        <v>78529.7</v>
      </c>
      <c r="T183" s="104">
        <f t="shared" si="232"/>
        <v>0</v>
      </c>
      <c r="U183" s="87">
        <f t="shared" si="237"/>
        <v>78529.7</v>
      </c>
      <c r="V183" s="104">
        <f t="shared" si="232"/>
        <v>-58436.1</v>
      </c>
      <c r="W183" s="87">
        <f t="shared" si="238"/>
        <v>20093.599999999999</v>
      </c>
      <c r="X183" s="114" t="b">
        <f t="shared" si="176"/>
        <v>1</v>
      </c>
    </row>
    <row r="184" spans="1:24" x14ac:dyDescent="0.25">
      <c r="A184" s="26" t="s">
        <v>514</v>
      </c>
      <c r="B184" s="7">
        <v>901</v>
      </c>
      <c r="C184" s="46" t="s">
        <v>126</v>
      </c>
      <c r="D184" s="46" t="s">
        <v>10</v>
      </c>
      <c r="E184" s="67" t="s">
        <v>515</v>
      </c>
      <c r="F184" s="39"/>
      <c r="G184" s="55"/>
      <c r="H184" s="91"/>
      <c r="I184" s="55"/>
      <c r="J184" s="55"/>
      <c r="K184" s="105">
        <f t="shared" si="232"/>
        <v>0</v>
      </c>
      <c r="L184" s="105">
        <f t="shared" si="232"/>
        <v>89740</v>
      </c>
      <c r="M184" s="55">
        <f t="shared" si="233"/>
        <v>89740</v>
      </c>
      <c r="N184" s="111">
        <f t="shared" si="232"/>
        <v>-11210.3</v>
      </c>
      <c r="O184" s="80">
        <f t="shared" si="234"/>
        <v>78529.7</v>
      </c>
      <c r="P184" s="111">
        <f t="shared" si="232"/>
        <v>0</v>
      </c>
      <c r="Q184" s="80">
        <f t="shared" si="235"/>
        <v>78529.7</v>
      </c>
      <c r="R184" s="111">
        <f t="shared" si="232"/>
        <v>0</v>
      </c>
      <c r="S184" s="122">
        <f t="shared" si="236"/>
        <v>78529.7</v>
      </c>
      <c r="T184" s="111">
        <f t="shared" si="232"/>
        <v>0</v>
      </c>
      <c r="U184" s="80">
        <f t="shared" si="237"/>
        <v>78529.7</v>
      </c>
      <c r="V184" s="111">
        <f t="shared" si="232"/>
        <v>-58436.1</v>
      </c>
      <c r="W184" s="80">
        <f t="shared" si="238"/>
        <v>20093.599999999999</v>
      </c>
      <c r="X184" s="114" t="b">
        <f t="shared" si="176"/>
        <v>1</v>
      </c>
    </row>
    <row r="185" spans="1:24" ht="33" x14ac:dyDescent="0.25">
      <c r="A185" s="33" t="s">
        <v>26</v>
      </c>
      <c r="B185" s="3">
        <v>901</v>
      </c>
      <c r="C185" s="48" t="s">
        <v>126</v>
      </c>
      <c r="D185" s="48" t="s">
        <v>10</v>
      </c>
      <c r="E185" s="68" t="s">
        <v>515</v>
      </c>
      <c r="F185" s="3">
        <v>200</v>
      </c>
      <c r="G185" s="55"/>
      <c r="H185" s="91"/>
      <c r="I185" s="55"/>
      <c r="J185" s="55"/>
      <c r="K185" s="88">
        <f>K186</f>
        <v>0</v>
      </c>
      <c r="L185" s="88">
        <f t="shared" si="232"/>
        <v>89740</v>
      </c>
      <c r="M185" s="55">
        <f t="shared" si="233"/>
        <v>89740</v>
      </c>
      <c r="N185" s="92">
        <f t="shared" si="232"/>
        <v>-11210.3</v>
      </c>
      <c r="O185" s="55">
        <f t="shared" si="234"/>
        <v>78529.7</v>
      </c>
      <c r="P185" s="92">
        <f t="shared" si="232"/>
        <v>0</v>
      </c>
      <c r="Q185" s="55">
        <f t="shared" si="235"/>
        <v>78529.7</v>
      </c>
      <c r="R185" s="92">
        <f t="shared" si="232"/>
        <v>0</v>
      </c>
      <c r="S185" s="119">
        <f t="shared" si="236"/>
        <v>78529.7</v>
      </c>
      <c r="T185" s="92">
        <f t="shared" si="232"/>
        <v>0</v>
      </c>
      <c r="U185" s="55">
        <f t="shared" si="237"/>
        <v>78529.7</v>
      </c>
      <c r="V185" s="92">
        <f t="shared" si="232"/>
        <v>-58436.1</v>
      </c>
      <c r="W185" s="55">
        <f t="shared" si="238"/>
        <v>20093.599999999999</v>
      </c>
      <c r="X185" s="114" t="b">
        <f t="shared" si="176"/>
        <v>1</v>
      </c>
    </row>
    <row r="186" spans="1:24" ht="33" x14ac:dyDescent="0.25">
      <c r="A186" s="33" t="s">
        <v>28</v>
      </c>
      <c r="B186" s="3">
        <v>901</v>
      </c>
      <c r="C186" s="48" t="s">
        <v>126</v>
      </c>
      <c r="D186" s="48" t="s">
        <v>10</v>
      </c>
      <c r="E186" s="68" t="s">
        <v>515</v>
      </c>
      <c r="F186" s="3">
        <v>240</v>
      </c>
      <c r="G186" s="55"/>
      <c r="H186" s="91"/>
      <c r="I186" s="55"/>
      <c r="J186" s="55"/>
      <c r="K186" s="88">
        <v>0</v>
      </c>
      <c r="L186" s="106">
        <v>89740</v>
      </c>
      <c r="M186" s="55">
        <f t="shared" si="233"/>
        <v>89740</v>
      </c>
      <c r="N186" s="92">
        <v>-11210.3</v>
      </c>
      <c r="O186" s="55">
        <f t="shared" si="234"/>
        <v>78529.7</v>
      </c>
      <c r="P186" s="92">
        <v>0</v>
      </c>
      <c r="Q186" s="55">
        <f t="shared" si="235"/>
        <v>78529.7</v>
      </c>
      <c r="R186" s="92">
        <v>0</v>
      </c>
      <c r="S186" s="119">
        <f t="shared" si="236"/>
        <v>78529.7</v>
      </c>
      <c r="T186" s="92">
        <v>0</v>
      </c>
      <c r="U186" s="55">
        <f t="shared" si="237"/>
        <v>78529.7</v>
      </c>
      <c r="V186" s="92">
        <v>-58436.1</v>
      </c>
      <c r="W186" s="55">
        <f t="shared" si="238"/>
        <v>20093.599999999999</v>
      </c>
      <c r="X186" s="114" t="b">
        <f t="shared" si="176"/>
        <v>1</v>
      </c>
    </row>
    <row r="187" spans="1:24" x14ac:dyDescent="0.25">
      <c r="A187" s="24" t="s">
        <v>135</v>
      </c>
      <c r="B187" s="4" t="s">
        <v>9</v>
      </c>
      <c r="C187" s="43" t="s">
        <v>126</v>
      </c>
      <c r="D187" s="43" t="s">
        <v>64</v>
      </c>
      <c r="E187" s="69" t="s">
        <v>7</v>
      </c>
      <c r="F187" s="3" t="s">
        <v>7</v>
      </c>
      <c r="G187" s="40">
        <f t="shared" ref="G187:I187" si="239">G188+G244</f>
        <v>345330.8</v>
      </c>
      <c r="H187" s="40">
        <f t="shared" si="239"/>
        <v>82573.8</v>
      </c>
      <c r="I187" s="40">
        <f t="shared" si="239"/>
        <v>427904.6</v>
      </c>
      <c r="J187" s="40">
        <f t="shared" ref="J187:K187" si="240">J188+J244</f>
        <v>0</v>
      </c>
      <c r="K187" s="40">
        <f t="shared" si="240"/>
        <v>427904.6</v>
      </c>
      <c r="L187" s="53">
        <f t="shared" ref="L187:M187" si="241">L188+L244</f>
        <v>23668.6</v>
      </c>
      <c r="M187" s="40">
        <f t="shared" si="241"/>
        <v>451573.2</v>
      </c>
      <c r="N187" s="53">
        <f t="shared" ref="N187:O187" si="242">N188+N244</f>
        <v>-7036</v>
      </c>
      <c r="O187" s="40">
        <f t="shared" si="242"/>
        <v>444537.2</v>
      </c>
      <c r="P187" s="53">
        <f t="shared" ref="P187:Q187" si="243">P188+P244</f>
        <v>0</v>
      </c>
      <c r="Q187" s="40">
        <f t="shared" si="243"/>
        <v>444537.2</v>
      </c>
      <c r="R187" s="53">
        <f t="shared" ref="R187:S187" si="244">R188+R244</f>
        <v>40055.500000000007</v>
      </c>
      <c r="S187" s="115">
        <f t="shared" si="244"/>
        <v>484592.7</v>
      </c>
      <c r="T187" s="53">
        <f t="shared" ref="T187:U187" si="245">T188+T244</f>
        <v>4733.2</v>
      </c>
      <c r="U187" s="40">
        <f t="shared" si="245"/>
        <v>489325.89999999997</v>
      </c>
      <c r="V187" s="53">
        <f t="shared" ref="V187:W187" si="246">V188+V244</f>
        <v>-82653.7</v>
      </c>
      <c r="W187" s="40">
        <f t="shared" si="246"/>
        <v>406672.2</v>
      </c>
      <c r="X187" s="114" t="b">
        <f t="shared" si="176"/>
        <v>1</v>
      </c>
    </row>
    <row r="188" spans="1:24" s="76" customFormat="1" ht="33" x14ac:dyDescent="0.25">
      <c r="A188" s="27" t="s">
        <v>136</v>
      </c>
      <c r="B188" s="12" t="s">
        <v>9</v>
      </c>
      <c r="C188" s="51" t="s">
        <v>126</v>
      </c>
      <c r="D188" s="51" t="s">
        <v>64</v>
      </c>
      <c r="E188" s="70" t="s">
        <v>137</v>
      </c>
      <c r="F188" s="12" t="s">
        <v>7</v>
      </c>
      <c r="G188" s="75">
        <f t="shared" ref="G188:I188" si="247">G189+G201+G204+G208+G216</f>
        <v>294476.59999999998</v>
      </c>
      <c r="H188" s="75">
        <f t="shared" si="247"/>
        <v>28862.7</v>
      </c>
      <c r="I188" s="75">
        <f t="shared" si="247"/>
        <v>323339.3</v>
      </c>
      <c r="J188" s="75">
        <f t="shared" ref="J188:K188" si="248">J189+J201+J204+J208+J216</f>
        <v>0</v>
      </c>
      <c r="K188" s="75">
        <f t="shared" si="248"/>
        <v>323339.3</v>
      </c>
      <c r="L188" s="75">
        <f t="shared" ref="L188:M188" si="249">L189+L201+L204+L208+L216</f>
        <v>23668.6</v>
      </c>
      <c r="M188" s="75">
        <f t="shared" si="249"/>
        <v>347007.9</v>
      </c>
      <c r="N188" s="75">
        <f t="shared" ref="N188:O188" si="250">N189+N201+N204+N208+N216</f>
        <v>0</v>
      </c>
      <c r="O188" s="75">
        <f t="shared" si="250"/>
        <v>347007.9</v>
      </c>
      <c r="P188" s="75">
        <f t="shared" ref="P188:Q188" si="251">P189+P201+P204+P208+P216</f>
        <v>0</v>
      </c>
      <c r="Q188" s="75">
        <f t="shared" si="251"/>
        <v>347007.9</v>
      </c>
      <c r="R188" s="75">
        <f t="shared" ref="R188:S188" si="252">R189+R201+R204+R208+R216</f>
        <v>-1457.1999999999998</v>
      </c>
      <c r="S188" s="125">
        <f t="shared" si="252"/>
        <v>345550.7</v>
      </c>
      <c r="T188" s="75">
        <f t="shared" ref="T188:U188" si="253">T189+T201+T204+T208+T216</f>
        <v>3598.4</v>
      </c>
      <c r="U188" s="75">
        <f t="shared" si="253"/>
        <v>349149.1</v>
      </c>
      <c r="V188" s="75">
        <f t="shared" ref="V188:W188" si="254">V189+V201+V204+V208+V216</f>
        <v>-16512.7</v>
      </c>
      <c r="W188" s="75">
        <f t="shared" si="254"/>
        <v>332636.40000000002</v>
      </c>
      <c r="X188" s="114" t="b">
        <f t="shared" si="176"/>
        <v>1</v>
      </c>
    </row>
    <row r="189" spans="1:24" ht="49.5" x14ac:dyDescent="0.25">
      <c r="A189" s="24" t="s">
        <v>138</v>
      </c>
      <c r="B189" s="4" t="s">
        <v>9</v>
      </c>
      <c r="C189" s="43" t="s">
        <v>126</v>
      </c>
      <c r="D189" s="43" t="s">
        <v>64</v>
      </c>
      <c r="E189" s="69" t="s">
        <v>139</v>
      </c>
      <c r="F189" s="3" t="s">
        <v>7</v>
      </c>
      <c r="G189" s="40">
        <f t="shared" ref="G189:I189" si="255">G190+G194+G198</f>
        <v>76082.8</v>
      </c>
      <c r="H189" s="40">
        <f t="shared" si="255"/>
        <v>19917.600000000002</v>
      </c>
      <c r="I189" s="40">
        <f t="shared" si="255"/>
        <v>96000.400000000009</v>
      </c>
      <c r="J189" s="40">
        <f t="shared" ref="J189:K189" si="256">J190+J194+J198</f>
        <v>0</v>
      </c>
      <c r="K189" s="40">
        <f t="shared" si="256"/>
        <v>96000.400000000009</v>
      </c>
      <c r="L189" s="53">
        <f t="shared" ref="L189:M189" si="257">L190+L194+L198</f>
        <v>19773.3</v>
      </c>
      <c r="M189" s="40">
        <f t="shared" si="257"/>
        <v>115773.70000000001</v>
      </c>
      <c r="N189" s="53">
        <f t="shared" ref="N189:O189" si="258">N190+N194+N198</f>
        <v>0</v>
      </c>
      <c r="O189" s="40">
        <f t="shared" si="258"/>
        <v>115773.70000000001</v>
      </c>
      <c r="P189" s="53">
        <f t="shared" ref="P189:Q189" si="259">P190+P194+P198</f>
        <v>0</v>
      </c>
      <c r="Q189" s="40">
        <f t="shared" si="259"/>
        <v>115773.70000000001</v>
      </c>
      <c r="R189" s="53">
        <f t="shared" ref="R189:S189" si="260">R190+R194+R198</f>
        <v>0</v>
      </c>
      <c r="S189" s="115">
        <f t="shared" si="260"/>
        <v>115773.70000000001</v>
      </c>
      <c r="T189" s="53">
        <f t="shared" ref="T189:U189" si="261">T190+T194+T198</f>
        <v>1605.7</v>
      </c>
      <c r="U189" s="40">
        <f t="shared" si="261"/>
        <v>117379.40000000001</v>
      </c>
      <c r="V189" s="53">
        <f t="shared" ref="V189:W189" si="262">V190+V194+V198</f>
        <v>-16512.7</v>
      </c>
      <c r="W189" s="40">
        <f t="shared" si="262"/>
        <v>100866.70000000001</v>
      </c>
      <c r="X189" s="114" t="b">
        <f t="shared" si="176"/>
        <v>1</v>
      </c>
    </row>
    <row r="190" spans="1:24" ht="49.5" x14ac:dyDescent="0.25">
      <c r="A190" s="26" t="s">
        <v>140</v>
      </c>
      <c r="B190" s="7" t="s">
        <v>9</v>
      </c>
      <c r="C190" s="46" t="s">
        <v>126</v>
      </c>
      <c r="D190" s="46" t="s">
        <v>64</v>
      </c>
      <c r="E190" s="67" t="s">
        <v>141</v>
      </c>
      <c r="F190" s="3" t="s">
        <v>7</v>
      </c>
      <c r="G190" s="47">
        <f t="shared" ref="G190:V192" si="263">G191</f>
        <v>1769.7</v>
      </c>
      <c r="H190" s="47">
        <f t="shared" si="263"/>
        <v>0</v>
      </c>
      <c r="I190" s="47">
        <f t="shared" si="263"/>
        <v>1769.7</v>
      </c>
      <c r="J190" s="47">
        <f t="shared" si="263"/>
        <v>0</v>
      </c>
      <c r="K190" s="47">
        <f t="shared" si="263"/>
        <v>1769.7</v>
      </c>
      <c r="L190" s="80">
        <f t="shared" si="263"/>
        <v>0</v>
      </c>
      <c r="M190" s="47">
        <f t="shared" si="263"/>
        <v>1769.7</v>
      </c>
      <c r="N190" s="80">
        <f t="shared" si="263"/>
        <v>0</v>
      </c>
      <c r="O190" s="47">
        <f t="shared" si="263"/>
        <v>1769.7</v>
      </c>
      <c r="P190" s="80">
        <f t="shared" si="263"/>
        <v>0</v>
      </c>
      <c r="Q190" s="47">
        <f t="shared" si="263"/>
        <v>1769.7</v>
      </c>
      <c r="R190" s="80">
        <f t="shared" si="263"/>
        <v>0</v>
      </c>
      <c r="S190" s="117">
        <f t="shared" si="263"/>
        <v>1769.7</v>
      </c>
      <c r="T190" s="80">
        <f t="shared" si="263"/>
        <v>1605.7</v>
      </c>
      <c r="U190" s="47">
        <f t="shared" si="263"/>
        <v>3375.4</v>
      </c>
      <c r="V190" s="80">
        <f t="shared" si="263"/>
        <v>-1605.5</v>
      </c>
      <c r="W190" s="47">
        <f t="shared" ref="V190:W192" si="264">W191</f>
        <v>1769.9</v>
      </c>
      <c r="X190" s="114" t="b">
        <f t="shared" si="176"/>
        <v>1</v>
      </c>
    </row>
    <row r="191" spans="1:24" ht="66" x14ac:dyDescent="0.25">
      <c r="A191" s="6" t="s">
        <v>418</v>
      </c>
      <c r="B191" s="3" t="s">
        <v>9</v>
      </c>
      <c r="C191" s="48" t="s">
        <v>126</v>
      </c>
      <c r="D191" s="48" t="s">
        <v>64</v>
      </c>
      <c r="E191" s="68" t="s">
        <v>142</v>
      </c>
      <c r="F191" s="3" t="s">
        <v>7</v>
      </c>
      <c r="G191" s="49">
        <f t="shared" si="263"/>
        <v>1769.7</v>
      </c>
      <c r="H191" s="49">
        <f t="shared" si="263"/>
        <v>0</v>
      </c>
      <c r="I191" s="49">
        <f t="shared" si="263"/>
        <v>1769.7</v>
      </c>
      <c r="J191" s="49">
        <f t="shared" si="263"/>
        <v>0</v>
      </c>
      <c r="K191" s="49">
        <f t="shared" si="263"/>
        <v>1769.7</v>
      </c>
      <c r="L191" s="55">
        <f t="shared" si="263"/>
        <v>0</v>
      </c>
      <c r="M191" s="49">
        <f t="shared" si="263"/>
        <v>1769.7</v>
      </c>
      <c r="N191" s="55">
        <f t="shared" si="263"/>
        <v>0</v>
      </c>
      <c r="O191" s="49">
        <f t="shared" si="263"/>
        <v>1769.7</v>
      </c>
      <c r="P191" s="55">
        <f t="shared" si="263"/>
        <v>0</v>
      </c>
      <c r="Q191" s="49">
        <f t="shared" si="263"/>
        <v>1769.7</v>
      </c>
      <c r="R191" s="55">
        <f t="shared" si="263"/>
        <v>0</v>
      </c>
      <c r="S191" s="118">
        <f t="shared" si="263"/>
        <v>1769.7</v>
      </c>
      <c r="T191" s="55">
        <f t="shared" si="263"/>
        <v>1605.7</v>
      </c>
      <c r="U191" s="49">
        <f t="shared" si="263"/>
        <v>3375.4</v>
      </c>
      <c r="V191" s="55">
        <f t="shared" si="264"/>
        <v>-1605.5</v>
      </c>
      <c r="W191" s="49">
        <f t="shared" si="264"/>
        <v>1769.9</v>
      </c>
      <c r="X191" s="114" t="b">
        <f t="shared" si="176"/>
        <v>1</v>
      </c>
    </row>
    <row r="192" spans="1:24" ht="33" x14ac:dyDescent="0.25">
      <c r="A192" s="6" t="s">
        <v>26</v>
      </c>
      <c r="B192" s="3" t="s">
        <v>9</v>
      </c>
      <c r="C192" s="48" t="s">
        <v>126</v>
      </c>
      <c r="D192" s="48" t="s">
        <v>64</v>
      </c>
      <c r="E192" s="68" t="s">
        <v>142</v>
      </c>
      <c r="F192" s="3" t="s">
        <v>27</v>
      </c>
      <c r="G192" s="49">
        <f t="shared" si="263"/>
        <v>1769.7</v>
      </c>
      <c r="H192" s="49">
        <f t="shared" si="263"/>
        <v>0</v>
      </c>
      <c r="I192" s="49">
        <f t="shared" si="263"/>
        <v>1769.7</v>
      </c>
      <c r="J192" s="49">
        <f t="shared" si="263"/>
        <v>0</v>
      </c>
      <c r="K192" s="49">
        <f t="shared" si="263"/>
        <v>1769.7</v>
      </c>
      <c r="L192" s="55">
        <f t="shared" si="263"/>
        <v>0</v>
      </c>
      <c r="M192" s="49">
        <f t="shared" si="263"/>
        <v>1769.7</v>
      </c>
      <c r="N192" s="55">
        <f t="shared" si="263"/>
        <v>0</v>
      </c>
      <c r="O192" s="49">
        <f t="shared" si="263"/>
        <v>1769.7</v>
      </c>
      <c r="P192" s="55">
        <f t="shared" si="263"/>
        <v>0</v>
      </c>
      <c r="Q192" s="49">
        <f t="shared" si="263"/>
        <v>1769.7</v>
      </c>
      <c r="R192" s="55">
        <f t="shared" si="263"/>
        <v>0</v>
      </c>
      <c r="S192" s="118">
        <f t="shared" si="263"/>
        <v>1769.7</v>
      </c>
      <c r="T192" s="55">
        <f t="shared" si="263"/>
        <v>1605.7</v>
      </c>
      <c r="U192" s="49">
        <f t="shared" si="263"/>
        <v>3375.4</v>
      </c>
      <c r="V192" s="55">
        <f t="shared" si="264"/>
        <v>-1605.5</v>
      </c>
      <c r="W192" s="49">
        <f t="shared" si="264"/>
        <v>1769.9</v>
      </c>
      <c r="X192" s="114" t="b">
        <f t="shared" si="176"/>
        <v>1</v>
      </c>
    </row>
    <row r="193" spans="1:24" ht="33" x14ac:dyDescent="0.25">
      <c r="A193" s="6" t="s">
        <v>28</v>
      </c>
      <c r="B193" s="3" t="s">
        <v>9</v>
      </c>
      <c r="C193" s="48" t="s">
        <v>126</v>
      </c>
      <c r="D193" s="48" t="s">
        <v>64</v>
      </c>
      <c r="E193" s="68" t="s">
        <v>142</v>
      </c>
      <c r="F193" s="3" t="s">
        <v>29</v>
      </c>
      <c r="G193" s="55">
        <v>1769.7</v>
      </c>
      <c r="H193" s="49">
        <v>0</v>
      </c>
      <c r="I193" s="55">
        <f>G193+H193</f>
        <v>1769.7</v>
      </c>
      <c r="J193" s="55">
        <v>0</v>
      </c>
      <c r="K193" s="55">
        <f>I193+J193</f>
        <v>1769.7</v>
      </c>
      <c r="L193" s="55">
        <v>0</v>
      </c>
      <c r="M193" s="55">
        <f>K193+L193</f>
        <v>1769.7</v>
      </c>
      <c r="N193" s="55">
        <v>0</v>
      </c>
      <c r="O193" s="55">
        <f>M193+N193</f>
        <v>1769.7</v>
      </c>
      <c r="P193" s="55">
        <v>0</v>
      </c>
      <c r="Q193" s="55">
        <f>O193+P193</f>
        <v>1769.7</v>
      </c>
      <c r="R193" s="55">
        <v>0</v>
      </c>
      <c r="S193" s="119">
        <f>Q193+R193</f>
        <v>1769.7</v>
      </c>
      <c r="T193" s="55">
        <v>1605.7</v>
      </c>
      <c r="U193" s="55">
        <f>S193+T193</f>
        <v>3375.4</v>
      </c>
      <c r="V193" s="55">
        <v>-1605.5</v>
      </c>
      <c r="W193" s="55">
        <f>U193+V193</f>
        <v>1769.9</v>
      </c>
      <c r="X193" s="114" t="b">
        <f t="shared" si="176"/>
        <v>1</v>
      </c>
    </row>
    <row r="194" spans="1:24" ht="33" x14ac:dyDescent="0.25">
      <c r="A194" s="26" t="s">
        <v>143</v>
      </c>
      <c r="B194" s="7" t="s">
        <v>9</v>
      </c>
      <c r="C194" s="46" t="s">
        <v>126</v>
      </c>
      <c r="D194" s="46" t="s">
        <v>64</v>
      </c>
      <c r="E194" s="67" t="s">
        <v>144</v>
      </c>
      <c r="F194" s="3"/>
      <c r="G194" s="47">
        <f t="shared" ref="G194:V196" si="265">G195</f>
        <v>8500</v>
      </c>
      <c r="H194" s="47">
        <f t="shared" si="265"/>
        <v>0</v>
      </c>
      <c r="I194" s="47">
        <f t="shared" si="265"/>
        <v>8500</v>
      </c>
      <c r="J194" s="47">
        <f t="shared" si="265"/>
        <v>0</v>
      </c>
      <c r="K194" s="47">
        <f t="shared" si="265"/>
        <v>8500</v>
      </c>
      <c r="L194" s="80">
        <f t="shared" si="265"/>
        <v>0</v>
      </c>
      <c r="M194" s="47">
        <f t="shared" si="265"/>
        <v>8500</v>
      </c>
      <c r="N194" s="80">
        <f t="shared" si="265"/>
        <v>0</v>
      </c>
      <c r="O194" s="47">
        <f t="shared" si="265"/>
        <v>8500</v>
      </c>
      <c r="P194" s="80">
        <f t="shared" si="265"/>
        <v>0</v>
      </c>
      <c r="Q194" s="47">
        <f t="shared" si="265"/>
        <v>8500</v>
      </c>
      <c r="R194" s="80">
        <f t="shared" si="265"/>
        <v>0</v>
      </c>
      <c r="S194" s="117">
        <f t="shared" si="265"/>
        <v>8500</v>
      </c>
      <c r="T194" s="80">
        <f t="shared" si="265"/>
        <v>0</v>
      </c>
      <c r="U194" s="47">
        <f t="shared" si="265"/>
        <v>8500</v>
      </c>
      <c r="V194" s="80">
        <f t="shared" si="265"/>
        <v>-8500</v>
      </c>
      <c r="W194" s="47">
        <f t="shared" ref="V194:W196" si="266">W195</f>
        <v>0</v>
      </c>
      <c r="X194" s="114" t="b">
        <f t="shared" si="176"/>
        <v>1</v>
      </c>
    </row>
    <row r="195" spans="1:24" ht="33" x14ac:dyDescent="0.25">
      <c r="A195" s="6" t="s">
        <v>145</v>
      </c>
      <c r="B195" s="3" t="s">
        <v>9</v>
      </c>
      <c r="C195" s="48" t="s">
        <v>126</v>
      </c>
      <c r="D195" s="48" t="s">
        <v>64</v>
      </c>
      <c r="E195" s="68" t="s">
        <v>146</v>
      </c>
      <c r="F195" s="3"/>
      <c r="G195" s="49">
        <f t="shared" si="265"/>
        <v>8500</v>
      </c>
      <c r="H195" s="49">
        <f t="shared" si="265"/>
        <v>0</v>
      </c>
      <c r="I195" s="49">
        <f t="shared" si="265"/>
        <v>8500</v>
      </c>
      <c r="J195" s="49">
        <f t="shared" si="265"/>
        <v>0</v>
      </c>
      <c r="K195" s="49">
        <f t="shared" si="265"/>
        <v>8500</v>
      </c>
      <c r="L195" s="55">
        <f t="shared" si="265"/>
        <v>0</v>
      </c>
      <c r="M195" s="49">
        <f t="shared" si="265"/>
        <v>8500</v>
      </c>
      <c r="N195" s="55">
        <f t="shared" si="265"/>
        <v>0</v>
      </c>
      <c r="O195" s="49">
        <f t="shared" si="265"/>
        <v>8500</v>
      </c>
      <c r="P195" s="55">
        <f t="shared" si="265"/>
        <v>0</v>
      </c>
      <c r="Q195" s="49">
        <f t="shared" si="265"/>
        <v>8500</v>
      </c>
      <c r="R195" s="55">
        <f t="shared" si="265"/>
        <v>0</v>
      </c>
      <c r="S195" s="118">
        <f t="shared" si="265"/>
        <v>8500</v>
      </c>
      <c r="T195" s="55">
        <f t="shared" si="265"/>
        <v>0</v>
      </c>
      <c r="U195" s="49">
        <f t="shared" si="265"/>
        <v>8500</v>
      </c>
      <c r="V195" s="55">
        <f t="shared" si="266"/>
        <v>-8500</v>
      </c>
      <c r="W195" s="49">
        <f t="shared" si="266"/>
        <v>0</v>
      </c>
      <c r="X195" s="114" t="b">
        <f t="shared" si="176"/>
        <v>1</v>
      </c>
    </row>
    <row r="196" spans="1:24" ht="33" x14ac:dyDescent="0.25">
      <c r="A196" s="6" t="s">
        <v>26</v>
      </c>
      <c r="B196" s="3" t="s">
        <v>9</v>
      </c>
      <c r="C196" s="48" t="s">
        <v>126</v>
      </c>
      <c r="D196" s="48" t="s">
        <v>64</v>
      </c>
      <c r="E196" s="68" t="s">
        <v>146</v>
      </c>
      <c r="F196" s="3" t="s">
        <v>27</v>
      </c>
      <c r="G196" s="49">
        <f t="shared" si="265"/>
        <v>8500</v>
      </c>
      <c r="H196" s="49">
        <f t="shared" si="265"/>
        <v>0</v>
      </c>
      <c r="I196" s="49">
        <f t="shared" si="265"/>
        <v>8500</v>
      </c>
      <c r="J196" s="49">
        <f t="shared" si="265"/>
        <v>0</v>
      </c>
      <c r="K196" s="49">
        <f t="shared" si="265"/>
        <v>8500</v>
      </c>
      <c r="L196" s="55">
        <f t="shared" si="265"/>
        <v>0</v>
      </c>
      <c r="M196" s="49">
        <f t="shared" si="265"/>
        <v>8500</v>
      </c>
      <c r="N196" s="55">
        <f t="shared" si="265"/>
        <v>0</v>
      </c>
      <c r="O196" s="49">
        <f t="shared" si="265"/>
        <v>8500</v>
      </c>
      <c r="P196" s="55">
        <f t="shared" si="265"/>
        <v>0</v>
      </c>
      <c r="Q196" s="49">
        <f t="shared" si="265"/>
        <v>8500</v>
      </c>
      <c r="R196" s="55">
        <f t="shared" si="265"/>
        <v>0</v>
      </c>
      <c r="S196" s="118">
        <f t="shared" si="265"/>
        <v>8500</v>
      </c>
      <c r="T196" s="55">
        <f t="shared" si="265"/>
        <v>0</v>
      </c>
      <c r="U196" s="49">
        <f t="shared" si="265"/>
        <v>8500</v>
      </c>
      <c r="V196" s="55">
        <f t="shared" si="266"/>
        <v>-8500</v>
      </c>
      <c r="W196" s="49">
        <f t="shared" si="266"/>
        <v>0</v>
      </c>
      <c r="X196" s="114" t="b">
        <f t="shared" si="176"/>
        <v>1</v>
      </c>
    </row>
    <row r="197" spans="1:24" ht="33" x14ac:dyDescent="0.25">
      <c r="A197" s="6" t="s">
        <v>28</v>
      </c>
      <c r="B197" s="3" t="s">
        <v>9</v>
      </c>
      <c r="C197" s="48" t="s">
        <v>126</v>
      </c>
      <c r="D197" s="48" t="s">
        <v>64</v>
      </c>
      <c r="E197" s="68" t="s">
        <v>146</v>
      </c>
      <c r="F197" s="3" t="s">
        <v>29</v>
      </c>
      <c r="G197" s="55">
        <v>8500</v>
      </c>
      <c r="H197" s="49">
        <v>0</v>
      </c>
      <c r="I197" s="55">
        <f>G197+H197</f>
        <v>8500</v>
      </c>
      <c r="J197" s="55">
        <v>0</v>
      </c>
      <c r="K197" s="55">
        <f>I197+J197</f>
        <v>8500</v>
      </c>
      <c r="L197" s="55">
        <v>0</v>
      </c>
      <c r="M197" s="55">
        <f>K197+L197</f>
        <v>8500</v>
      </c>
      <c r="N197" s="55">
        <v>0</v>
      </c>
      <c r="O197" s="55">
        <f>M197+N197</f>
        <v>8500</v>
      </c>
      <c r="P197" s="55">
        <v>0</v>
      </c>
      <c r="Q197" s="55">
        <f>O197+P197</f>
        <v>8500</v>
      </c>
      <c r="R197" s="55">
        <v>0</v>
      </c>
      <c r="S197" s="119">
        <f>Q197+R197</f>
        <v>8500</v>
      </c>
      <c r="T197" s="55">
        <v>0</v>
      </c>
      <c r="U197" s="55">
        <f>S197+T197</f>
        <v>8500</v>
      </c>
      <c r="V197" s="55">
        <v>-8500</v>
      </c>
      <c r="W197" s="55">
        <f>U197+V197</f>
        <v>0</v>
      </c>
      <c r="X197" s="114" t="b">
        <f t="shared" si="176"/>
        <v>1</v>
      </c>
    </row>
    <row r="198" spans="1:24" ht="49.5" x14ac:dyDescent="0.25">
      <c r="A198" s="26" t="s">
        <v>147</v>
      </c>
      <c r="B198" s="7" t="s">
        <v>9</v>
      </c>
      <c r="C198" s="46" t="s">
        <v>126</v>
      </c>
      <c r="D198" s="46" t="s">
        <v>64</v>
      </c>
      <c r="E198" s="67" t="s">
        <v>148</v>
      </c>
      <c r="F198" s="3"/>
      <c r="G198" s="47">
        <f t="shared" ref="G198:V199" si="267">G199</f>
        <v>65813.100000000006</v>
      </c>
      <c r="H198" s="47">
        <f t="shared" si="267"/>
        <v>19917.600000000002</v>
      </c>
      <c r="I198" s="47">
        <f t="shared" si="267"/>
        <v>85730.700000000012</v>
      </c>
      <c r="J198" s="47">
        <f t="shared" si="267"/>
        <v>0</v>
      </c>
      <c r="K198" s="47">
        <f t="shared" si="267"/>
        <v>85730.700000000012</v>
      </c>
      <c r="L198" s="80">
        <f t="shared" si="267"/>
        <v>19773.3</v>
      </c>
      <c r="M198" s="47">
        <f t="shared" si="267"/>
        <v>105504.00000000001</v>
      </c>
      <c r="N198" s="80">
        <f t="shared" si="267"/>
        <v>0</v>
      </c>
      <c r="O198" s="47">
        <f t="shared" si="267"/>
        <v>105504.00000000001</v>
      </c>
      <c r="P198" s="80">
        <f t="shared" si="267"/>
        <v>0</v>
      </c>
      <c r="Q198" s="47">
        <f t="shared" si="267"/>
        <v>105504.00000000001</v>
      </c>
      <c r="R198" s="80">
        <f t="shared" si="267"/>
        <v>0</v>
      </c>
      <c r="S198" s="117">
        <f t="shared" si="267"/>
        <v>105504.00000000001</v>
      </c>
      <c r="T198" s="80">
        <f t="shared" si="267"/>
        <v>0</v>
      </c>
      <c r="U198" s="47">
        <f t="shared" si="267"/>
        <v>105504.00000000001</v>
      </c>
      <c r="V198" s="80">
        <f t="shared" si="267"/>
        <v>-6407.2</v>
      </c>
      <c r="W198" s="47">
        <f t="shared" ref="V198:W199" si="268">W199</f>
        <v>99096.800000000017</v>
      </c>
      <c r="X198" s="114" t="b">
        <f t="shared" si="176"/>
        <v>1</v>
      </c>
    </row>
    <row r="199" spans="1:24" ht="33" x14ac:dyDescent="0.25">
      <c r="A199" s="6" t="s">
        <v>26</v>
      </c>
      <c r="B199" s="3" t="s">
        <v>9</v>
      </c>
      <c r="C199" s="48" t="s">
        <v>126</v>
      </c>
      <c r="D199" s="48" t="s">
        <v>64</v>
      </c>
      <c r="E199" s="68" t="s">
        <v>148</v>
      </c>
      <c r="F199" s="3" t="s">
        <v>27</v>
      </c>
      <c r="G199" s="49">
        <f t="shared" si="267"/>
        <v>65813.100000000006</v>
      </c>
      <c r="H199" s="49">
        <f t="shared" si="267"/>
        <v>19917.600000000002</v>
      </c>
      <c r="I199" s="49">
        <f t="shared" si="267"/>
        <v>85730.700000000012</v>
      </c>
      <c r="J199" s="49">
        <f t="shared" si="267"/>
        <v>0</v>
      </c>
      <c r="K199" s="49">
        <f t="shared" si="267"/>
        <v>85730.700000000012</v>
      </c>
      <c r="L199" s="55">
        <f t="shared" si="267"/>
        <v>19773.3</v>
      </c>
      <c r="M199" s="49">
        <f t="shared" si="267"/>
        <v>105504.00000000001</v>
      </c>
      <c r="N199" s="55">
        <f t="shared" si="267"/>
        <v>0</v>
      </c>
      <c r="O199" s="49">
        <f t="shared" si="267"/>
        <v>105504.00000000001</v>
      </c>
      <c r="P199" s="55">
        <f t="shared" si="267"/>
        <v>0</v>
      </c>
      <c r="Q199" s="49">
        <f t="shared" si="267"/>
        <v>105504.00000000001</v>
      </c>
      <c r="R199" s="55">
        <f t="shared" si="267"/>
        <v>0</v>
      </c>
      <c r="S199" s="118">
        <f t="shared" si="267"/>
        <v>105504.00000000001</v>
      </c>
      <c r="T199" s="55">
        <f t="shared" si="267"/>
        <v>0</v>
      </c>
      <c r="U199" s="49">
        <f t="shared" si="267"/>
        <v>105504.00000000001</v>
      </c>
      <c r="V199" s="55">
        <f t="shared" si="268"/>
        <v>-6407.2</v>
      </c>
      <c r="W199" s="49">
        <f t="shared" si="268"/>
        <v>99096.800000000017</v>
      </c>
      <c r="X199" s="114" t="b">
        <f t="shared" si="176"/>
        <v>1</v>
      </c>
    </row>
    <row r="200" spans="1:24" ht="33" x14ac:dyDescent="0.25">
      <c r="A200" s="6" t="s">
        <v>28</v>
      </c>
      <c r="B200" s="3" t="s">
        <v>9</v>
      </c>
      <c r="C200" s="48" t="s">
        <v>126</v>
      </c>
      <c r="D200" s="48" t="s">
        <v>64</v>
      </c>
      <c r="E200" s="68" t="s">
        <v>148</v>
      </c>
      <c r="F200" s="3" t="s">
        <v>29</v>
      </c>
      <c r="G200" s="55">
        <v>65813.100000000006</v>
      </c>
      <c r="H200" s="91">
        <f>789+16176.4+2800+152.2</f>
        <v>19917.600000000002</v>
      </c>
      <c r="I200" s="55">
        <f>G200+H200</f>
        <v>85730.700000000012</v>
      </c>
      <c r="J200" s="55">
        <v>0</v>
      </c>
      <c r="K200" s="55">
        <f>I200+J200</f>
        <v>85730.700000000012</v>
      </c>
      <c r="L200" s="91">
        <v>19773.3</v>
      </c>
      <c r="M200" s="55">
        <f>K200+L200</f>
        <v>105504.00000000001</v>
      </c>
      <c r="N200" s="55">
        <v>0</v>
      </c>
      <c r="O200" s="55">
        <f>M200+N200</f>
        <v>105504.00000000001</v>
      </c>
      <c r="P200" s="55">
        <v>0</v>
      </c>
      <c r="Q200" s="55">
        <f>O200+P200</f>
        <v>105504.00000000001</v>
      </c>
      <c r="R200" s="55">
        <v>0</v>
      </c>
      <c r="S200" s="119">
        <f>Q200+R200</f>
        <v>105504.00000000001</v>
      </c>
      <c r="T200" s="55">
        <v>0</v>
      </c>
      <c r="U200" s="55">
        <f>S200+T200</f>
        <v>105504.00000000001</v>
      </c>
      <c r="V200" s="55">
        <f>-12757+6349.8</f>
        <v>-6407.2</v>
      </c>
      <c r="W200" s="55">
        <f>U200+V200</f>
        <v>99096.800000000017</v>
      </c>
      <c r="X200" s="114" t="b">
        <f t="shared" si="176"/>
        <v>1</v>
      </c>
    </row>
    <row r="201" spans="1:24" ht="51.75" x14ac:dyDescent="0.3">
      <c r="A201" s="25" t="s">
        <v>149</v>
      </c>
      <c r="B201" s="5" t="s">
        <v>9</v>
      </c>
      <c r="C201" s="44" t="s">
        <v>126</v>
      </c>
      <c r="D201" s="44" t="s">
        <v>64</v>
      </c>
      <c r="E201" s="66" t="s">
        <v>150</v>
      </c>
      <c r="F201" s="3" t="s">
        <v>7</v>
      </c>
      <c r="G201" s="45">
        <f t="shared" ref="G201:V202" si="269">G202</f>
        <v>15500</v>
      </c>
      <c r="H201" s="45">
        <f t="shared" si="269"/>
        <v>0</v>
      </c>
      <c r="I201" s="45">
        <f t="shared" si="269"/>
        <v>15500</v>
      </c>
      <c r="J201" s="45">
        <f t="shared" si="269"/>
        <v>0</v>
      </c>
      <c r="K201" s="45">
        <f t="shared" si="269"/>
        <v>15500</v>
      </c>
      <c r="L201" s="101">
        <f t="shared" si="269"/>
        <v>0</v>
      </c>
      <c r="M201" s="45">
        <f t="shared" si="269"/>
        <v>15500</v>
      </c>
      <c r="N201" s="101">
        <f t="shared" si="269"/>
        <v>0</v>
      </c>
      <c r="O201" s="45">
        <f t="shared" si="269"/>
        <v>15500</v>
      </c>
      <c r="P201" s="101">
        <f t="shared" si="269"/>
        <v>0</v>
      </c>
      <c r="Q201" s="45">
        <f t="shared" si="269"/>
        <v>15500</v>
      </c>
      <c r="R201" s="101">
        <f t="shared" si="269"/>
        <v>0</v>
      </c>
      <c r="S201" s="116">
        <f t="shared" si="269"/>
        <v>15500</v>
      </c>
      <c r="T201" s="101">
        <f t="shared" si="269"/>
        <v>0</v>
      </c>
      <c r="U201" s="45">
        <f t="shared" si="269"/>
        <v>15500</v>
      </c>
      <c r="V201" s="101">
        <f t="shared" si="269"/>
        <v>0</v>
      </c>
      <c r="W201" s="45">
        <f t="shared" ref="V201:W202" si="270">W202</f>
        <v>15500</v>
      </c>
      <c r="X201" s="114" t="b">
        <f t="shared" si="176"/>
        <v>1</v>
      </c>
    </row>
    <row r="202" spans="1:24" ht="33" x14ac:dyDescent="0.25">
      <c r="A202" s="6" t="s">
        <v>26</v>
      </c>
      <c r="B202" s="3" t="s">
        <v>9</v>
      </c>
      <c r="C202" s="48" t="s">
        <v>126</v>
      </c>
      <c r="D202" s="48" t="s">
        <v>64</v>
      </c>
      <c r="E202" s="68" t="s">
        <v>150</v>
      </c>
      <c r="F202" s="3" t="s">
        <v>27</v>
      </c>
      <c r="G202" s="49">
        <f t="shared" si="269"/>
        <v>15500</v>
      </c>
      <c r="H202" s="49">
        <f t="shared" si="269"/>
        <v>0</v>
      </c>
      <c r="I202" s="49">
        <f t="shared" si="269"/>
        <v>15500</v>
      </c>
      <c r="J202" s="49">
        <f t="shared" si="269"/>
        <v>0</v>
      </c>
      <c r="K202" s="49">
        <f t="shared" si="269"/>
        <v>15500</v>
      </c>
      <c r="L202" s="55">
        <f t="shared" si="269"/>
        <v>0</v>
      </c>
      <c r="M202" s="49">
        <f t="shared" si="269"/>
        <v>15500</v>
      </c>
      <c r="N202" s="55">
        <f t="shared" si="269"/>
        <v>0</v>
      </c>
      <c r="O202" s="49">
        <f t="shared" si="269"/>
        <v>15500</v>
      </c>
      <c r="P202" s="55">
        <f t="shared" si="269"/>
        <v>0</v>
      </c>
      <c r="Q202" s="49">
        <f t="shared" si="269"/>
        <v>15500</v>
      </c>
      <c r="R202" s="55">
        <f t="shared" si="269"/>
        <v>0</v>
      </c>
      <c r="S202" s="118">
        <f t="shared" si="269"/>
        <v>15500</v>
      </c>
      <c r="T202" s="55">
        <f t="shared" si="269"/>
        <v>0</v>
      </c>
      <c r="U202" s="49">
        <f t="shared" si="269"/>
        <v>15500</v>
      </c>
      <c r="V202" s="55">
        <f t="shared" si="270"/>
        <v>0</v>
      </c>
      <c r="W202" s="49">
        <f t="shared" si="270"/>
        <v>15500</v>
      </c>
      <c r="X202" s="114" t="b">
        <f t="shared" si="176"/>
        <v>1</v>
      </c>
    </row>
    <row r="203" spans="1:24" ht="33" x14ac:dyDescent="0.25">
      <c r="A203" s="6" t="s">
        <v>28</v>
      </c>
      <c r="B203" s="3" t="s">
        <v>9</v>
      </c>
      <c r="C203" s="48" t="s">
        <v>126</v>
      </c>
      <c r="D203" s="48" t="s">
        <v>64</v>
      </c>
      <c r="E203" s="68" t="s">
        <v>150</v>
      </c>
      <c r="F203" s="3" t="s">
        <v>29</v>
      </c>
      <c r="G203" s="55">
        <v>15500</v>
      </c>
      <c r="H203" s="49">
        <v>0</v>
      </c>
      <c r="I203" s="55">
        <f>G203+H203</f>
        <v>15500</v>
      </c>
      <c r="J203" s="55">
        <v>0</v>
      </c>
      <c r="K203" s="55">
        <f>I203+J203</f>
        <v>15500</v>
      </c>
      <c r="L203" s="55">
        <v>0</v>
      </c>
      <c r="M203" s="55">
        <f>K203+L203</f>
        <v>15500</v>
      </c>
      <c r="N203" s="55">
        <v>0</v>
      </c>
      <c r="O203" s="55">
        <f>M203+N203</f>
        <v>15500</v>
      </c>
      <c r="P203" s="55">
        <v>0</v>
      </c>
      <c r="Q203" s="55">
        <f>O203+P203</f>
        <v>15500</v>
      </c>
      <c r="R203" s="55">
        <v>0</v>
      </c>
      <c r="S203" s="119">
        <f>Q203+R203</f>
        <v>15500</v>
      </c>
      <c r="T203" s="55">
        <v>0</v>
      </c>
      <c r="U203" s="55">
        <f>S203+T203</f>
        <v>15500</v>
      </c>
      <c r="V203" s="55">
        <v>0</v>
      </c>
      <c r="W203" s="55">
        <f>U203+V203</f>
        <v>15500</v>
      </c>
      <c r="X203" s="114" t="b">
        <f t="shared" si="176"/>
        <v>1</v>
      </c>
    </row>
    <row r="204" spans="1:24" ht="34.5" x14ac:dyDescent="0.3">
      <c r="A204" s="25" t="s">
        <v>151</v>
      </c>
      <c r="B204" s="5" t="s">
        <v>9</v>
      </c>
      <c r="C204" s="44" t="s">
        <v>126</v>
      </c>
      <c r="D204" s="44" t="s">
        <v>64</v>
      </c>
      <c r="E204" s="66" t="s">
        <v>152</v>
      </c>
      <c r="F204" s="3" t="s">
        <v>7</v>
      </c>
      <c r="G204" s="45">
        <f t="shared" ref="G204:V205" si="271">G205</f>
        <v>21203.200000000001</v>
      </c>
      <c r="H204" s="45">
        <f t="shared" si="271"/>
        <v>0</v>
      </c>
      <c r="I204" s="45">
        <f t="shared" si="271"/>
        <v>21203.200000000001</v>
      </c>
      <c r="J204" s="45">
        <f t="shared" si="271"/>
        <v>0</v>
      </c>
      <c r="K204" s="45">
        <f t="shared" si="271"/>
        <v>21203.200000000001</v>
      </c>
      <c r="L204" s="101">
        <f t="shared" si="271"/>
        <v>0</v>
      </c>
      <c r="M204" s="45">
        <f t="shared" si="271"/>
        <v>21203.200000000001</v>
      </c>
      <c r="N204" s="101">
        <f t="shared" si="271"/>
        <v>0</v>
      </c>
      <c r="O204" s="45">
        <f t="shared" si="271"/>
        <v>21203.200000000001</v>
      </c>
      <c r="P204" s="101">
        <f t="shared" si="271"/>
        <v>0</v>
      </c>
      <c r="Q204" s="45">
        <f t="shared" si="271"/>
        <v>21203.200000000001</v>
      </c>
      <c r="R204" s="101">
        <f t="shared" si="271"/>
        <v>0</v>
      </c>
      <c r="S204" s="116">
        <f t="shared" si="271"/>
        <v>21203.200000000001</v>
      </c>
      <c r="T204" s="101">
        <f t="shared" si="271"/>
        <v>0</v>
      </c>
      <c r="U204" s="45">
        <f t="shared" si="271"/>
        <v>21203.200000000001</v>
      </c>
      <c r="V204" s="101">
        <f t="shared" si="271"/>
        <v>0</v>
      </c>
      <c r="W204" s="45">
        <f t="shared" ref="V204:W205" si="272">W205</f>
        <v>21203.200000000001</v>
      </c>
      <c r="X204" s="114" t="b">
        <f t="shared" si="176"/>
        <v>1</v>
      </c>
    </row>
    <row r="205" spans="1:24" ht="35.25" customHeight="1" x14ac:dyDescent="0.25">
      <c r="A205" s="26" t="s">
        <v>153</v>
      </c>
      <c r="B205" s="7" t="s">
        <v>9</v>
      </c>
      <c r="C205" s="46" t="s">
        <v>126</v>
      </c>
      <c r="D205" s="46" t="s">
        <v>64</v>
      </c>
      <c r="E205" s="67" t="s">
        <v>154</v>
      </c>
      <c r="F205" s="3" t="s">
        <v>7</v>
      </c>
      <c r="G205" s="47">
        <f t="shared" si="271"/>
        <v>21203.200000000001</v>
      </c>
      <c r="H205" s="47">
        <f t="shared" si="271"/>
        <v>0</v>
      </c>
      <c r="I205" s="47">
        <f t="shared" si="271"/>
        <v>21203.200000000001</v>
      </c>
      <c r="J205" s="47">
        <f t="shared" si="271"/>
        <v>0</v>
      </c>
      <c r="K205" s="47">
        <f t="shared" si="271"/>
        <v>21203.200000000001</v>
      </c>
      <c r="L205" s="80">
        <f t="shared" si="271"/>
        <v>0</v>
      </c>
      <c r="M205" s="47">
        <f t="shared" si="271"/>
        <v>21203.200000000001</v>
      </c>
      <c r="N205" s="80">
        <f t="shared" si="271"/>
        <v>0</v>
      </c>
      <c r="O205" s="47">
        <f t="shared" si="271"/>
        <v>21203.200000000001</v>
      </c>
      <c r="P205" s="80">
        <f t="shared" si="271"/>
        <v>0</v>
      </c>
      <c r="Q205" s="47">
        <f t="shared" si="271"/>
        <v>21203.200000000001</v>
      </c>
      <c r="R205" s="80">
        <f t="shared" si="271"/>
        <v>0</v>
      </c>
      <c r="S205" s="117">
        <f t="shared" si="271"/>
        <v>21203.200000000001</v>
      </c>
      <c r="T205" s="80">
        <f t="shared" si="271"/>
        <v>0</v>
      </c>
      <c r="U205" s="47">
        <f t="shared" si="271"/>
        <v>21203.200000000001</v>
      </c>
      <c r="V205" s="80">
        <f t="shared" si="272"/>
        <v>0</v>
      </c>
      <c r="W205" s="47">
        <f t="shared" si="272"/>
        <v>21203.200000000001</v>
      </c>
      <c r="X205" s="114" t="b">
        <f t="shared" si="176"/>
        <v>1</v>
      </c>
    </row>
    <row r="206" spans="1:24" ht="33" x14ac:dyDescent="0.25">
      <c r="A206" s="6" t="s">
        <v>89</v>
      </c>
      <c r="B206" s="3" t="s">
        <v>9</v>
      </c>
      <c r="C206" s="48" t="s">
        <v>126</v>
      </c>
      <c r="D206" s="48" t="s">
        <v>64</v>
      </c>
      <c r="E206" s="68" t="s">
        <v>154</v>
      </c>
      <c r="F206" s="3" t="s">
        <v>90</v>
      </c>
      <c r="G206" s="49">
        <f t="shared" ref="G206:W206" si="273">G207</f>
        <v>21203.200000000001</v>
      </c>
      <c r="H206" s="49">
        <f t="shared" si="273"/>
        <v>0</v>
      </c>
      <c r="I206" s="49">
        <f t="shared" si="273"/>
        <v>21203.200000000001</v>
      </c>
      <c r="J206" s="49">
        <f t="shared" si="273"/>
        <v>0</v>
      </c>
      <c r="K206" s="49">
        <f t="shared" si="273"/>
        <v>21203.200000000001</v>
      </c>
      <c r="L206" s="55">
        <f t="shared" si="273"/>
        <v>0</v>
      </c>
      <c r="M206" s="49">
        <f t="shared" si="273"/>
        <v>21203.200000000001</v>
      </c>
      <c r="N206" s="55">
        <f t="shared" si="273"/>
        <v>0</v>
      </c>
      <c r="O206" s="49">
        <f t="shared" si="273"/>
        <v>21203.200000000001</v>
      </c>
      <c r="P206" s="55">
        <f t="shared" si="273"/>
        <v>0</v>
      </c>
      <c r="Q206" s="49">
        <f t="shared" si="273"/>
        <v>21203.200000000001</v>
      </c>
      <c r="R206" s="55">
        <f t="shared" si="273"/>
        <v>0</v>
      </c>
      <c r="S206" s="118">
        <f t="shared" si="273"/>
        <v>21203.200000000001</v>
      </c>
      <c r="T206" s="55">
        <f t="shared" si="273"/>
        <v>0</v>
      </c>
      <c r="U206" s="49">
        <f t="shared" si="273"/>
        <v>21203.200000000001</v>
      </c>
      <c r="V206" s="55">
        <f t="shared" si="273"/>
        <v>0</v>
      </c>
      <c r="W206" s="49">
        <f t="shared" si="273"/>
        <v>21203.200000000001</v>
      </c>
      <c r="X206" s="114" t="b">
        <f t="shared" si="176"/>
        <v>1</v>
      </c>
    </row>
    <row r="207" spans="1:24" x14ac:dyDescent="0.25">
      <c r="A207" s="6" t="s">
        <v>91</v>
      </c>
      <c r="B207" s="3" t="s">
        <v>9</v>
      </c>
      <c r="C207" s="48" t="s">
        <v>126</v>
      </c>
      <c r="D207" s="48" t="s">
        <v>64</v>
      </c>
      <c r="E207" s="68" t="s">
        <v>154</v>
      </c>
      <c r="F207" s="3" t="s">
        <v>92</v>
      </c>
      <c r="G207" s="55">
        <f>21203.2</f>
        <v>21203.200000000001</v>
      </c>
      <c r="H207" s="49">
        <v>0</v>
      </c>
      <c r="I207" s="55">
        <f>G207+H207</f>
        <v>21203.200000000001</v>
      </c>
      <c r="J207" s="55">
        <v>0</v>
      </c>
      <c r="K207" s="55">
        <f>I207+J207</f>
        <v>21203.200000000001</v>
      </c>
      <c r="L207" s="55">
        <v>0</v>
      </c>
      <c r="M207" s="55">
        <f>K207+L207</f>
        <v>21203.200000000001</v>
      </c>
      <c r="N207" s="55">
        <v>0</v>
      </c>
      <c r="O207" s="55">
        <f>M207+N207</f>
        <v>21203.200000000001</v>
      </c>
      <c r="P207" s="55">
        <v>0</v>
      </c>
      <c r="Q207" s="55">
        <f>O207+P207</f>
        <v>21203.200000000001</v>
      </c>
      <c r="R207" s="55">
        <v>0</v>
      </c>
      <c r="S207" s="119">
        <f>Q207+R207</f>
        <v>21203.200000000001</v>
      </c>
      <c r="T207" s="55">
        <v>0</v>
      </c>
      <c r="U207" s="55">
        <f>S207+T207</f>
        <v>21203.200000000001</v>
      </c>
      <c r="V207" s="55">
        <v>0</v>
      </c>
      <c r="W207" s="55">
        <f>U207+V207</f>
        <v>21203.200000000001</v>
      </c>
      <c r="X207" s="114" t="b">
        <f t="shared" si="176"/>
        <v>1</v>
      </c>
    </row>
    <row r="208" spans="1:24" ht="17.25" x14ac:dyDescent="0.3">
      <c r="A208" s="25" t="s">
        <v>155</v>
      </c>
      <c r="B208" s="5" t="s">
        <v>9</v>
      </c>
      <c r="C208" s="44" t="s">
        <v>126</v>
      </c>
      <c r="D208" s="44" t="s">
        <v>64</v>
      </c>
      <c r="E208" s="66" t="s">
        <v>156</v>
      </c>
      <c r="F208" s="3" t="s">
        <v>7</v>
      </c>
      <c r="G208" s="45">
        <f t="shared" ref="G208:I208" si="274">G209+G213</f>
        <v>41870.399999999994</v>
      </c>
      <c r="H208" s="45">
        <f t="shared" si="274"/>
        <v>-2.2000000000000002</v>
      </c>
      <c r="I208" s="45">
        <f t="shared" si="274"/>
        <v>41868.199999999997</v>
      </c>
      <c r="J208" s="45">
        <f t="shared" ref="J208:K208" si="275">J209+J213</f>
        <v>0</v>
      </c>
      <c r="K208" s="45">
        <f t="shared" si="275"/>
        <v>41868.199999999997</v>
      </c>
      <c r="L208" s="101">
        <f t="shared" ref="L208:M208" si="276">L209+L213</f>
        <v>0</v>
      </c>
      <c r="M208" s="45">
        <f t="shared" si="276"/>
        <v>41868.199999999997</v>
      </c>
      <c r="N208" s="101">
        <f t="shared" ref="N208:O208" si="277">N209+N213</f>
        <v>0</v>
      </c>
      <c r="O208" s="45">
        <f t="shared" si="277"/>
        <v>41868.199999999997</v>
      </c>
      <c r="P208" s="101">
        <f t="shared" ref="P208:Q208" si="278">P209+P213</f>
        <v>0</v>
      </c>
      <c r="Q208" s="45">
        <f t="shared" si="278"/>
        <v>41868.199999999997</v>
      </c>
      <c r="R208" s="101">
        <f t="shared" ref="R208:S208" si="279">R209+R213</f>
        <v>0</v>
      </c>
      <c r="S208" s="116">
        <f t="shared" si="279"/>
        <v>41868.199999999997</v>
      </c>
      <c r="T208" s="101">
        <f t="shared" ref="T208:U208" si="280">T209+T213</f>
        <v>1397.6</v>
      </c>
      <c r="U208" s="45">
        <f t="shared" si="280"/>
        <v>43265.799999999996</v>
      </c>
      <c r="V208" s="101">
        <f t="shared" ref="V208:W208" si="281">V209+V213</f>
        <v>0</v>
      </c>
      <c r="W208" s="45">
        <f t="shared" si="281"/>
        <v>43265.799999999996</v>
      </c>
      <c r="X208" s="114" t="b">
        <f t="shared" si="176"/>
        <v>1</v>
      </c>
    </row>
    <row r="209" spans="1:24" x14ac:dyDescent="0.25">
      <c r="A209" s="26" t="s">
        <v>157</v>
      </c>
      <c r="B209" s="7" t="s">
        <v>9</v>
      </c>
      <c r="C209" s="46" t="s">
        <v>126</v>
      </c>
      <c r="D209" s="46" t="s">
        <v>64</v>
      </c>
      <c r="E209" s="67" t="s">
        <v>158</v>
      </c>
      <c r="F209" s="3" t="s">
        <v>7</v>
      </c>
      <c r="G209" s="47">
        <f t="shared" ref="G209:V211" si="282">G210</f>
        <v>24164.1</v>
      </c>
      <c r="H209" s="47">
        <f t="shared" si="282"/>
        <v>0</v>
      </c>
      <c r="I209" s="47">
        <f t="shared" si="282"/>
        <v>24164.1</v>
      </c>
      <c r="J209" s="47">
        <f t="shared" si="282"/>
        <v>0</v>
      </c>
      <c r="K209" s="47">
        <f t="shared" si="282"/>
        <v>24164.1</v>
      </c>
      <c r="L209" s="80">
        <f t="shared" si="282"/>
        <v>0</v>
      </c>
      <c r="M209" s="47">
        <f t="shared" si="282"/>
        <v>24164.1</v>
      </c>
      <c r="N209" s="80">
        <f t="shared" si="282"/>
        <v>0</v>
      </c>
      <c r="O209" s="47">
        <f t="shared" si="282"/>
        <v>24164.1</v>
      </c>
      <c r="P209" s="80">
        <f t="shared" si="282"/>
        <v>0</v>
      </c>
      <c r="Q209" s="47">
        <f t="shared" si="282"/>
        <v>24164.1</v>
      </c>
      <c r="R209" s="80">
        <f t="shared" si="282"/>
        <v>0</v>
      </c>
      <c r="S209" s="117">
        <f t="shared" si="282"/>
        <v>24164.1</v>
      </c>
      <c r="T209" s="80">
        <f t="shared" si="282"/>
        <v>1397.6</v>
      </c>
      <c r="U209" s="47">
        <f t="shared" si="282"/>
        <v>25561.699999999997</v>
      </c>
      <c r="V209" s="80">
        <f t="shared" si="282"/>
        <v>0</v>
      </c>
      <c r="W209" s="47">
        <f t="shared" ref="V209:W211" si="283">W210</f>
        <v>25561.699999999997</v>
      </c>
      <c r="X209" s="114" t="b">
        <f t="shared" si="176"/>
        <v>1</v>
      </c>
    </row>
    <row r="210" spans="1:24" ht="33" x14ac:dyDescent="0.25">
      <c r="A210" s="6" t="s">
        <v>159</v>
      </c>
      <c r="B210" s="3" t="s">
        <v>9</v>
      </c>
      <c r="C210" s="48" t="s">
        <v>126</v>
      </c>
      <c r="D210" s="48" t="s">
        <v>64</v>
      </c>
      <c r="E210" s="68" t="s">
        <v>160</v>
      </c>
      <c r="F210" s="3" t="s">
        <v>7</v>
      </c>
      <c r="G210" s="49">
        <f t="shared" si="282"/>
        <v>24164.1</v>
      </c>
      <c r="H210" s="49">
        <f t="shared" si="282"/>
        <v>0</v>
      </c>
      <c r="I210" s="49">
        <f t="shared" si="282"/>
        <v>24164.1</v>
      </c>
      <c r="J210" s="49">
        <f t="shared" si="282"/>
        <v>0</v>
      </c>
      <c r="K210" s="49">
        <f t="shared" si="282"/>
        <v>24164.1</v>
      </c>
      <c r="L210" s="55">
        <f t="shared" si="282"/>
        <v>0</v>
      </c>
      <c r="M210" s="49">
        <f t="shared" si="282"/>
        <v>24164.1</v>
      </c>
      <c r="N210" s="55">
        <f t="shared" si="282"/>
        <v>0</v>
      </c>
      <c r="O210" s="49">
        <f t="shared" si="282"/>
        <v>24164.1</v>
      </c>
      <c r="P210" s="55">
        <f t="shared" si="282"/>
        <v>0</v>
      </c>
      <c r="Q210" s="49">
        <f t="shared" si="282"/>
        <v>24164.1</v>
      </c>
      <c r="R210" s="55">
        <f t="shared" si="282"/>
        <v>0</v>
      </c>
      <c r="S210" s="118">
        <f t="shared" si="282"/>
        <v>24164.1</v>
      </c>
      <c r="T210" s="55">
        <f t="shared" si="282"/>
        <v>1397.6</v>
      </c>
      <c r="U210" s="49">
        <f t="shared" si="282"/>
        <v>25561.699999999997</v>
      </c>
      <c r="V210" s="55">
        <f t="shared" si="283"/>
        <v>0</v>
      </c>
      <c r="W210" s="49">
        <f t="shared" si="283"/>
        <v>25561.699999999997</v>
      </c>
      <c r="X210" s="114" t="b">
        <f t="shared" ref="X210:X273" si="284">S210=Q210+R210</f>
        <v>1</v>
      </c>
    </row>
    <row r="211" spans="1:24" ht="33" x14ac:dyDescent="0.25">
      <c r="A211" s="6" t="s">
        <v>89</v>
      </c>
      <c r="B211" s="3" t="s">
        <v>9</v>
      </c>
      <c r="C211" s="48" t="s">
        <v>126</v>
      </c>
      <c r="D211" s="48" t="s">
        <v>64</v>
      </c>
      <c r="E211" s="68" t="s">
        <v>160</v>
      </c>
      <c r="F211" s="3" t="s">
        <v>90</v>
      </c>
      <c r="G211" s="49">
        <f t="shared" si="282"/>
        <v>24164.1</v>
      </c>
      <c r="H211" s="49">
        <f t="shared" si="282"/>
        <v>0</v>
      </c>
      <c r="I211" s="49">
        <f t="shared" si="282"/>
        <v>24164.1</v>
      </c>
      <c r="J211" s="49">
        <f t="shared" si="282"/>
        <v>0</v>
      </c>
      <c r="K211" s="49">
        <f t="shared" si="282"/>
        <v>24164.1</v>
      </c>
      <c r="L211" s="55">
        <f t="shared" si="282"/>
        <v>0</v>
      </c>
      <c r="M211" s="49">
        <f t="shared" si="282"/>
        <v>24164.1</v>
      </c>
      <c r="N211" s="55">
        <f t="shared" si="282"/>
        <v>0</v>
      </c>
      <c r="O211" s="49">
        <f t="shared" si="282"/>
        <v>24164.1</v>
      </c>
      <c r="P211" s="55">
        <f t="shared" si="282"/>
        <v>0</v>
      </c>
      <c r="Q211" s="49">
        <f t="shared" si="282"/>
        <v>24164.1</v>
      </c>
      <c r="R211" s="55">
        <f t="shared" si="282"/>
        <v>0</v>
      </c>
      <c r="S211" s="118">
        <f t="shared" si="282"/>
        <v>24164.1</v>
      </c>
      <c r="T211" s="55">
        <f t="shared" si="282"/>
        <v>1397.6</v>
      </c>
      <c r="U211" s="49">
        <f t="shared" si="282"/>
        <v>25561.699999999997</v>
      </c>
      <c r="V211" s="55">
        <f t="shared" si="283"/>
        <v>0</v>
      </c>
      <c r="W211" s="49">
        <f t="shared" si="283"/>
        <v>25561.699999999997</v>
      </c>
      <c r="X211" s="114" t="b">
        <f t="shared" si="284"/>
        <v>1</v>
      </c>
    </row>
    <row r="212" spans="1:24" x14ac:dyDescent="0.25">
      <c r="A212" s="6" t="s">
        <v>91</v>
      </c>
      <c r="B212" s="3" t="s">
        <v>9</v>
      </c>
      <c r="C212" s="48" t="s">
        <v>126</v>
      </c>
      <c r="D212" s="48" t="s">
        <v>64</v>
      </c>
      <c r="E212" s="68" t="s">
        <v>160</v>
      </c>
      <c r="F212" s="3" t="s">
        <v>92</v>
      </c>
      <c r="G212" s="55">
        <v>24164.1</v>
      </c>
      <c r="H212" s="49">
        <v>0</v>
      </c>
      <c r="I212" s="55">
        <f>G212+H212</f>
        <v>24164.1</v>
      </c>
      <c r="J212" s="55">
        <v>0</v>
      </c>
      <c r="K212" s="55">
        <f>I212+J212</f>
        <v>24164.1</v>
      </c>
      <c r="L212" s="55">
        <v>0</v>
      </c>
      <c r="M212" s="55">
        <f>K212+L212</f>
        <v>24164.1</v>
      </c>
      <c r="N212" s="55">
        <v>0</v>
      </c>
      <c r="O212" s="55">
        <f>M212+N212</f>
        <v>24164.1</v>
      </c>
      <c r="P212" s="55">
        <v>0</v>
      </c>
      <c r="Q212" s="55">
        <f>O212+P212</f>
        <v>24164.1</v>
      </c>
      <c r="R212" s="55">
        <v>0</v>
      </c>
      <c r="S212" s="119">
        <f>Q212+R212</f>
        <v>24164.1</v>
      </c>
      <c r="T212" s="143">
        <f>-13.5+1411.1</f>
        <v>1397.6</v>
      </c>
      <c r="U212" s="55">
        <f>S212+T212</f>
        <v>25561.699999999997</v>
      </c>
      <c r="V212" s="143">
        <v>0</v>
      </c>
      <c r="W212" s="55">
        <f>U212+V212</f>
        <v>25561.699999999997</v>
      </c>
      <c r="X212" s="114" t="b">
        <f t="shared" si="284"/>
        <v>1</v>
      </c>
    </row>
    <row r="213" spans="1:24" x14ac:dyDescent="0.25">
      <c r="A213" s="26" t="s">
        <v>161</v>
      </c>
      <c r="B213" s="7" t="s">
        <v>9</v>
      </c>
      <c r="C213" s="46" t="s">
        <v>126</v>
      </c>
      <c r="D213" s="46" t="s">
        <v>64</v>
      </c>
      <c r="E213" s="67" t="s">
        <v>162</v>
      </c>
      <c r="F213" s="3" t="s">
        <v>7</v>
      </c>
      <c r="G213" s="47">
        <f t="shared" ref="G213:V214" si="285">G214</f>
        <v>17706.3</v>
      </c>
      <c r="H213" s="47">
        <f t="shared" si="285"/>
        <v>-2.2000000000000002</v>
      </c>
      <c r="I213" s="47">
        <f t="shared" si="285"/>
        <v>17704.099999999999</v>
      </c>
      <c r="J213" s="47">
        <f t="shared" si="285"/>
        <v>0</v>
      </c>
      <c r="K213" s="47">
        <f t="shared" si="285"/>
        <v>17704.099999999999</v>
      </c>
      <c r="L213" s="80">
        <f t="shared" si="285"/>
        <v>0</v>
      </c>
      <c r="M213" s="47">
        <f t="shared" si="285"/>
        <v>17704.099999999999</v>
      </c>
      <c r="N213" s="80">
        <f t="shared" si="285"/>
        <v>0</v>
      </c>
      <c r="O213" s="47">
        <f t="shared" si="285"/>
        <v>17704.099999999999</v>
      </c>
      <c r="P213" s="80">
        <f t="shared" si="285"/>
        <v>0</v>
      </c>
      <c r="Q213" s="47">
        <f t="shared" si="285"/>
        <v>17704.099999999999</v>
      </c>
      <c r="R213" s="80">
        <f t="shared" si="285"/>
        <v>0</v>
      </c>
      <c r="S213" s="117">
        <f t="shared" si="285"/>
        <v>17704.099999999999</v>
      </c>
      <c r="T213" s="80">
        <f t="shared" si="285"/>
        <v>0</v>
      </c>
      <c r="U213" s="47">
        <f t="shared" si="285"/>
        <v>17704.099999999999</v>
      </c>
      <c r="V213" s="80">
        <f t="shared" si="285"/>
        <v>0</v>
      </c>
      <c r="W213" s="47">
        <f t="shared" ref="V213:W214" si="286">W214</f>
        <v>17704.099999999999</v>
      </c>
      <c r="X213" s="114" t="b">
        <f t="shared" si="284"/>
        <v>1</v>
      </c>
    </row>
    <row r="214" spans="1:24" ht="33" x14ac:dyDescent="0.25">
      <c r="A214" s="6" t="s">
        <v>89</v>
      </c>
      <c r="B214" s="3" t="s">
        <v>9</v>
      </c>
      <c r="C214" s="48" t="s">
        <v>126</v>
      </c>
      <c r="D214" s="48" t="s">
        <v>64</v>
      </c>
      <c r="E214" s="68" t="s">
        <v>162</v>
      </c>
      <c r="F214" s="3" t="s">
        <v>90</v>
      </c>
      <c r="G214" s="49">
        <f t="shared" si="285"/>
        <v>17706.3</v>
      </c>
      <c r="H214" s="49">
        <f t="shared" si="285"/>
        <v>-2.2000000000000002</v>
      </c>
      <c r="I214" s="49">
        <f t="shared" si="285"/>
        <v>17704.099999999999</v>
      </c>
      <c r="J214" s="49">
        <f t="shared" si="285"/>
        <v>0</v>
      </c>
      <c r="K214" s="49">
        <f t="shared" si="285"/>
        <v>17704.099999999999</v>
      </c>
      <c r="L214" s="55">
        <f t="shared" si="285"/>
        <v>0</v>
      </c>
      <c r="M214" s="49">
        <f t="shared" si="285"/>
        <v>17704.099999999999</v>
      </c>
      <c r="N214" s="55">
        <f t="shared" si="285"/>
        <v>0</v>
      </c>
      <c r="O214" s="49">
        <f t="shared" si="285"/>
        <v>17704.099999999999</v>
      </c>
      <c r="P214" s="55">
        <f t="shared" si="285"/>
        <v>0</v>
      </c>
      <c r="Q214" s="49">
        <f t="shared" si="285"/>
        <v>17704.099999999999</v>
      </c>
      <c r="R214" s="55">
        <f t="shared" si="285"/>
        <v>0</v>
      </c>
      <c r="S214" s="118">
        <f t="shared" si="285"/>
        <v>17704.099999999999</v>
      </c>
      <c r="T214" s="55">
        <f t="shared" si="285"/>
        <v>0</v>
      </c>
      <c r="U214" s="49">
        <f t="shared" si="285"/>
        <v>17704.099999999999</v>
      </c>
      <c r="V214" s="55">
        <f t="shared" si="286"/>
        <v>0</v>
      </c>
      <c r="W214" s="49">
        <f t="shared" si="286"/>
        <v>17704.099999999999</v>
      </c>
      <c r="X214" s="114" t="b">
        <f t="shared" si="284"/>
        <v>1</v>
      </c>
    </row>
    <row r="215" spans="1:24" x14ac:dyDescent="0.25">
      <c r="A215" s="6" t="s">
        <v>91</v>
      </c>
      <c r="B215" s="3" t="s">
        <v>9</v>
      </c>
      <c r="C215" s="48" t="s">
        <v>126</v>
      </c>
      <c r="D215" s="48" t="s">
        <v>64</v>
      </c>
      <c r="E215" s="68" t="s">
        <v>162</v>
      </c>
      <c r="F215" s="3" t="s">
        <v>92</v>
      </c>
      <c r="G215" s="55">
        <v>17706.3</v>
      </c>
      <c r="H215" s="49">
        <v>-2.2000000000000002</v>
      </c>
      <c r="I215" s="55">
        <f>G215+H215</f>
        <v>17704.099999999999</v>
      </c>
      <c r="J215" s="55">
        <v>0</v>
      </c>
      <c r="K215" s="55">
        <f>I215+J215</f>
        <v>17704.099999999999</v>
      </c>
      <c r="L215" s="55">
        <v>0</v>
      </c>
      <c r="M215" s="55">
        <f>K215+L215</f>
        <v>17704.099999999999</v>
      </c>
      <c r="N215" s="55">
        <v>0</v>
      </c>
      <c r="O215" s="55">
        <f>M215+N215</f>
        <v>17704.099999999999</v>
      </c>
      <c r="P215" s="55">
        <v>0</v>
      </c>
      <c r="Q215" s="55">
        <f>O215+P215</f>
        <v>17704.099999999999</v>
      </c>
      <c r="R215" s="55">
        <v>0</v>
      </c>
      <c r="S215" s="119">
        <f>Q215+R215</f>
        <v>17704.099999999999</v>
      </c>
      <c r="T215" s="55">
        <v>0</v>
      </c>
      <c r="U215" s="55">
        <f>S215+T215</f>
        <v>17704.099999999999</v>
      </c>
      <c r="V215" s="55">
        <v>0</v>
      </c>
      <c r="W215" s="55">
        <f>U215+V215</f>
        <v>17704.099999999999</v>
      </c>
      <c r="X215" s="114" t="b">
        <f t="shared" si="284"/>
        <v>1</v>
      </c>
    </row>
    <row r="216" spans="1:24" ht="34.5" x14ac:dyDescent="0.3">
      <c r="A216" s="25" t="s">
        <v>163</v>
      </c>
      <c r="B216" s="5" t="s">
        <v>9</v>
      </c>
      <c r="C216" s="44" t="s">
        <v>126</v>
      </c>
      <c r="D216" s="44" t="s">
        <v>64</v>
      </c>
      <c r="E216" s="66" t="s">
        <v>164</v>
      </c>
      <c r="F216" s="7" t="s">
        <v>7</v>
      </c>
      <c r="G216" s="45">
        <f t="shared" ref="G216:I216" si="287">G217+G228+G236+G221</f>
        <v>139820.20000000001</v>
      </c>
      <c r="H216" s="45">
        <f t="shared" si="287"/>
        <v>8947.2999999999993</v>
      </c>
      <c r="I216" s="45">
        <f t="shared" si="287"/>
        <v>148767.5</v>
      </c>
      <c r="J216" s="45">
        <f t="shared" ref="J216:K216" si="288">J217+J228+J236+J221</f>
        <v>0</v>
      </c>
      <c r="K216" s="45">
        <f t="shared" si="288"/>
        <v>148767.5</v>
      </c>
      <c r="L216" s="101">
        <f t="shared" ref="L216:M216" si="289">L217+L228+L236+L221</f>
        <v>3895.3</v>
      </c>
      <c r="M216" s="45">
        <f t="shared" si="289"/>
        <v>152662.79999999999</v>
      </c>
      <c r="N216" s="101">
        <f t="shared" ref="N216:O216" si="290">N217+N228+N236+N221</f>
        <v>0</v>
      </c>
      <c r="O216" s="45">
        <f t="shared" si="290"/>
        <v>152662.79999999999</v>
      </c>
      <c r="P216" s="101">
        <f t="shared" ref="P216:Q216" si="291">P217+P228+P236+P221</f>
        <v>0</v>
      </c>
      <c r="Q216" s="45">
        <f t="shared" si="291"/>
        <v>152662.79999999999</v>
      </c>
      <c r="R216" s="101">
        <f t="shared" ref="R216:S216" si="292">R217+R228+R236+R221</f>
        <v>-1457.1999999999998</v>
      </c>
      <c r="S216" s="116">
        <f t="shared" si="292"/>
        <v>151205.59999999998</v>
      </c>
      <c r="T216" s="101">
        <f t="shared" ref="T216:U216" si="293">T217+T228+T236+T221</f>
        <v>595.1</v>
      </c>
      <c r="U216" s="45">
        <f t="shared" si="293"/>
        <v>151800.69999999998</v>
      </c>
      <c r="V216" s="101">
        <f t="shared" ref="V216:W216" si="294">V217+V228+V236+V221</f>
        <v>0</v>
      </c>
      <c r="W216" s="45">
        <f t="shared" si="294"/>
        <v>151800.69999999998</v>
      </c>
      <c r="X216" s="114" t="b">
        <f t="shared" si="284"/>
        <v>1</v>
      </c>
    </row>
    <row r="217" spans="1:24" x14ac:dyDescent="0.25">
      <c r="A217" s="26" t="s">
        <v>165</v>
      </c>
      <c r="B217" s="7" t="s">
        <v>9</v>
      </c>
      <c r="C217" s="46" t="s">
        <v>126</v>
      </c>
      <c r="D217" s="46" t="s">
        <v>64</v>
      </c>
      <c r="E217" s="67" t="s">
        <v>166</v>
      </c>
      <c r="F217" s="3" t="s">
        <v>7</v>
      </c>
      <c r="G217" s="47">
        <f t="shared" ref="G217:V219" si="295">G218</f>
        <v>77994.2</v>
      </c>
      <c r="H217" s="47">
        <f t="shared" si="295"/>
        <v>0.1</v>
      </c>
      <c r="I217" s="47">
        <f t="shared" si="295"/>
        <v>77994.3</v>
      </c>
      <c r="J217" s="47">
        <f t="shared" si="295"/>
        <v>0</v>
      </c>
      <c r="K217" s="47">
        <f t="shared" si="295"/>
        <v>77994.3</v>
      </c>
      <c r="L217" s="80">
        <f t="shared" si="295"/>
        <v>0</v>
      </c>
      <c r="M217" s="47">
        <f t="shared" si="295"/>
        <v>77994.3</v>
      </c>
      <c r="N217" s="80">
        <f t="shared" si="295"/>
        <v>0</v>
      </c>
      <c r="O217" s="47">
        <f t="shared" si="295"/>
        <v>77994.3</v>
      </c>
      <c r="P217" s="80">
        <f t="shared" si="295"/>
        <v>0</v>
      </c>
      <c r="Q217" s="47">
        <f t="shared" si="295"/>
        <v>77994.3</v>
      </c>
      <c r="R217" s="80">
        <f t="shared" si="295"/>
        <v>0</v>
      </c>
      <c r="S217" s="117">
        <f t="shared" si="295"/>
        <v>77994.3</v>
      </c>
      <c r="T217" s="80">
        <f t="shared" si="295"/>
        <v>0</v>
      </c>
      <c r="U217" s="47">
        <f t="shared" si="295"/>
        <v>77994.3</v>
      </c>
      <c r="V217" s="80">
        <f t="shared" si="295"/>
        <v>0</v>
      </c>
      <c r="W217" s="47">
        <f t="shared" ref="V217:W219" si="296">W218</f>
        <v>77994.3</v>
      </c>
      <c r="X217" s="114" t="b">
        <f t="shared" si="284"/>
        <v>1</v>
      </c>
    </row>
    <row r="218" spans="1:24" ht="33" x14ac:dyDescent="0.25">
      <c r="A218" s="6" t="s">
        <v>167</v>
      </c>
      <c r="B218" s="3" t="s">
        <v>9</v>
      </c>
      <c r="C218" s="48" t="s">
        <v>126</v>
      </c>
      <c r="D218" s="48" t="s">
        <v>64</v>
      </c>
      <c r="E218" s="68" t="s">
        <v>168</v>
      </c>
      <c r="F218" s="3" t="s">
        <v>7</v>
      </c>
      <c r="G218" s="49">
        <f t="shared" si="295"/>
        <v>77994.2</v>
      </c>
      <c r="H218" s="49">
        <f t="shared" si="295"/>
        <v>0.1</v>
      </c>
      <c r="I218" s="49">
        <f t="shared" si="295"/>
        <v>77994.3</v>
      </c>
      <c r="J218" s="49">
        <f t="shared" si="295"/>
        <v>0</v>
      </c>
      <c r="K218" s="49">
        <f t="shared" si="295"/>
        <v>77994.3</v>
      </c>
      <c r="L218" s="55">
        <f t="shared" si="295"/>
        <v>0</v>
      </c>
      <c r="M218" s="49">
        <f t="shared" si="295"/>
        <v>77994.3</v>
      </c>
      <c r="N218" s="55">
        <f t="shared" si="295"/>
        <v>0</v>
      </c>
      <c r="O218" s="49">
        <f t="shared" si="295"/>
        <v>77994.3</v>
      </c>
      <c r="P218" s="55">
        <f t="shared" si="295"/>
        <v>0</v>
      </c>
      <c r="Q218" s="49">
        <f t="shared" si="295"/>
        <v>77994.3</v>
      </c>
      <c r="R218" s="55">
        <f t="shared" si="295"/>
        <v>0</v>
      </c>
      <c r="S218" s="118">
        <f t="shared" si="295"/>
        <v>77994.3</v>
      </c>
      <c r="T218" s="55">
        <f t="shared" si="295"/>
        <v>0</v>
      </c>
      <c r="U218" s="49">
        <f t="shared" si="295"/>
        <v>77994.3</v>
      </c>
      <c r="V218" s="55">
        <f t="shared" si="296"/>
        <v>0</v>
      </c>
      <c r="W218" s="49">
        <f t="shared" si="296"/>
        <v>77994.3</v>
      </c>
      <c r="X218" s="114" t="b">
        <f t="shared" si="284"/>
        <v>1</v>
      </c>
    </row>
    <row r="219" spans="1:24" ht="33" x14ac:dyDescent="0.25">
      <c r="A219" s="6" t="s">
        <v>89</v>
      </c>
      <c r="B219" s="3" t="s">
        <v>9</v>
      </c>
      <c r="C219" s="48" t="s">
        <v>126</v>
      </c>
      <c r="D219" s="48" t="s">
        <v>64</v>
      </c>
      <c r="E219" s="68" t="s">
        <v>168</v>
      </c>
      <c r="F219" s="3" t="s">
        <v>90</v>
      </c>
      <c r="G219" s="49">
        <f t="shared" si="295"/>
        <v>77994.2</v>
      </c>
      <c r="H219" s="49">
        <f t="shared" si="295"/>
        <v>0.1</v>
      </c>
      <c r="I219" s="49">
        <f t="shared" si="295"/>
        <v>77994.3</v>
      </c>
      <c r="J219" s="49">
        <f t="shared" si="295"/>
        <v>0</v>
      </c>
      <c r="K219" s="49">
        <f t="shared" si="295"/>
        <v>77994.3</v>
      </c>
      <c r="L219" s="55">
        <f t="shared" si="295"/>
        <v>0</v>
      </c>
      <c r="M219" s="49">
        <f t="shared" si="295"/>
        <v>77994.3</v>
      </c>
      <c r="N219" s="55">
        <f t="shared" si="295"/>
        <v>0</v>
      </c>
      <c r="O219" s="49">
        <f t="shared" si="295"/>
        <v>77994.3</v>
      </c>
      <c r="P219" s="55">
        <f t="shared" si="295"/>
        <v>0</v>
      </c>
      <c r="Q219" s="49">
        <f t="shared" si="295"/>
        <v>77994.3</v>
      </c>
      <c r="R219" s="55">
        <f t="shared" si="295"/>
        <v>0</v>
      </c>
      <c r="S219" s="118">
        <f t="shared" si="295"/>
        <v>77994.3</v>
      </c>
      <c r="T219" s="55">
        <f t="shared" si="295"/>
        <v>0</v>
      </c>
      <c r="U219" s="49">
        <f t="shared" si="295"/>
        <v>77994.3</v>
      </c>
      <c r="V219" s="55">
        <f t="shared" si="296"/>
        <v>0</v>
      </c>
      <c r="W219" s="49">
        <f t="shared" si="296"/>
        <v>77994.3</v>
      </c>
      <c r="X219" s="114" t="b">
        <f t="shared" si="284"/>
        <v>1</v>
      </c>
    </row>
    <row r="220" spans="1:24" x14ac:dyDescent="0.25">
      <c r="A220" s="6" t="s">
        <v>91</v>
      </c>
      <c r="B220" s="3" t="s">
        <v>9</v>
      </c>
      <c r="C220" s="48" t="s">
        <v>126</v>
      </c>
      <c r="D220" s="48" t="s">
        <v>64</v>
      </c>
      <c r="E220" s="68" t="s">
        <v>168</v>
      </c>
      <c r="F220" s="3" t="s">
        <v>92</v>
      </c>
      <c r="G220" s="55">
        <v>77994.2</v>
      </c>
      <c r="H220" s="91">
        <v>0.1</v>
      </c>
      <c r="I220" s="55">
        <f>G220+H220</f>
        <v>77994.3</v>
      </c>
      <c r="J220" s="55">
        <v>0</v>
      </c>
      <c r="K220" s="55">
        <f>I220+J220</f>
        <v>77994.3</v>
      </c>
      <c r="L220" s="55">
        <v>0</v>
      </c>
      <c r="M220" s="55">
        <f>K220+L220</f>
        <v>77994.3</v>
      </c>
      <c r="N220" s="55">
        <v>0</v>
      </c>
      <c r="O220" s="55">
        <f>M220+N220</f>
        <v>77994.3</v>
      </c>
      <c r="P220" s="55">
        <v>0</v>
      </c>
      <c r="Q220" s="55">
        <f>O220+P220</f>
        <v>77994.3</v>
      </c>
      <c r="R220" s="55">
        <v>0</v>
      </c>
      <c r="S220" s="119">
        <f>Q220+R220</f>
        <v>77994.3</v>
      </c>
      <c r="T220" s="55">
        <v>0</v>
      </c>
      <c r="U220" s="55">
        <f>S220+T220</f>
        <v>77994.3</v>
      </c>
      <c r="V220" s="55">
        <v>0</v>
      </c>
      <c r="W220" s="55">
        <f>U220+V220</f>
        <v>77994.3</v>
      </c>
      <c r="X220" s="114" t="b">
        <f t="shared" si="284"/>
        <v>1</v>
      </c>
    </row>
    <row r="221" spans="1:24" x14ac:dyDescent="0.25">
      <c r="A221" s="26" t="s">
        <v>169</v>
      </c>
      <c r="B221" s="7" t="s">
        <v>9</v>
      </c>
      <c r="C221" s="46" t="s">
        <v>126</v>
      </c>
      <c r="D221" s="46" t="s">
        <v>64</v>
      </c>
      <c r="E221" s="67" t="s">
        <v>170</v>
      </c>
      <c r="F221" s="3" t="s">
        <v>7</v>
      </c>
      <c r="G221" s="47">
        <f>G222+G225</f>
        <v>13259.2</v>
      </c>
      <c r="H221" s="47">
        <f t="shared" ref="H221:I221" si="297">H222+H225</f>
        <v>5870.6</v>
      </c>
      <c r="I221" s="47">
        <f t="shared" si="297"/>
        <v>19129.8</v>
      </c>
      <c r="J221" s="47">
        <f t="shared" ref="J221:K221" si="298">J222+J225</f>
        <v>0</v>
      </c>
      <c r="K221" s="47">
        <f t="shared" si="298"/>
        <v>19129.8</v>
      </c>
      <c r="L221" s="80">
        <f t="shared" ref="L221:M221" si="299">L222+L225</f>
        <v>0</v>
      </c>
      <c r="M221" s="47">
        <f t="shared" si="299"/>
        <v>19129.8</v>
      </c>
      <c r="N221" s="80">
        <f t="shared" ref="N221:O221" si="300">N222+N225</f>
        <v>0</v>
      </c>
      <c r="O221" s="47">
        <f t="shared" si="300"/>
        <v>19129.8</v>
      </c>
      <c r="P221" s="80">
        <f t="shared" ref="P221:Q221" si="301">P222+P225</f>
        <v>0</v>
      </c>
      <c r="Q221" s="47">
        <f t="shared" si="301"/>
        <v>19129.8</v>
      </c>
      <c r="R221" s="80">
        <f t="shared" ref="R221:S221" si="302">R222+R225</f>
        <v>0</v>
      </c>
      <c r="S221" s="117">
        <f t="shared" si="302"/>
        <v>19129.8</v>
      </c>
      <c r="T221" s="80">
        <f t="shared" ref="T221:U221" si="303">T222+T225</f>
        <v>0</v>
      </c>
      <c r="U221" s="47">
        <f t="shared" si="303"/>
        <v>19129.8</v>
      </c>
      <c r="V221" s="80">
        <f t="shared" ref="V221:W221" si="304">V222+V225</f>
        <v>0</v>
      </c>
      <c r="W221" s="47">
        <f t="shared" si="304"/>
        <v>19129.8</v>
      </c>
      <c r="X221" s="114" t="b">
        <f t="shared" si="284"/>
        <v>1</v>
      </c>
    </row>
    <row r="222" spans="1:24" ht="33" x14ac:dyDescent="0.25">
      <c r="A222" s="6" t="s">
        <v>455</v>
      </c>
      <c r="B222" s="3" t="s">
        <v>9</v>
      </c>
      <c r="C222" s="48" t="s">
        <v>126</v>
      </c>
      <c r="D222" s="48" t="s">
        <v>64</v>
      </c>
      <c r="E222" s="68" t="s">
        <v>450</v>
      </c>
      <c r="F222" s="3"/>
      <c r="G222" s="49">
        <f t="shared" ref="G222:V223" si="305">G223</f>
        <v>8953.5</v>
      </c>
      <c r="H222" s="49">
        <f t="shared" si="305"/>
        <v>5870.6</v>
      </c>
      <c r="I222" s="49">
        <f t="shared" si="305"/>
        <v>14824.1</v>
      </c>
      <c r="J222" s="49">
        <f t="shared" si="305"/>
        <v>0</v>
      </c>
      <c r="K222" s="49">
        <f t="shared" si="305"/>
        <v>14824.1</v>
      </c>
      <c r="L222" s="55">
        <f t="shared" si="305"/>
        <v>0</v>
      </c>
      <c r="M222" s="49">
        <f t="shared" si="305"/>
        <v>14824.1</v>
      </c>
      <c r="N222" s="55">
        <f t="shared" si="305"/>
        <v>0</v>
      </c>
      <c r="O222" s="49">
        <f t="shared" si="305"/>
        <v>14824.1</v>
      </c>
      <c r="P222" s="55">
        <f t="shared" si="305"/>
        <v>0</v>
      </c>
      <c r="Q222" s="49">
        <f t="shared" si="305"/>
        <v>14824.1</v>
      </c>
      <c r="R222" s="55">
        <f t="shared" si="305"/>
        <v>0</v>
      </c>
      <c r="S222" s="118">
        <f t="shared" si="305"/>
        <v>14824.1</v>
      </c>
      <c r="T222" s="55">
        <f t="shared" si="305"/>
        <v>0</v>
      </c>
      <c r="U222" s="49">
        <f t="shared" si="305"/>
        <v>14824.1</v>
      </c>
      <c r="V222" s="55">
        <f t="shared" si="305"/>
        <v>0</v>
      </c>
      <c r="W222" s="49">
        <f t="shared" ref="V222:W223" si="306">W223</f>
        <v>14824.1</v>
      </c>
      <c r="X222" s="114" t="b">
        <f t="shared" si="284"/>
        <v>1</v>
      </c>
    </row>
    <row r="223" spans="1:24" ht="33" x14ac:dyDescent="0.25">
      <c r="A223" s="6" t="s">
        <v>89</v>
      </c>
      <c r="B223" s="3" t="s">
        <v>9</v>
      </c>
      <c r="C223" s="48" t="s">
        <v>126</v>
      </c>
      <c r="D223" s="48" t="s">
        <v>64</v>
      </c>
      <c r="E223" s="68" t="s">
        <v>450</v>
      </c>
      <c r="F223" s="3">
        <v>600</v>
      </c>
      <c r="G223" s="49">
        <f t="shared" si="305"/>
        <v>8953.5</v>
      </c>
      <c r="H223" s="49">
        <f t="shared" si="305"/>
        <v>5870.6</v>
      </c>
      <c r="I223" s="49">
        <f t="shared" si="305"/>
        <v>14824.1</v>
      </c>
      <c r="J223" s="49">
        <f t="shared" si="305"/>
        <v>0</v>
      </c>
      <c r="K223" s="49">
        <f t="shared" si="305"/>
        <v>14824.1</v>
      </c>
      <c r="L223" s="55">
        <f t="shared" si="305"/>
        <v>0</v>
      </c>
      <c r="M223" s="49">
        <f t="shared" si="305"/>
        <v>14824.1</v>
      </c>
      <c r="N223" s="55">
        <f t="shared" si="305"/>
        <v>0</v>
      </c>
      <c r="O223" s="49">
        <f t="shared" si="305"/>
        <v>14824.1</v>
      </c>
      <c r="P223" s="55">
        <f t="shared" si="305"/>
        <v>0</v>
      </c>
      <c r="Q223" s="49">
        <f t="shared" si="305"/>
        <v>14824.1</v>
      </c>
      <c r="R223" s="55">
        <f t="shared" si="305"/>
        <v>0</v>
      </c>
      <c r="S223" s="118">
        <f t="shared" si="305"/>
        <v>14824.1</v>
      </c>
      <c r="T223" s="55">
        <f t="shared" si="305"/>
        <v>0</v>
      </c>
      <c r="U223" s="49">
        <f t="shared" si="305"/>
        <v>14824.1</v>
      </c>
      <c r="V223" s="55">
        <f t="shared" si="306"/>
        <v>0</v>
      </c>
      <c r="W223" s="49">
        <f t="shared" si="306"/>
        <v>14824.1</v>
      </c>
      <c r="X223" s="114" t="b">
        <f t="shared" si="284"/>
        <v>1</v>
      </c>
    </row>
    <row r="224" spans="1:24" x14ac:dyDescent="0.25">
      <c r="A224" s="6" t="s">
        <v>91</v>
      </c>
      <c r="B224" s="3" t="s">
        <v>9</v>
      </c>
      <c r="C224" s="48" t="s">
        <v>126</v>
      </c>
      <c r="D224" s="48" t="s">
        <v>64</v>
      </c>
      <c r="E224" s="68" t="s">
        <v>450</v>
      </c>
      <c r="F224" s="3">
        <v>610</v>
      </c>
      <c r="G224" s="55">
        <v>8953.5</v>
      </c>
      <c r="H224" s="91">
        <v>5870.6</v>
      </c>
      <c r="I224" s="55">
        <f>G224+H224</f>
        <v>14824.1</v>
      </c>
      <c r="J224" s="55">
        <v>0</v>
      </c>
      <c r="K224" s="55">
        <f>I224+J224</f>
        <v>14824.1</v>
      </c>
      <c r="L224" s="55">
        <v>0</v>
      </c>
      <c r="M224" s="55">
        <f>K224+L224</f>
        <v>14824.1</v>
      </c>
      <c r="N224" s="55">
        <v>0</v>
      </c>
      <c r="O224" s="55">
        <f>M224+N224</f>
        <v>14824.1</v>
      </c>
      <c r="P224" s="55">
        <v>0</v>
      </c>
      <c r="Q224" s="55">
        <f>O224+P224</f>
        <v>14824.1</v>
      </c>
      <c r="R224" s="55">
        <v>0</v>
      </c>
      <c r="S224" s="119">
        <f>Q224+R224</f>
        <v>14824.1</v>
      </c>
      <c r="T224" s="55">
        <v>0</v>
      </c>
      <c r="U224" s="55">
        <f>S224+T224</f>
        <v>14824.1</v>
      </c>
      <c r="V224" s="55">
        <v>0</v>
      </c>
      <c r="W224" s="55">
        <f>U224+V224</f>
        <v>14824.1</v>
      </c>
      <c r="X224" s="114" t="b">
        <f t="shared" si="284"/>
        <v>1</v>
      </c>
    </row>
    <row r="225" spans="1:24" ht="33" x14ac:dyDescent="0.25">
      <c r="A225" s="6" t="s">
        <v>171</v>
      </c>
      <c r="B225" s="3" t="s">
        <v>9</v>
      </c>
      <c r="C225" s="48" t="s">
        <v>126</v>
      </c>
      <c r="D225" s="48" t="s">
        <v>64</v>
      </c>
      <c r="E225" s="68" t="s">
        <v>172</v>
      </c>
      <c r="F225" s="3" t="s">
        <v>7</v>
      </c>
      <c r="G225" s="49">
        <f t="shared" ref="G225:V226" si="307">G226</f>
        <v>4305.7</v>
      </c>
      <c r="H225" s="49">
        <f t="shared" si="307"/>
        <v>0</v>
      </c>
      <c r="I225" s="49">
        <f t="shared" si="307"/>
        <v>4305.7</v>
      </c>
      <c r="J225" s="49">
        <f t="shared" si="307"/>
        <v>0</v>
      </c>
      <c r="K225" s="49">
        <f t="shared" si="307"/>
        <v>4305.7</v>
      </c>
      <c r="L225" s="55">
        <f t="shared" si="307"/>
        <v>0</v>
      </c>
      <c r="M225" s="49">
        <f t="shared" si="307"/>
        <v>4305.7</v>
      </c>
      <c r="N225" s="55">
        <f t="shared" si="307"/>
        <v>0</v>
      </c>
      <c r="O225" s="49">
        <f t="shared" si="307"/>
        <v>4305.7</v>
      </c>
      <c r="P225" s="55">
        <f t="shared" si="307"/>
        <v>0</v>
      </c>
      <c r="Q225" s="49">
        <f t="shared" si="307"/>
        <v>4305.7</v>
      </c>
      <c r="R225" s="55">
        <f t="shared" si="307"/>
        <v>0</v>
      </c>
      <c r="S225" s="118">
        <f t="shared" si="307"/>
        <v>4305.7</v>
      </c>
      <c r="T225" s="55">
        <f t="shared" si="307"/>
        <v>0</v>
      </c>
      <c r="U225" s="49">
        <f t="shared" si="307"/>
        <v>4305.7</v>
      </c>
      <c r="V225" s="55">
        <f t="shared" si="307"/>
        <v>0</v>
      </c>
      <c r="W225" s="49">
        <f t="shared" ref="V225:W226" si="308">W226</f>
        <v>4305.7</v>
      </c>
      <c r="X225" s="114" t="b">
        <f t="shared" si="284"/>
        <v>1</v>
      </c>
    </row>
    <row r="226" spans="1:24" ht="33" x14ac:dyDescent="0.25">
      <c r="A226" s="6" t="s">
        <v>89</v>
      </c>
      <c r="B226" s="3" t="s">
        <v>9</v>
      </c>
      <c r="C226" s="48" t="s">
        <v>126</v>
      </c>
      <c r="D226" s="48" t="s">
        <v>64</v>
      </c>
      <c r="E226" s="68" t="s">
        <v>172</v>
      </c>
      <c r="F226" s="3">
        <v>600</v>
      </c>
      <c r="G226" s="49">
        <f t="shared" si="307"/>
        <v>4305.7</v>
      </c>
      <c r="H226" s="49">
        <f t="shared" si="307"/>
        <v>0</v>
      </c>
      <c r="I226" s="49">
        <f t="shared" si="307"/>
        <v>4305.7</v>
      </c>
      <c r="J226" s="49">
        <f t="shared" si="307"/>
        <v>0</v>
      </c>
      <c r="K226" s="49">
        <f t="shared" si="307"/>
        <v>4305.7</v>
      </c>
      <c r="L226" s="55">
        <f t="shared" si="307"/>
        <v>0</v>
      </c>
      <c r="M226" s="49">
        <f t="shared" si="307"/>
        <v>4305.7</v>
      </c>
      <c r="N226" s="55">
        <f t="shared" si="307"/>
        <v>0</v>
      </c>
      <c r="O226" s="49">
        <f t="shared" si="307"/>
        <v>4305.7</v>
      </c>
      <c r="P226" s="55">
        <f t="shared" si="307"/>
        <v>0</v>
      </c>
      <c r="Q226" s="49">
        <f t="shared" si="307"/>
        <v>4305.7</v>
      </c>
      <c r="R226" s="55">
        <f t="shared" si="307"/>
        <v>0</v>
      </c>
      <c r="S226" s="118">
        <f t="shared" si="307"/>
        <v>4305.7</v>
      </c>
      <c r="T226" s="55">
        <f t="shared" si="307"/>
        <v>0</v>
      </c>
      <c r="U226" s="49">
        <f t="shared" si="307"/>
        <v>4305.7</v>
      </c>
      <c r="V226" s="55">
        <f t="shared" si="308"/>
        <v>0</v>
      </c>
      <c r="W226" s="49">
        <f t="shared" si="308"/>
        <v>4305.7</v>
      </c>
      <c r="X226" s="114" t="b">
        <f t="shared" si="284"/>
        <v>1</v>
      </c>
    </row>
    <row r="227" spans="1:24" x14ac:dyDescent="0.25">
      <c r="A227" s="6" t="s">
        <v>91</v>
      </c>
      <c r="B227" s="3" t="s">
        <v>9</v>
      </c>
      <c r="C227" s="48" t="s">
        <v>126</v>
      </c>
      <c r="D227" s="48" t="s">
        <v>64</v>
      </c>
      <c r="E227" s="68" t="s">
        <v>172</v>
      </c>
      <c r="F227" s="3">
        <v>610</v>
      </c>
      <c r="G227" s="55">
        <v>4305.7</v>
      </c>
      <c r="H227" s="49">
        <v>0</v>
      </c>
      <c r="I227" s="55">
        <f>G227+H227</f>
        <v>4305.7</v>
      </c>
      <c r="J227" s="55">
        <v>0</v>
      </c>
      <c r="K227" s="55">
        <f>I227+J227</f>
        <v>4305.7</v>
      </c>
      <c r="L227" s="55">
        <v>0</v>
      </c>
      <c r="M227" s="55">
        <f>K227+L227</f>
        <v>4305.7</v>
      </c>
      <c r="N227" s="55">
        <v>0</v>
      </c>
      <c r="O227" s="55">
        <f>M227+N227</f>
        <v>4305.7</v>
      </c>
      <c r="P227" s="55">
        <v>0</v>
      </c>
      <c r="Q227" s="55">
        <f>O227+P227</f>
        <v>4305.7</v>
      </c>
      <c r="R227" s="55">
        <v>0</v>
      </c>
      <c r="S227" s="119">
        <f>Q227+R227</f>
        <v>4305.7</v>
      </c>
      <c r="T227" s="55">
        <v>0</v>
      </c>
      <c r="U227" s="55">
        <f>S227+T227</f>
        <v>4305.7</v>
      </c>
      <c r="V227" s="55">
        <v>0</v>
      </c>
      <c r="W227" s="55">
        <f>U227+V227</f>
        <v>4305.7</v>
      </c>
      <c r="X227" s="114" t="b">
        <f t="shared" si="284"/>
        <v>1</v>
      </c>
    </row>
    <row r="228" spans="1:24" x14ac:dyDescent="0.25">
      <c r="A228" s="26" t="s">
        <v>173</v>
      </c>
      <c r="B228" s="7" t="s">
        <v>9</v>
      </c>
      <c r="C228" s="46" t="s">
        <v>126</v>
      </c>
      <c r="D228" s="46" t="s">
        <v>64</v>
      </c>
      <c r="E228" s="67" t="s">
        <v>174</v>
      </c>
      <c r="F228" s="7" t="s">
        <v>7</v>
      </c>
      <c r="G228" s="47">
        <f t="shared" ref="G228:I228" si="309">G229+G232</f>
        <v>4649.2</v>
      </c>
      <c r="H228" s="47">
        <f t="shared" si="309"/>
        <v>0</v>
      </c>
      <c r="I228" s="47">
        <f t="shared" si="309"/>
        <v>4649.2</v>
      </c>
      <c r="J228" s="47">
        <f t="shared" ref="J228:K228" si="310">J229+J232</f>
        <v>0</v>
      </c>
      <c r="K228" s="47">
        <f t="shared" si="310"/>
        <v>4649.2</v>
      </c>
      <c r="L228" s="80">
        <f t="shared" ref="L228:M228" si="311">L229+L232</f>
        <v>0</v>
      </c>
      <c r="M228" s="47">
        <f t="shared" si="311"/>
        <v>4649.2</v>
      </c>
      <c r="N228" s="80">
        <f t="shared" ref="N228:O228" si="312">N229+N232</f>
        <v>0</v>
      </c>
      <c r="O228" s="47">
        <f t="shared" si="312"/>
        <v>4649.2</v>
      </c>
      <c r="P228" s="80">
        <f t="shared" ref="P228:Q228" si="313">P229+P232</f>
        <v>0</v>
      </c>
      <c r="Q228" s="47">
        <f t="shared" si="313"/>
        <v>4649.2</v>
      </c>
      <c r="R228" s="80">
        <f t="shared" ref="R228:S228" si="314">R229+R232</f>
        <v>0</v>
      </c>
      <c r="S228" s="117">
        <f t="shared" si="314"/>
        <v>4649.2</v>
      </c>
      <c r="T228" s="80">
        <f t="shared" ref="T228:U228" si="315">T229+T232</f>
        <v>0</v>
      </c>
      <c r="U228" s="47">
        <f t="shared" si="315"/>
        <v>4649.2</v>
      </c>
      <c r="V228" s="80">
        <f t="shared" ref="V228:W228" si="316">V229+V232</f>
        <v>0</v>
      </c>
      <c r="W228" s="47">
        <f t="shared" si="316"/>
        <v>4649.2</v>
      </c>
      <c r="X228" s="114" t="b">
        <f t="shared" si="284"/>
        <v>1</v>
      </c>
    </row>
    <row r="229" spans="1:24" ht="33" x14ac:dyDescent="0.25">
      <c r="A229" s="6" t="s">
        <v>175</v>
      </c>
      <c r="B229" s="3" t="s">
        <v>9</v>
      </c>
      <c r="C229" s="48" t="s">
        <v>126</v>
      </c>
      <c r="D229" s="48" t="s">
        <v>64</v>
      </c>
      <c r="E229" s="68" t="s">
        <v>176</v>
      </c>
      <c r="F229" s="3" t="s">
        <v>7</v>
      </c>
      <c r="G229" s="49">
        <f t="shared" ref="G229:V230" si="317">G230</f>
        <v>2404.1999999999998</v>
      </c>
      <c r="H229" s="49">
        <f t="shared" si="317"/>
        <v>0</v>
      </c>
      <c r="I229" s="49">
        <f t="shared" si="317"/>
        <v>2404.1999999999998</v>
      </c>
      <c r="J229" s="49">
        <f t="shared" si="317"/>
        <v>0</v>
      </c>
      <c r="K229" s="49">
        <f t="shared" si="317"/>
        <v>2404.1999999999998</v>
      </c>
      <c r="L229" s="55">
        <f t="shared" si="317"/>
        <v>0</v>
      </c>
      <c r="M229" s="49">
        <f t="shared" si="317"/>
        <v>2404.1999999999998</v>
      </c>
      <c r="N229" s="55">
        <f t="shared" si="317"/>
        <v>0</v>
      </c>
      <c r="O229" s="49">
        <f t="shared" si="317"/>
        <v>2404.1999999999998</v>
      </c>
      <c r="P229" s="55">
        <f t="shared" si="317"/>
        <v>0</v>
      </c>
      <c r="Q229" s="49">
        <f t="shared" si="317"/>
        <v>2404.1999999999998</v>
      </c>
      <c r="R229" s="55">
        <f t="shared" si="317"/>
        <v>0</v>
      </c>
      <c r="S229" s="118">
        <f t="shared" si="317"/>
        <v>2404.1999999999998</v>
      </c>
      <c r="T229" s="55">
        <f t="shared" si="317"/>
        <v>0</v>
      </c>
      <c r="U229" s="49">
        <f t="shared" si="317"/>
        <v>2404.1999999999998</v>
      </c>
      <c r="V229" s="55">
        <f t="shared" si="317"/>
        <v>0</v>
      </c>
      <c r="W229" s="49">
        <f t="shared" ref="V229:W230" si="318">W230</f>
        <v>2404.1999999999998</v>
      </c>
      <c r="X229" s="114" t="b">
        <f t="shared" si="284"/>
        <v>1</v>
      </c>
    </row>
    <row r="230" spans="1:24" ht="33" x14ac:dyDescent="0.25">
      <c r="A230" s="6" t="s">
        <v>89</v>
      </c>
      <c r="B230" s="3" t="s">
        <v>9</v>
      </c>
      <c r="C230" s="48" t="s">
        <v>126</v>
      </c>
      <c r="D230" s="48" t="s">
        <v>64</v>
      </c>
      <c r="E230" s="68" t="s">
        <v>176</v>
      </c>
      <c r="F230" s="3" t="s">
        <v>90</v>
      </c>
      <c r="G230" s="49">
        <f t="shared" si="317"/>
        <v>2404.1999999999998</v>
      </c>
      <c r="H230" s="49">
        <f t="shared" si="317"/>
        <v>0</v>
      </c>
      <c r="I230" s="49">
        <f t="shared" si="317"/>
        <v>2404.1999999999998</v>
      </c>
      <c r="J230" s="49">
        <f t="shared" si="317"/>
        <v>0</v>
      </c>
      <c r="K230" s="49">
        <f t="shared" si="317"/>
        <v>2404.1999999999998</v>
      </c>
      <c r="L230" s="55">
        <f t="shared" si="317"/>
        <v>0</v>
      </c>
      <c r="M230" s="49">
        <f t="shared" si="317"/>
        <v>2404.1999999999998</v>
      </c>
      <c r="N230" s="55">
        <f t="shared" si="317"/>
        <v>0</v>
      </c>
      <c r="O230" s="49">
        <f t="shared" si="317"/>
        <v>2404.1999999999998</v>
      </c>
      <c r="P230" s="55">
        <f t="shared" si="317"/>
        <v>0</v>
      </c>
      <c r="Q230" s="49">
        <f t="shared" si="317"/>
        <v>2404.1999999999998</v>
      </c>
      <c r="R230" s="55">
        <f t="shared" si="317"/>
        <v>0</v>
      </c>
      <c r="S230" s="118">
        <f t="shared" si="317"/>
        <v>2404.1999999999998</v>
      </c>
      <c r="T230" s="55">
        <f t="shared" si="317"/>
        <v>0</v>
      </c>
      <c r="U230" s="49">
        <f t="shared" si="317"/>
        <v>2404.1999999999998</v>
      </c>
      <c r="V230" s="55">
        <f t="shared" si="318"/>
        <v>0</v>
      </c>
      <c r="W230" s="49">
        <f t="shared" si="318"/>
        <v>2404.1999999999998</v>
      </c>
      <c r="X230" s="114" t="b">
        <f t="shared" si="284"/>
        <v>1</v>
      </c>
    </row>
    <row r="231" spans="1:24" x14ac:dyDescent="0.25">
      <c r="A231" s="6" t="s">
        <v>91</v>
      </c>
      <c r="B231" s="3" t="s">
        <v>9</v>
      </c>
      <c r="C231" s="48" t="s">
        <v>126</v>
      </c>
      <c r="D231" s="48" t="s">
        <v>64</v>
      </c>
      <c r="E231" s="68" t="s">
        <v>176</v>
      </c>
      <c r="F231" s="3" t="s">
        <v>92</v>
      </c>
      <c r="G231" s="55">
        <v>2404.1999999999998</v>
      </c>
      <c r="H231" s="49">
        <v>0</v>
      </c>
      <c r="I231" s="55">
        <f>G231+H231</f>
        <v>2404.1999999999998</v>
      </c>
      <c r="J231" s="55">
        <v>0</v>
      </c>
      <c r="K231" s="55">
        <f>I231+J231</f>
        <v>2404.1999999999998</v>
      </c>
      <c r="L231" s="55">
        <v>0</v>
      </c>
      <c r="M231" s="55">
        <f>K231+L231</f>
        <v>2404.1999999999998</v>
      </c>
      <c r="N231" s="55">
        <v>0</v>
      </c>
      <c r="O231" s="55">
        <f>M231+N231</f>
        <v>2404.1999999999998</v>
      </c>
      <c r="P231" s="55">
        <v>0</v>
      </c>
      <c r="Q231" s="55">
        <f>O231+P231</f>
        <v>2404.1999999999998</v>
      </c>
      <c r="R231" s="55">
        <v>0</v>
      </c>
      <c r="S231" s="119">
        <f>Q231+R231</f>
        <v>2404.1999999999998</v>
      </c>
      <c r="T231" s="55">
        <v>0</v>
      </c>
      <c r="U231" s="55">
        <f>S231+T231</f>
        <v>2404.1999999999998</v>
      </c>
      <c r="V231" s="55">
        <v>0</v>
      </c>
      <c r="W231" s="55">
        <f>U231+V231</f>
        <v>2404.1999999999998</v>
      </c>
      <c r="X231" s="114" t="b">
        <f t="shared" si="284"/>
        <v>1</v>
      </c>
    </row>
    <row r="232" spans="1:24" x14ac:dyDescent="0.25">
      <c r="A232" s="6" t="s">
        <v>101</v>
      </c>
      <c r="B232" s="3" t="s">
        <v>9</v>
      </c>
      <c r="C232" s="48" t="s">
        <v>126</v>
      </c>
      <c r="D232" s="48" t="s">
        <v>64</v>
      </c>
      <c r="E232" s="68" t="s">
        <v>177</v>
      </c>
      <c r="F232" s="3" t="s">
        <v>7</v>
      </c>
      <c r="G232" s="49">
        <f t="shared" ref="G232:V234" si="319">G233</f>
        <v>2245</v>
      </c>
      <c r="H232" s="49">
        <f t="shared" si="319"/>
        <v>0</v>
      </c>
      <c r="I232" s="49">
        <f t="shared" si="319"/>
        <v>2245</v>
      </c>
      <c r="J232" s="49">
        <f t="shared" si="319"/>
        <v>0</v>
      </c>
      <c r="K232" s="49">
        <f t="shared" si="319"/>
        <v>2245</v>
      </c>
      <c r="L232" s="55">
        <f t="shared" si="319"/>
        <v>0</v>
      </c>
      <c r="M232" s="49">
        <f t="shared" si="319"/>
        <v>2245</v>
      </c>
      <c r="N232" s="55">
        <f t="shared" si="319"/>
        <v>0</v>
      </c>
      <c r="O232" s="49">
        <f t="shared" si="319"/>
        <v>2245</v>
      </c>
      <c r="P232" s="55">
        <f t="shared" si="319"/>
        <v>0</v>
      </c>
      <c r="Q232" s="49">
        <f t="shared" si="319"/>
        <v>2245</v>
      </c>
      <c r="R232" s="55">
        <f t="shared" si="319"/>
        <v>0</v>
      </c>
      <c r="S232" s="118">
        <f t="shared" si="319"/>
        <v>2245</v>
      </c>
      <c r="T232" s="55">
        <f t="shared" si="319"/>
        <v>0</v>
      </c>
      <c r="U232" s="49">
        <f t="shared" si="319"/>
        <v>2245</v>
      </c>
      <c r="V232" s="55">
        <f t="shared" si="319"/>
        <v>0</v>
      </c>
      <c r="W232" s="49">
        <f t="shared" ref="V232:W234" si="320">W233</f>
        <v>2245</v>
      </c>
      <c r="X232" s="114" t="b">
        <f t="shared" si="284"/>
        <v>1</v>
      </c>
    </row>
    <row r="233" spans="1:24" ht="20.45" customHeight="1" x14ac:dyDescent="0.25">
      <c r="A233" s="6" t="s">
        <v>178</v>
      </c>
      <c r="B233" s="3" t="s">
        <v>9</v>
      </c>
      <c r="C233" s="48" t="s">
        <v>126</v>
      </c>
      <c r="D233" s="48" t="s">
        <v>64</v>
      </c>
      <c r="E233" s="68" t="s">
        <v>179</v>
      </c>
      <c r="F233" s="3"/>
      <c r="G233" s="49">
        <f t="shared" si="319"/>
        <v>2245</v>
      </c>
      <c r="H233" s="49">
        <f t="shared" si="319"/>
        <v>0</v>
      </c>
      <c r="I233" s="49">
        <f t="shared" si="319"/>
        <v>2245</v>
      </c>
      <c r="J233" s="49">
        <f t="shared" si="319"/>
        <v>0</v>
      </c>
      <c r="K233" s="49">
        <f t="shared" si="319"/>
        <v>2245</v>
      </c>
      <c r="L233" s="55">
        <f t="shared" si="319"/>
        <v>0</v>
      </c>
      <c r="M233" s="49">
        <f t="shared" si="319"/>
        <v>2245</v>
      </c>
      <c r="N233" s="55">
        <f t="shared" si="319"/>
        <v>0</v>
      </c>
      <c r="O233" s="49">
        <f t="shared" si="319"/>
        <v>2245</v>
      </c>
      <c r="P233" s="55">
        <f t="shared" si="319"/>
        <v>0</v>
      </c>
      <c r="Q233" s="49">
        <f t="shared" si="319"/>
        <v>2245</v>
      </c>
      <c r="R233" s="55">
        <f t="shared" si="319"/>
        <v>0</v>
      </c>
      <c r="S233" s="118">
        <f t="shared" si="319"/>
        <v>2245</v>
      </c>
      <c r="T233" s="55">
        <f t="shared" si="319"/>
        <v>0</v>
      </c>
      <c r="U233" s="49">
        <f t="shared" si="319"/>
        <v>2245</v>
      </c>
      <c r="V233" s="55">
        <f t="shared" si="320"/>
        <v>0</v>
      </c>
      <c r="W233" s="49">
        <f t="shared" si="320"/>
        <v>2245</v>
      </c>
      <c r="X233" s="114" t="b">
        <f t="shared" si="284"/>
        <v>1</v>
      </c>
    </row>
    <row r="234" spans="1:24" ht="33" x14ac:dyDescent="0.25">
      <c r="A234" s="6" t="s">
        <v>89</v>
      </c>
      <c r="B234" s="3" t="s">
        <v>9</v>
      </c>
      <c r="C234" s="48" t="s">
        <v>126</v>
      </c>
      <c r="D234" s="48" t="s">
        <v>64</v>
      </c>
      <c r="E234" s="68" t="s">
        <v>179</v>
      </c>
      <c r="F234" s="3" t="s">
        <v>90</v>
      </c>
      <c r="G234" s="49">
        <f t="shared" si="319"/>
        <v>2245</v>
      </c>
      <c r="H234" s="49">
        <f t="shared" si="319"/>
        <v>0</v>
      </c>
      <c r="I234" s="49">
        <f t="shared" si="319"/>
        <v>2245</v>
      </c>
      <c r="J234" s="49">
        <f t="shared" si="319"/>
        <v>0</v>
      </c>
      <c r="K234" s="49">
        <f t="shared" si="319"/>
        <v>2245</v>
      </c>
      <c r="L234" s="55">
        <f t="shared" si="319"/>
        <v>0</v>
      </c>
      <c r="M234" s="49">
        <f t="shared" si="319"/>
        <v>2245</v>
      </c>
      <c r="N234" s="55">
        <f t="shared" si="319"/>
        <v>0</v>
      </c>
      <c r="O234" s="49">
        <f t="shared" si="319"/>
        <v>2245</v>
      </c>
      <c r="P234" s="55">
        <f t="shared" si="319"/>
        <v>0</v>
      </c>
      <c r="Q234" s="49">
        <f t="shared" si="319"/>
        <v>2245</v>
      </c>
      <c r="R234" s="55">
        <f t="shared" si="319"/>
        <v>0</v>
      </c>
      <c r="S234" s="118">
        <f t="shared" si="319"/>
        <v>2245</v>
      </c>
      <c r="T234" s="55">
        <f t="shared" si="319"/>
        <v>0</v>
      </c>
      <c r="U234" s="49">
        <f t="shared" si="319"/>
        <v>2245</v>
      </c>
      <c r="V234" s="55">
        <f t="shared" si="320"/>
        <v>0</v>
      </c>
      <c r="W234" s="49">
        <f t="shared" si="320"/>
        <v>2245</v>
      </c>
      <c r="X234" s="114" t="b">
        <f t="shared" si="284"/>
        <v>1</v>
      </c>
    </row>
    <row r="235" spans="1:24" x14ac:dyDescent="0.25">
      <c r="A235" s="6" t="s">
        <v>91</v>
      </c>
      <c r="B235" s="3" t="s">
        <v>9</v>
      </c>
      <c r="C235" s="48" t="s">
        <v>126</v>
      </c>
      <c r="D235" s="48" t="s">
        <v>64</v>
      </c>
      <c r="E235" s="68" t="s">
        <v>179</v>
      </c>
      <c r="F235" s="3" t="s">
        <v>92</v>
      </c>
      <c r="G235" s="55">
        <v>2245</v>
      </c>
      <c r="H235" s="49">
        <v>0</v>
      </c>
      <c r="I235" s="55">
        <f>G235+H235</f>
        <v>2245</v>
      </c>
      <c r="J235" s="55">
        <v>0</v>
      </c>
      <c r="K235" s="55">
        <f>I235+J235</f>
        <v>2245</v>
      </c>
      <c r="L235" s="55">
        <v>0</v>
      </c>
      <c r="M235" s="55">
        <f>K235+L235</f>
        <v>2245</v>
      </c>
      <c r="N235" s="55">
        <v>0</v>
      </c>
      <c r="O235" s="55">
        <f>M235+N235</f>
        <v>2245</v>
      </c>
      <c r="P235" s="55">
        <v>0</v>
      </c>
      <c r="Q235" s="55">
        <f>O235+P235</f>
        <v>2245</v>
      </c>
      <c r="R235" s="55">
        <v>0</v>
      </c>
      <c r="S235" s="119">
        <f>Q235+R235</f>
        <v>2245</v>
      </c>
      <c r="T235" s="55">
        <v>0</v>
      </c>
      <c r="U235" s="55">
        <f>S235+T235</f>
        <v>2245</v>
      </c>
      <c r="V235" s="55">
        <v>0</v>
      </c>
      <c r="W235" s="55">
        <f>U235+V235</f>
        <v>2245</v>
      </c>
      <c r="X235" s="114" t="b">
        <f t="shared" si="284"/>
        <v>1</v>
      </c>
    </row>
    <row r="236" spans="1:24" x14ac:dyDescent="0.25">
      <c r="A236" s="26" t="s">
        <v>180</v>
      </c>
      <c r="B236" s="7" t="s">
        <v>9</v>
      </c>
      <c r="C236" s="46" t="s">
        <v>126</v>
      </c>
      <c r="D236" s="46" t="s">
        <v>64</v>
      </c>
      <c r="E236" s="67" t="s">
        <v>181</v>
      </c>
      <c r="F236" s="7" t="s">
        <v>7</v>
      </c>
      <c r="G236" s="47">
        <f t="shared" ref="G236:I236" si="321">G237+G240</f>
        <v>43917.599999999999</v>
      </c>
      <c r="H236" s="47">
        <f t="shared" si="321"/>
        <v>3076.6</v>
      </c>
      <c r="I236" s="47">
        <f t="shared" si="321"/>
        <v>46994.2</v>
      </c>
      <c r="J236" s="47">
        <f t="shared" ref="J236:K236" si="322">J237+J240</f>
        <v>0</v>
      </c>
      <c r="K236" s="47">
        <f t="shared" si="322"/>
        <v>46994.2</v>
      </c>
      <c r="L236" s="80">
        <f t="shared" ref="L236:M236" si="323">L237+L240</f>
        <v>3895.3</v>
      </c>
      <c r="M236" s="47">
        <f t="shared" si="323"/>
        <v>50889.5</v>
      </c>
      <c r="N236" s="80">
        <f t="shared" ref="N236:O236" si="324">N237+N240</f>
        <v>0</v>
      </c>
      <c r="O236" s="47">
        <f t="shared" si="324"/>
        <v>50889.5</v>
      </c>
      <c r="P236" s="80">
        <f t="shared" ref="P236:Q236" si="325">P237+P240</f>
        <v>0</v>
      </c>
      <c r="Q236" s="47">
        <f t="shared" si="325"/>
        <v>50889.5</v>
      </c>
      <c r="R236" s="80">
        <f t="shared" ref="R236:S236" si="326">R237+R240</f>
        <v>-1457.1999999999998</v>
      </c>
      <c r="S236" s="117">
        <f t="shared" si="326"/>
        <v>49432.299999999996</v>
      </c>
      <c r="T236" s="80">
        <f t="shared" ref="T236:U236" si="327">T237+T240</f>
        <v>595.1</v>
      </c>
      <c r="U236" s="47">
        <f t="shared" si="327"/>
        <v>50027.399999999994</v>
      </c>
      <c r="V236" s="80">
        <f t="shared" ref="V236:W236" si="328">V237+V240</f>
        <v>0</v>
      </c>
      <c r="W236" s="47">
        <f t="shared" si="328"/>
        <v>50027.399999999994</v>
      </c>
      <c r="X236" s="114" t="b">
        <f t="shared" si="284"/>
        <v>1</v>
      </c>
    </row>
    <row r="237" spans="1:24" ht="33" x14ac:dyDescent="0.25">
      <c r="A237" s="6" t="s">
        <v>182</v>
      </c>
      <c r="B237" s="3" t="s">
        <v>9</v>
      </c>
      <c r="C237" s="48" t="s">
        <v>126</v>
      </c>
      <c r="D237" s="48" t="s">
        <v>64</v>
      </c>
      <c r="E237" s="68" t="s">
        <v>183</v>
      </c>
      <c r="F237" s="3" t="s">
        <v>7</v>
      </c>
      <c r="G237" s="49">
        <f t="shared" ref="G237:V238" si="329">G238</f>
        <v>39817.599999999999</v>
      </c>
      <c r="H237" s="49">
        <f t="shared" si="329"/>
        <v>3076.6</v>
      </c>
      <c r="I237" s="49">
        <f t="shared" si="329"/>
        <v>42894.2</v>
      </c>
      <c r="J237" s="49">
        <f t="shared" si="329"/>
        <v>0</v>
      </c>
      <c r="K237" s="49">
        <f t="shared" si="329"/>
        <v>42894.2</v>
      </c>
      <c r="L237" s="55">
        <f t="shared" si="329"/>
        <v>0</v>
      </c>
      <c r="M237" s="49">
        <f t="shared" si="329"/>
        <v>42894.2</v>
      </c>
      <c r="N237" s="55">
        <f t="shared" si="329"/>
        <v>0</v>
      </c>
      <c r="O237" s="49">
        <f t="shared" si="329"/>
        <v>42894.2</v>
      </c>
      <c r="P237" s="55">
        <f t="shared" si="329"/>
        <v>0</v>
      </c>
      <c r="Q237" s="49">
        <f t="shared" si="329"/>
        <v>42894.2</v>
      </c>
      <c r="R237" s="55">
        <f t="shared" si="329"/>
        <v>2438.1000000000004</v>
      </c>
      <c r="S237" s="118">
        <f t="shared" si="329"/>
        <v>45332.299999999996</v>
      </c>
      <c r="T237" s="55">
        <f t="shared" si="329"/>
        <v>595.1</v>
      </c>
      <c r="U237" s="49">
        <f t="shared" si="329"/>
        <v>45927.399999999994</v>
      </c>
      <c r="V237" s="55">
        <f t="shared" si="329"/>
        <v>0</v>
      </c>
      <c r="W237" s="49">
        <f t="shared" ref="V237:W238" si="330">W238</f>
        <v>45927.399999999994</v>
      </c>
      <c r="X237" s="114" t="b">
        <f t="shared" si="284"/>
        <v>1</v>
      </c>
    </row>
    <row r="238" spans="1:24" ht="33" x14ac:dyDescent="0.25">
      <c r="A238" s="6" t="s">
        <v>89</v>
      </c>
      <c r="B238" s="3" t="s">
        <v>9</v>
      </c>
      <c r="C238" s="48" t="s">
        <v>126</v>
      </c>
      <c r="D238" s="48" t="s">
        <v>64</v>
      </c>
      <c r="E238" s="68" t="s">
        <v>183</v>
      </c>
      <c r="F238" s="3" t="s">
        <v>90</v>
      </c>
      <c r="G238" s="49">
        <f t="shared" si="329"/>
        <v>39817.599999999999</v>
      </c>
      <c r="H238" s="49">
        <f t="shared" si="329"/>
        <v>3076.6</v>
      </c>
      <c r="I238" s="49">
        <f t="shared" si="329"/>
        <v>42894.2</v>
      </c>
      <c r="J238" s="49">
        <f t="shared" si="329"/>
        <v>0</v>
      </c>
      <c r="K238" s="49">
        <f t="shared" si="329"/>
        <v>42894.2</v>
      </c>
      <c r="L238" s="55">
        <f t="shared" si="329"/>
        <v>0</v>
      </c>
      <c r="M238" s="49">
        <f t="shared" si="329"/>
        <v>42894.2</v>
      </c>
      <c r="N238" s="55">
        <f t="shared" si="329"/>
        <v>0</v>
      </c>
      <c r="O238" s="49">
        <f t="shared" si="329"/>
        <v>42894.2</v>
      </c>
      <c r="P238" s="55">
        <f t="shared" si="329"/>
        <v>0</v>
      </c>
      <c r="Q238" s="49">
        <f t="shared" si="329"/>
        <v>42894.2</v>
      </c>
      <c r="R238" s="55">
        <f t="shared" si="329"/>
        <v>2438.1000000000004</v>
      </c>
      <c r="S238" s="118">
        <f t="shared" si="329"/>
        <v>45332.299999999996</v>
      </c>
      <c r="T238" s="55">
        <f t="shared" si="329"/>
        <v>595.1</v>
      </c>
      <c r="U238" s="49">
        <f t="shared" si="329"/>
        <v>45927.399999999994</v>
      </c>
      <c r="V238" s="55">
        <f t="shared" si="330"/>
        <v>0</v>
      </c>
      <c r="W238" s="49">
        <f t="shared" si="330"/>
        <v>45927.399999999994</v>
      </c>
      <c r="X238" s="114" t="b">
        <f t="shared" si="284"/>
        <v>1</v>
      </c>
    </row>
    <row r="239" spans="1:24" x14ac:dyDescent="0.25">
      <c r="A239" s="6" t="s">
        <v>91</v>
      </c>
      <c r="B239" s="3" t="s">
        <v>9</v>
      </c>
      <c r="C239" s="48" t="s">
        <v>126</v>
      </c>
      <c r="D239" s="48" t="s">
        <v>64</v>
      </c>
      <c r="E239" s="68" t="s">
        <v>183</v>
      </c>
      <c r="F239" s="3" t="s">
        <v>92</v>
      </c>
      <c r="G239" s="55">
        <v>39817.599999999999</v>
      </c>
      <c r="H239" s="91">
        <f>76.6+3000</f>
        <v>3076.6</v>
      </c>
      <c r="I239" s="55">
        <f>G239+H239</f>
        <v>42894.2</v>
      </c>
      <c r="J239" s="55">
        <v>0</v>
      </c>
      <c r="K239" s="55">
        <f>I239+J239</f>
        <v>42894.2</v>
      </c>
      <c r="L239" s="55">
        <v>0</v>
      </c>
      <c r="M239" s="55">
        <f>K239+L239</f>
        <v>42894.2</v>
      </c>
      <c r="N239" s="55">
        <v>0</v>
      </c>
      <c r="O239" s="55">
        <f>M239+N239</f>
        <v>42894.2</v>
      </c>
      <c r="P239" s="55">
        <v>0</v>
      </c>
      <c r="Q239" s="55">
        <f>O239+P239</f>
        <v>42894.2</v>
      </c>
      <c r="R239" s="55">
        <f>1062.9+1375.2</f>
        <v>2438.1000000000004</v>
      </c>
      <c r="S239" s="119">
        <f>Q239+R239</f>
        <v>45332.299999999996</v>
      </c>
      <c r="T239" s="55">
        <v>595.1</v>
      </c>
      <c r="U239" s="55">
        <f>S239+T239</f>
        <v>45927.399999999994</v>
      </c>
      <c r="V239" s="55">
        <v>0</v>
      </c>
      <c r="W239" s="55">
        <f>U239+V239</f>
        <v>45927.399999999994</v>
      </c>
      <c r="X239" s="114" t="b">
        <f t="shared" si="284"/>
        <v>1</v>
      </c>
    </row>
    <row r="240" spans="1:24" x14ac:dyDescent="0.25">
      <c r="A240" s="6" t="s">
        <v>101</v>
      </c>
      <c r="B240" s="3" t="s">
        <v>9</v>
      </c>
      <c r="C240" s="48" t="s">
        <v>126</v>
      </c>
      <c r="D240" s="48" t="s">
        <v>64</v>
      </c>
      <c r="E240" s="68" t="s">
        <v>184</v>
      </c>
      <c r="F240" s="3"/>
      <c r="G240" s="49">
        <f t="shared" ref="G240:W242" si="331">G241</f>
        <v>4100</v>
      </c>
      <c r="H240" s="49">
        <f t="shared" si="331"/>
        <v>0</v>
      </c>
      <c r="I240" s="49">
        <f t="shared" si="331"/>
        <v>4100</v>
      </c>
      <c r="J240" s="49">
        <f t="shared" si="331"/>
        <v>0</v>
      </c>
      <c r="K240" s="49">
        <f t="shared" si="331"/>
        <v>4100</v>
      </c>
      <c r="L240" s="55">
        <f t="shared" si="331"/>
        <v>3895.3</v>
      </c>
      <c r="M240" s="49">
        <f t="shared" si="331"/>
        <v>7995.3</v>
      </c>
      <c r="N240" s="55">
        <f t="shared" si="331"/>
        <v>0</v>
      </c>
      <c r="O240" s="49">
        <f t="shared" si="331"/>
        <v>7995.3</v>
      </c>
      <c r="P240" s="55">
        <f t="shared" si="331"/>
        <v>0</v>
      </c>
      <c r="Q240" s="49">
        <f t="shared" si="331"/>
        <v>7995.3</v>
      </c>
      <c r="R240" s="55">
        <f t="shared" si="331"/>
        <v>-3895.3</v>
      </c>
      <c r="S240" s="118">
        <f t="shared" si="331"/>
        <v>4100</v>
      </c>
      <c r="T240" s="55">
        <f t="shared" si="331"/>
        <v>0</v>
      </c>
      <c r="U240" s="49">
        <f t="shared" si="331"/>
        <v>4100</v>
      </c>
      <c r="V240" s="55">
        <f t="shared" si="331"/>
        <v>0</v>
      </c>
      <c r="W240" s="49">
        <f t="shared" si="331"/>
        <v>4100</v>
      </c>
      <c r="X240" s="114" t="b">
        <f t="shared" si="284"/>
        <v>1</v>
      </c>
    </row>
    <row r="241" spans="1:24" x14ac:dyDescent="0.25">
      <c r="A241" s="6" t="s">
        <v>103</v>
      </c>
      <c r="B241" s="3" t="s">
        <v>9</v>
      </c>
      <c r="C241" s="48" t="s">
        <v>126</v>
      </c>
      <c r="D241" s="48" t="s">
        <v>64</v>
      </c>
      <c r="E241" s="68" t="s">
        <v>444</v>
      </c>
      <c r="F241" s="3"/>
      <c r="G241" s="49">
        <f t="shared" ref="G241:V242" si="332">G242</f>
        <v>4100</v>
      </c>
      <c r="H241" s="49">
        <f t="shared" si="332"/>
        <v>0</v>
      </c>
      <c r="I241" s="49">
        <f t="shared" si="332"/>
        <v>4100</v>
      </c>
      <c r="J241" s="49">
        <f t="shared" si="332"/>
        <v>0</v>
      </c>
      <c r="K241" s="49">
        <f t="shared" si="332"/>
        <v>4100</v>
      </c>
      <c r="L241" s="55">
        <f t="shared" si="332"/>
        <v>3895.3</v>
      </c>
      <c r="M241" s="49">
        <f t="shared" si="332"/>
        <v>7995.3</v>
      </c>
      <c r="N241" s="55">
        <f t="shared" si="332"/>
        <v>0</v>
      </c>
      <c r="O241" s="49">
        <f t="shared" si="332"/>
        <v>7995.3</v>
      </c>
      <c r="P241" s="55">
        <f t="shared" si="332"/>
        <v>0</v>
      </c>
      <c r="Q241" s="49">
        <f t="shared" si="332"/>
        <v>7995.3</v>
      </c>
      <c r="R241" s="55">
        <f t="shared" si="332"/>
        <v>-3895.3</v>
      </c>
      <c r="S241" s="118">
        <f t="shared" si="332"/>
        <v>4100</v>
      </c>
      <c r="T241" s="55">
        <f t="shared" si="332"/>
        <v>0</v>
      </c>
      <c r="U241" s="49">
        <f t="shared" si="332"/>
        <v>4100</v>
      </c>
      <c r="V241" s="55">
        <f t="shared" si="332"/>
        <v>0</v>
      </c>
      <c r="W241" s="49">
        <f t="shared" si="331"/>
        <v>4100</v>
      </c>
      <c r="X241" s="114" t="b">
        <f t="shared" si="284"/>
        <v>1</v>
      </c>
    </row>
    <row r="242" spans="1:24" ht="33" x14ac:dyDescent="0.25">
      <c r="A242" s="6" t="s">
        <v>89</v>
      </c>
      <c r="B242" s="3" t="s">
        <v>9</v>
      </c>
      <c r="C242" s="48" t="s">
        <v>126</v>
      </c>
      <c r="D242" s="48" t="s">
        <v>64</v>
      </c>
      <c r="E242" s="68" t="s">
        <v>444</v>
      </c>
      <c r="F242" s="3" t="s">
        <v>90</v>
      </c>
      <c r="G242" s="49">
        <f t="shared" si="332"/>
        <v>4100</v>
      </c>
      <c r="H242" s="49">
        <f t="shared" si="332"/>
        <v>0</v>
      </c>
      <c r="I242" s="49">
        <f t="shared" si="332"/>
        <v>4100</v>
      </c>
      <c r="J242" s="49">
        <f t="shared" si="332"/>
        <v>0</v>
      </c>
      <c r="K242" s="49">
        <f t="shared" si="332"/>
        <v>4100</v>
      </c>
      <c r="L242" s="55">
        <f t="shared" si="332"/>
        <v>3895.3</v>
      </c>
      <c r="M242" s="49">
        <f t="shared" si="332"/>
        <v>7995.3</v>
      </c>
      <c r="N242" s="55">
        <f t="shared" si="332"/>
        <v>0</v>
      </c>
      <c r="O242" s="49">
        <f t="shared" si="332"/>
        <v>7995.3</v>
      </c>
      <c r="P242" s="55">
        <f t="shared" si="332"/>
        <v>0</v>
      </c>
      <c r="Q242" s="49">
        <f t="shared" si="332"/>
        <v>7995.3</v>
      </c>
      <c r="R242" s="55">
        <f t="shared" si="332"/>
        <v>-3895.3</v>
      </c>
      <c r="S242" s="118">
        <f t="shared" si="332"/>
        <v>4100</v>
      </c>
      <c r="T242" s="55">
        <f t="shared" si="332"/>
        <v>0</v>
      </c>
      <c r="U242" s="49">
        <f t="shared" si="332"/>
        <v>4100</v>
      </c>
      <c r="V242" s="55">
        <f t="shared" si="331"/>
        <v>0</v>
      </c>
      <c r="W242" s="49">
        <f t="shared" si="331"/>
        <v>4100</v>
      </c>
      <c r="X242" s="114" t="b">
        <f t="shared" si="284"/>
        <v>1</v>
      </c>
    </row>
    <row r="243" spans="1:24" x14ac:dyDescent="0.25">
      <c r="A243" s="6" t="s">
        <v>91</v>
      </c>
      <c r="B243" s="3" t="s">
        <v>9</v>
      </c>
      <c r="C243" s="48" t="s">
        <v>126</v>
      </c>
      <c r="D243" s="48" t="s">
        <v>64</v>
      </c>
      <c r="E243" s="68" t="s">
        <v>444</v>
      </c>
      <c r="F243" s="3" t="s">
        <v>92</v>
      </c>
      <c r="G243" s="55">
        <v>4100</v>
      </c>
      <c r="H243" s="49">
        <v>0</v>
      </c>
      <c r="I243" s="55">
        <f>G243+H243</f>
        <v>4100</v>
      </c>
      <c r="J243" s="55">
        <v>0</v>
      </c>
      <c r="K243" s="55">
        <f>I243+J243</f>
        <v>4100</v>
      </c>
      <c r="L243" s="91">
        <v>3895.3</v>
      </c>
      <c r="M243" s="55">
        <f>K243+L243</f>
        <v>7995.3</v>
      </c>
      <c r="N243" s="55">
        <v>0</v>
      </c>
      <c r="O243" s="55">
        <f>M243+N243</f>
        <v>7995.3</v>
      </c>
      <c r="P243" s="55">
        <v>0</v>
      </c>
      <c r="Q243" s="55">
        <f>O243+P243</f>
        <v>7995.3</v>
      </c>
      <c r="R243" s="55">
        <v>-3895.3</v>
      </c>
      <c r="S243" s="119">
        <f>Q243+R243</f>
        <v>4100</v>
      </c>
      <c r="T243" s="55">
        <v>0</v>
      </c>
      <c r="U243" s="55">
        <f>S243+T243</f>
        <v>4100</v>
      </c>
      <c r="V243" s="55">
        <v>0</v>
      </c>
      <c r="W243" s="55">
        <f>U243+V243</f>
        <v>4100</v>
      </c>
      <c r="X243" s="114" t="b">
        <f t="shared" si="284"/>
        <v>1</v>
      </c>
    </row>
    <row r="244" spans="1:24" x14ac:dyDescent="0.25">
      <c r="A244" s="24" t="s">
        <v>11</v>
      </c>
      <c r="B244" s="4" t="s">
        <v>9</v>
      </c>
      <c r="C244" s="43" t="s">
        <v>126</v>
      </c>
      <c r="D244" s="43" t="s">
        <v>64</v>
      </c>
      <c r="E244" s="69" t="s">
        <v>12</v>
      </c>
      <c r="F244" s="4"/>
      <c r="G244" s="40">
        <f t="shared" ref="G244:W244" si="333">G245</f>
        <v>50854.2</v>
      </c>
      <c r="H244" s="40">
        <f t="shared" si="333"/>
        <v>53711.1</v>
      </c>
      <c r="I244" s="40">
        <f t="shared" si="333"/>
        <v>104565.3</v>
      </c>
      <c r="J244" s="40">
        <f t="shared" si="333"/>
        <v>0</v>
      </c>
      <c r="K244" s="40">
        <f t="shared" si="333"/>
        <v>104565.3</v>
      </c>
      <c r="L244" s="53">
        <f t="shared" si="333"/>
        <v>0</v>
      </c>
      <c r="M244" s="40">
        <f t="shared" si="333"/>
        <v>104565.3</v>
      </c>
      <c r="N244" s="53">
        <f t="shared" si="333"/>
        <v>-7036</v>
      </c>
      <c r="O244" s="40">
        <f t="shared" si="333"/>
        <v>97529.3</v>
      </c>
      <c r="P244" s="53">
        <f t="shared" si="333"/>
        <v>0</v>
      </c>
      <c r="Q244" s="40">
        <f t="shared" si="333"/>
        <v>97529.3</v>
      </c>
      <c r="R244" s="53">
        <f t="shared" si="333"/>
        <v>41512.700000000004</v>
      </c>
      <c r="S244" s="115">
        <f t="shared" si="333"/>
        <v>139042</v>
      </c>
      <c r="T244" s="53">
        <f t="shared" si="333"/>
        <v>1134.8</v>
      </c>
      <c r="U244" s="40">
        <f t="shared" si="333"/>
        <v>140176.79999999999</v>
      </c>
      <c r="V244" s="53">
        <f t="shared" si="333"/>
        <v>-66141</v>
      </c>
      <c r="W244" s="40">
        <f t="shared" si="333"/>
        <v>74035.799999999988</v>
      </c>
      <c r="X244" s="114" t="b">
        <f t="shared" si="284"/>
        <v>1</v>
      </c>
    </row>
    <row r="245" spans="1:24" ht="33" x14ac:dyDescent="0.25">
      <c r="A245" s="24" t="s">
        <v>185</v>
      </c>
      <c r="B245" s="4" t="s">
        <v>9</v>
      </c>
      <c r="C245" s="43" t="s">
        <v>126</v>
      </c>
      <c r="D245" s="43" t="s">
        <v>64</v>
      </c>
      <c r="E245" s="69" t="s">
        <v>186</v>
      </c>
      <c r="F245" s="4" t="s">
        <v>7</v>
      </c>
      <c r="G245" s="40">
        <f t="shared" ref="G245:I245" si="334">G246+G249+G252+G260</f>
        <v>50854.2</v>
      </c>
      <c r="H245" s="40">
        <f t="shared" si="334"/>
        <v>53711.1</v>
      </c>
      <c r="I245" s="40">
        <f t="shared" si="334"/>
        <v>104565.3</v>
      </c>
      <c r="J245" s="40">
        <f t="shared" ref="J245:K245" si="335">J246+J249+J252+J260</f>
        <v>0</v>
      </c>
      <c r="K245" s="40">
        <f t="shared" si="335"/>
        <v>104565.3</v>
      </c>
      <c r="L245" s="53">
        <f t="shared" ref="L245:M245" si="336">L246+L249+L252+L260</f>
        <v>0</v>
      </c>
      <c r="M245" s="40">
        <f t="shared" si="336"/>
        <v>104565.3</v>
      </c>
      <c r="N245" s="53">
        <f t="shared" ref="N245:O245" si="337">N246+N249+N252+N260</f>
        <v>-7036</v>
      </c>
      <c r="O245" s="40">
        <f t="shared" si="337"/>
        <v>97529.3</v>
      </c>
      <c r="P245" s="53">
        <f t="shared" ref="P245:Q245" si="338">P246+P249+P252+P260</f>
        <v>0</v>
      </c>
      <c r="Q245" s="40">
        <f t="shared" si="338"/>
        <v>97529.3</v>
      </c>
      <c r="R245" s="53">
        <f t="shared" ref="R245:S245" si="339">R246+R249+R252+R260</f>
        <v>41512.700000000004</v>
      </c>
      <c r="S245" s="115">
        <f t="shared" si="339"/>
        <v>139042</v>
      </c>
      <c r="T245" s="53">
        <f t="shared" ref="T245:U245" si="340">T246+T249+T252+T260</f>
        <v>1134.8</v>
      </c>
      <c r="U245" s="40">
        <f t="shared" si="340"/>
        <v>140176.79999999999</v>
      </c>
      <c r="V245" s="53">
        <f t="shared" ref="V245:W245" si="341">V246+V249+V252+V260</f>
        <v>-66141</v>
      </c>
      <c r="W245" s="40">
        <f t="shared" si="341"/>
        <v>74035.799999999988</v>
      </c>
      <c r="X245" s="114" t="b">
        <f t="shared" si="284"/>
        <v>1</v>
      </c>
    </row>
    <row r="246" spans="1:24" ht="17.25" x14ac:dyDescent="0.3">
      <c r="A246" s="25" t="s">
        <v>187</v>
      </c>
      <c r="B246" s="5" t="s">
        <v>9</v>
      </c>
      <c r="C246" s="44" t="s">
        <v>126</v>
      </c>
      <c r="D246" s="44" t="s">
        <v>64</v>
      </c>
      <c r="E246" s="66" t="s">
        <v>188</v>
      </c>
      <c r="F246" s="5" t="s">
        <v>7</v>
      </c>
      <c r="G246" s="45">
        <f t="shared" ref="G246:V247" si="342">G247</f>
        <v>39127.5</v>
      </c>
      <c r="H246" s="45">
        <f t="shared" si="342"/>
        <v>621.79999999999995</v>
      </c>
      <c r="I246" s="45">
        <f t="shared" si="342"/>
        <v>39749.300000000003</v>
      </c>
      <c r="J246" s="45">
        <f t="shared" si="342"/>
        <v>0</v>
      </c>
      <c r="K246" s="45">
        <f t="shared" si="342"/>
        <v>39749.300000000003</v>
      </c>
      <c r="L246" s="101">
        <f t="shared" si="342"/>
        <v>0</v>
      </c>
      <c r="M246" s="45">
        <f t="shared" si="342"/>
        <v>39749.300000000003</v>
      </c>
      <c r="N246" s="101">
        <f t="shared" si="342"/>
        <v>0</v>
      </c>
      <c r="O246" s="45">
        <f t="shared" si="342"/>
        <v>39749.300000000003</v>
      </c>
      <c r="P246" s="101">
        <f t="shared" si="342"/>
        <v>0</v>
      </c>
      <c r="Q246" s="45">
        <f t="shared" si="342"/>
        <v>39749.300000000003</v>
      </c>
      <c r="R246" s="101">
        <f t="shared" si="342"/>
        <v>0</v>
      </c>
      <c r="S246" s="116">
        <f t="shared" si="342"/>
        <v>39749.300000000003</v>
      </c>
      <c r="T246" s="101">
        <f t="shared" si="342"/>
        <v>0</v>
      </c>
      <c r="U246" s="45">
        <f t="shared" si="342"/>
        <v>39749.300000000003</v>
      </c>
      <c r="V246" s="101">
        <f t="shared" si="342"/>
        <v>-36657.699999999997</v>
      </c>
      <c r="W246" s="45">
        <f t="shared" ref="V246:W247" si="343">W247</f>
        <v>3091.6000000000058</v>
      </c>
      <c r="X246" s="114" t="b">
        <f t="shared" si="284"/>
        <v>1</v>
      </c>
    </row>
    <row r="247" spans="1:24" ht="33" x14ac:dyDescent="0.25">
      <c r="A247" s="6" t="s">
        <v>26</v>
      </c>
      <c r="B247" s="3" t="s">
        <v>9</v>
      </c>
      <c r="C247" s="48" t="s">
        <v>126</v>
      </c>
      <c r="D247" s="48" t="s">
        <v>64</v>
      </c>
      <c r="E247" s="68" t="s">
        <v>188</v>
      </c>
      <c r="F247" s="3" t="s">
        <v>27</v>
      </c>
      <c r="G247" s="49">
        <f t="shared" si="342"/>
        <v>39127.5</v>
      </c>
      <c r="H247" s="49">
        <f t="shared" si="342"/>
        <v>621.79999999999995</v>
      </c>
      <c r="I247" s="49">
        <f t="shared" si="342"/>
        <v>39749.300000000003</v>
      </c>
      <c r="J247" s="49">
        <f t="shared" si="342"/>
        <v>0</v>
      </c>
      <c r="K247" s="49">
        <f t="shared" si="342"/>
        <v>39749.300000000003</v>
      </c>
      <c r="L247" s="55">
        <f t="shared" si="342"/>
        <v>0</v>
      </c>
      <c r="M247" s="49">
        <f t="shared" si="342"/>
        <v>39749.300000000003</v>
      </c>
      <c r="N247" s="55">
        <f t="shared" si="342"/>
        <v>0</v>
      </c>
      <c r="O247" s="49">
        <f t="shared" si="342"/>
        <v>39749.300000000003</v>
      </c>
      <c r="P247" s="55">
        <f t="shared" si="342"/>
        <v>0</v>
      </c>
      <c r="Q247" s="49">
        <f t="shared" si="342"/>
        <v>39749.300000000003</v>
      </c>
      <c r="R247" s="55">
        <f t="shared" si="342"/>
        <v>0</v>
      </c>
      <c r="S247" s="118">
        <f t="shared" si="342"/>
        <v>39749.300000000003</v>
      </c>
      <c r="T247" s="55">
        <f t="shared" si="342"/>
        <v>0</v>
      </c>
      <c r="U247" s="49">
        <f t="shared" si="342"/>
        <v>39749.300000000003</v>
      </c>
      <c r="V247" s="55">
        <f t="shared" si="343"/>
        <v>-36657.699999999997</v>
      </c>
      <c r="W247" s="49">
        <f t="shared" si="343"/>
        <v>3091.6000000000058</v>
      </c>
      <c r="X247" s="114" t="b">
        <f t="shared" si="284"/>
        <v>1</v>
      </c>
    </row>
    <row r="248" spans="1:24" ht="33" x14ac:dyDescent="0.25">
      <c r="A248" s="6" t="s">
        <v>28</v>
      </c>
      <c r="B248" s="3" t="s">
        <v>9</v>
      </c>
      <c r="C248" s="48" t="s">
        <v>126</v>
      </c>
      <c r="D248" s="48" t="s">
        <v>64</v>
      </c>
      <c r="E248" s="68" t="s">
        <v>188</v>
      </c>
      <c r="F248" s="3" t="s">
        <v>29</v>
      </c>
      <c r="G248" s="55">
        <v>39127.5</v>
      </c>
      <c r="H248" s="91">
        <v>621.79999999999995</v>
      </c>
      <c r="I248" s="55">
        <f>G248+H248</f>
        <v>39749.300000000003</v>
      </c>
      <c r="J248" s="55">
        <v>0</v>
      </c>
      <c r="K248" s="55">
        <f>I248+J248</f>
        <v>39749.300000000003</v>
      </c>
      <c r="L248" s="55">
        <v>0</v>
      </c>
      <c r="M248" s="55">
        <f>K248+L248</f>
        <v>39749.300000000003</v>
      </c>
      <c r="N248" s="55">
        <v>0</v>
      </c>
      <c r="O248" s="55">
        <f>M248+N248</f>
        <v>39749.300000000003</v>
      </c>
      <c r="P248" s="55">
        <v>0</v>
      </c>
      <c r="Q248" s="55">
        <f>O248+P248</f>
        <v>39749.300000000003</v>
      </c>
      <c r="R248" s="55">
        <v>0</v>
      </c>
      <c r="S248" s="119">
        <f>Q248+R248</f>
        <v>39749.300000000003</v>
      </c>
      <c r="T248" s="55">
        <v>0</v>
      </c>
      <c r="U248" s="55">
        <f>S248+T248</f>
        <v>39749.300000000003</v>
      </c>
      <c r="V248" s="55">
        <f>-17786.7-18871</f>
        <v>-36657.699999999997</v>
      </c>
      <c r="W248" s="55">
        <f>U248+V248</f>
        <v>3091.6000000000058</v>
      </c>
      <c r="X248" s="114" t="b">
        <f t="shared" si="284"/>
        <v>1</v>
      </c>
    </row>
    <row r="249" spans="1:24" ht="17.25" x14ac:dyDescent="0.3">
      <c r="A249" s="25" t="s">
        <v>189</v>
      </c>
      <c r="B249" s="5" t="s">
        <v>9</v>
      </c>
      <c r="C249" s="44" t="s">
        <v>126</v>
      </c>
      <c r="D249" s="44" t="s">
        <v>64</v>
      </c>
      <c r="E249" s="66" t="s">
        <v>190</v>
      </c>
      <c r="F249" s="5" t="s">
        <v>7</v>
      </c>
      <c r="G249" s="45">
        <f t="shared" ref="G249:V250" si="344">G250</f>
        <v>5000</v>
      </c>
      <c r="H249" s="45">
        <f t="shared" si="344"/>
        <v>166.2</v>
      </c>
      <c r="I249" s="45">
        <f t="shared" si="344"/>
        <v>5166.2</v>
      </c>
      <c r="J249" s="45">
        <f t="shared" si="344"/>
        <v>0</v>
      </c>
      <c r="K249" s="45">
        <f t="shared" si="344"/>
        <v>5166.2</v>
      </c>
      <c r="L249" s="101">
        <f t="shared" si="344"/>
        <v>0</v>
      </c>
      <c r="M249" s="45">
        <f t="shared" si="344"/>
        <v>5166.2</v>
      </c>
      <c r="N249" s="101">
        <f t="shared" si="344"/>
        <v>0</v>
      </c>
      <c r="O249" s="45">
        <f t="shared" si="344"/>
        <v>5166.2</v>
      </c>
      <c r="P249" s="101">
        <f t="shared" si="344"/>
        <v>0</v>
      </c>
      <c r="Q249" s="45">
        <f t="shared" si="344"/>
        <v>5166.2</v>
      </c>
      <c r="R249" s="101">
        <f t="shared" si="344"/>
        <v>0</v>
      </c>
      <c r="S249" s="116">
        <f t="shared" si="344"/>
        <v>5166.2</v>
      </c>
      <c r="T249" s="101">
        <f t="shared" si="344"/>
        <v>0</v>
      </c>
      <c r="U249" s="45">
        <f t="shared" si="344"/>
        <v>5166.2</v>
      </c>
      <c r="V249" s="101">
        <f t="shared" si="344"/>
        <v>-3585</v>
      </c>
      <c r="W249" s="45">
        <f t="shared" ref="V249:W250" si="345">W250</f>
        <v>1581.1999999999998</v>
      </c>
      <c r="X249" s="114" t="b">
        <f t="shared" si="284"/>
        <v>1</v>
      </c>
    </row>
    <row r="250" spans="1:24" ht="33" x14ac:dyDescent="0.25">
      <c r="A250" s="6" t="s">
        <v>26</v>
      </c>
      <c r="B250" s="3" t="s">
        <v>9</v>
      </c>
      <c r="C250" s="48" t="s">
        <v>126</v>
      </c>
      <c r="D250" s="48" t="s">
        <v>64</v>
      </c>
      <c r="E250" s="68" t="s">
        <v>190</v>
      </c>
      <c r="F250" s="3" t="s">
        <v>27</v>
      </c>
      <c r="G250" s="49">
        <f t="shared" si="344"/>
        <v>5000</v>
      </c>
      <c r="H250" s="49">
        <f t="shared" si="344"/>
        <v>166.2</v>
      </c>
      <c r="I250" s="49">
        <f t="shared" si="344"/>
        <v>5166.2</v>
      </c>
      <c r="J250" s="49">
        <f t="shared" si="344"/>
        <v>0</v>
      </c>
      <c r="K250" s="49">
        <f t="shared" si="344"/>
        <v>5166.2</v>
      </c>
      <c r="L250" s="55">
        <f t="shared" si="344"/>
        <v>0</v>
      </c>
      <c r="M250" s="49">
        <f t="shared" si="344"/>
        <v>5166.2</v>
      </c>
      <c r="N250" s="55">
        <f t="shared" si="344"/>
        <v>0</v>
      </c>
      <c r="O250" s="49">
        <f t="shared" si="344"/>
        <v>5166.2</v>
      </c>
      <c r="P250" s="55">
        <f t="shared" si="344"/>
        <v>0</v>
      </c>
      <c r="Q250" s="49">
        <f t="shared" si="344"/>
        <v>5166.2</v>
      </c>
      <c r="R250" s="55">
        <f t="shared" si="344"/>
        <v>0</v>
      </c>
      <c r="S250" s="118">
        <f t="shared" si="344"/>
        <v>5166.2</v>
      </c>
      <c r="T250" s="55">
        <f t="shared" si="344"/>
        <v>0</v>
      </c>
      <c r="U250" s="49">
        <f t="shared" si="344"/>
        <v>5166.2</v>
      </c>
      <c r="V250" s="55">
        <f t="shared" si="345"/>
        <v>-3585</v>
      </c>
      <c r="W250" s="49">
        <f t="shared" si="345"/>
        <v>1581.1999999999998</v>
      </c>
      <c r="X250" s="114" t="b">
        <f t="shared" si="284"/>
        <v>1</v>
      </c>
    </row>
    <row r="251" spans="1:24" ht="33" x14ac:dyDescent="0.25">
      <c r="A251" s="6" t="s">
        <v>28</v>
      </c>
      <c r="B251" s="3" t="s">
        <v>9</v>
      </c>
      <c r="C251" s="48" t="s">
        <v>126</v>
      </c>
      <c r="D251" s="48" t="s">
        <v>64</v>
      </c>
      <c r="E251" s="68" t="s">
        <v>190</v>
      </c>
      <c r="F251" s="3" t="s">
        <v>29</v>
      </c>
      <c r="G251" s="55">
        <v>5000</v>
      </c>
      <c r="H251" s="91">
        <v>166.2</v>
      </c>
      <c r="I251" s="55">
        <f>G251+H251</f>
        <v>5166.2</v>
      </c>
      <c r="J251" s="55">
        <v>0</v>
      </c>
      <c r="K251" s="55">
        <f>I251+J251</f>
        <v>5166.2</v>
      </c>
      <c r="L251" s="55">
        <v>0</v>
      </c>
      <c r="M251" s="55">
        <f>K251+L251</f>
        <v>5166.2</v>
      </c>
      <c r="N251" s="55">
        <v>0</v>
      </c>
      <c r="O251" s="55">
        <f>M251+N251</f>
        <v>5166.2</v>
      </c>
      <c r="P251" s="55">
        <v>0</v>
      </c>
      <c r="Q251" s="55">
        <f>O251+P251</f>
        <v>5166.2</v>
      </c>
      <c r="R251" s="55">
        <v>0</v>
      </c>
      <c r="S251" s="119">
        <f>Q251+R251</f>
        <v>5166.2</v>
      </c>
      <c r="T251" s="55">
        <v>0</v>
      </c>
      <c r="U251" s="55">
        <f>S251+T251</f>
        <v>5166.2</v>
      </c>
      <c r="V251" s="55">
        <v>-3585</v>
      </c>
      <c r="W251" s="55">
        <f>U251+V251</f>
        <v>1581.1999999999998</v>
      </c>
      <c r="X251" s="114" t="b">
        <f t="shared" si="284"/>
        <v>1</v>
      </c>
    </row>
    <row r="252" spans="1:24" ht="17.25" x14ac:dyDescent="0.3">
      <c r="A252" s="25" t="s">
        <v>191</v>
      </c>
      <c r="B252" s="5" t="s">
        <v>9</v>
      </c>
      <c r="C252" s="44" t="s">
        <v>126</v>
      </c>
      <c r="D252" s="44" t="s">
        <v>64</v>
      </c>
      <c r="E252" s="66" t="s">
        <v>192</v>
      </c>
      <c r="F252" s="5" t="s">
        <v>7</v>
      </c>
      <c r="G252" s="45">
        <f t="shared" ref="G252:I252" si="346">G253+G256</f>
        <v>5526.7</v>
      </c>
      <c r="H252" s="45">
        <f t="shared" si="346"/>
        <v>28682.899999999998</v>
      </c>
      <c r="I252" s="45">
        <f t="shared" si="346"/>
        <v>34209.599999999999</v>
      </c>
      <c r="J252" s="45">
        <f t="shared" ref="J252:K252" si="347">J253+J256</f>
        <v>0</v>
      </c>
      <c r="K252" s="45">
        <f t="shared" si="347"/>
        <v>34209.599999999999</v>
      </c>
      <c r="L252" s="101">
        <f t="shared" ref="L252:M252" si="348">L253+L256</f>
        <v>0</v>
      </c>
      <c r="M252" s="45">
        <f t="shared" si="348"/>
        <v>34209.599999999999</v>
      </c>
      <c r="N252" s="101">
        <f t="shared" ref="N252:O252" si="349">N253+N256</f>
        <v>0</v>
      </c>
      <c r="O252" s="45">
        <f t="shared" si="349"/>
        <v>34209.599999999999</v>
      </c>
      <c r="P252" s="101">
        <f t="shared" ref="P252:Q252" si="350">P253+P256</f>
        <v>0</v>
      </c>
      <c r="Q252" s="45">
        <f t="shared" si="350"/>
        <v>34209.599999999999</v>
      </c>
      <c r="R252" s="101">
        <f t="shared" ref="R252:S252" si="351">R253+R256</f>
        <v>41512.700000000004</v>
      </c>
      <c r="S252" s="116">
        <f t="shared" si="351"/>
        <v>75722.299999999988</v>
      </c>
      <c r="T252" s="101">
        <f t="shared" ref="T252:U252" si="352">T253+T256</f>
        <v>-13.5</v>
      </c>
      <c r="U252" s="45">
        <f t="shared" si="352"/>
        <v>75708.799999999988</v>
      </c>
      <c r="V252" s="101">
        <f t="shared" ref="V252:W252" si="353">V253+V256</f>
        <v>-25898.3</v>
      </c>
      <c r="W252" s="45">
        <f t="shared" si="353"/>
        <v>49810.499999999993</v>
      </c>
      <c r="X252" s="114" t="b">
        <f t="shared" si="284"/>
        <v>1</v>
      </c>
    </row>
    <row r="253" spans="1:24" x14ac:dyDescent="0.25">
      <c r="A253" s="26" t="s">
        <v>193</v>
      </c>
      <c r="B253" s="7" t="s">
        <v>9</v>
      </c>
      <c r="C253" s="46" t="s">
        <v>126</v>
      </c>
      <c r="D253" s="46" t="s">
        <v>64</v>
      </c>
      <c r="E253" s="67" t="s">
        <v>194</v>
      </c>
      <c r="F253" s="3" t="s">
        <v>7</v>
      </c>
      <c r="G253" s="49">
        <f t="shared" ref="G253:V254" si="354">G254</f>
        <v>4976.7</v>
      </c>
      <c r="H253" s="49">
        <f t="shared" si="354"/>
        <v>28682.899999999998</v>
      </c>
      <c r="I253" s="49">
        <f t="shared" si="354"/>
        <v>33659.599999999999</v>
      </c>
      <c r="J253" s="49">
        <f t="shared" si="354"/>
        <v>0</v>
      </c>
      <c r="K253" s="49">
        <f t="shared" si="354"/>
        <v>33659.599999999999</v>
      </c>
      <c r="L253" s="55">
        <f t="shared" si="354"/>
        <v>0</v>
      </c>
      <c r="M253" s="49">
        <f t="shared" si="354"/>
        <v>33659.599999999999</v>
      </c>
      <c r="N253" s="55">
        <f t="shared" si="354"/>
        <v>0</v>
      </c>
      <c r="O253" s="47">
        <f t="shared" si="354"/>
        <v>33659.599999999999</v>
      </c>
      <c r="P253" s="80">
        <f t="shared" si="354"/>
        <v>0</v>
      </c>
      <c r="Q253" s="47">
        <f t="shared" si="354"/>
        <v>33659.599999999999</v>
      </c>
      <c r="R253" s="80">
        <f t="shared" si="354"/>
        <v>41666.800000000003</v>
      </c>
      <c r="S253" s="117">
        <f t="shared" si="354"/>
        <v>75326.399999999994</v>
      </c>
      <c r="T253" s="80">
        <f t="shared" si="354"/>
        <v>-13.5</v>
      </c>
      <c r="U253" s="47">
        <f t="shared" si="354"/>
        <v>75312.899999999994</v>
      </c>
      <c r="V253" s="80">
        <f t="shared" si="354"/>
        <v>-25898.3</v>
      </c>
      <c r="W253" s="47">
        <f t="shared" ref="V253:W254" si="355">W254</f>
        <v>49414.599999999991</v>
      </c>
      <c r="X253" s="114" t="b">
        <f t="shared" si="284"/>
        <v>1</v>
      </c>
    </row>
    <row r="254" spans="1:24" ht="33" x14ac:dyDescent="0.25">
      <c r="A254" s="6" t="s">
        <v>26</v>
      </c>
      <c r="B254" s="3" t="s">
        <v>9</v>
      </c>
      <c r="C254" s="48" t="s">
        <v>126</v>
      </c>
      <c r="D254" s="48" t="s">
        <v>64</v>
      </c>
      <c r="E254" s="68" t="s">
        <v>194</v>
      </c>
      <c r="F254" s="3" t="s">
        <v>27</v>
      </c>
      <c r="G254" s="49">
        <f t="shared" si="354"/>
        <v>4976.7</v>
      </c>
      <c r="H254" s="49">
        <f t="shared" si="354"/>
        <v>28682.899999999998</v>
      </c>
      <c r="I254" s="49">
        <f t="shared" si="354"/>
        <v>33659.599999999999</v>
      </c>
      <c r="J254" s="49">
        <f t="shared" si="354"/>
        <v>0</v>
      </c>
      <c r="K254" s="49">
        <f t="shared" si="354"/>
        <v>33659.599999999999</v>
      </c>
      <c r="L254" s="55">
        <f t="shared" si="354"/>
        <v>0</v>
      </c>
      <c r="M254" s="49">
        <f t="shared" si="354"/>
        <v>33659.599999999999</v>
      </c>
      <c r="N254" s="55">
        <f t="shared" si="354"/>
        <v>0</v>
      </c>
      <c r="O254" s="49">
        <f t="shared" si="354"/>
        <v>33659.599999999999</v>
      </c>
      <c r="P254" s="55">
        <f t="shared" si="354"/>
        <v>0</v>
      </c>
      <c r="Q254" s="49">
        <f t="shared" si="354"/>
        <v>33659.599999999999</v>
      </c>
      <c r="R254" s="55">
        <f t="shared" si="354"/>
        <v>41666.800000000003</v>
      </c>
      <c r="S254" s="118">
        <f t="shared" si="354"/>
        <v>75326.399999999994</v>
      </c>
      <c r="T254" s="55">
        <f t="shared" si="354"/>
        <v>-13.5</v>
      </c>
      <c r="U254" s="49">
        <f t="shared" si="354"/>
        <v>75312.899999999994</v>
      </c>
      <c r="V254" s="55">
        <f t="shared" si="355"/>
        <v>-25898.3</v>
      </c>
      <c r="W254" s="49">
        <f t="shared" si="355"/>
        <v>49414.599999999991</v>
      </c>
      <c r="X254" s="114" t="b">
        <f t="shared" si="284"/>
        <v>1</v>
      </c>
    </row>
    <row r="255" spans="1:24" ht="33" x14ac:dyDescent="0.25">
      <c r="A255" s="6" t="s">
        <v>28</v>
      </c>
      <c r="B255" s="3" t="s">
        <v>9</v>
      </c>
      <c r="C255" s="48" t="s">
        <v>126</v>
      </c>
      <c r="D255" s="48" t="s">
        <v>64</v>
      </c>
      <c r="E255" s="68" t="s">
        <v>194</v>
      </c>
      <c r="F255" s="3" t="s">
        <v>29</v>
      </c>
      <c r="G255" s="55">
        <v>4976.7</v>
      </c>
      <c r="H255" s="91">
        <f>523.2+554.4+15403+3000+8000+600+600+2.3</f>
        <v>28682.899999999998</v>
      </c>
      <c r="I255" s="55">
        <f>G255+H255</f>
        <v>33659.599999999999</v>
      </c>
      <c r="J255" s="55">
        <v>0</v>
      </c>
      <c r="K255" s="55">
        <f>I255+J255</f>
        <v>33659.599999999999</v>
      </c>
      <c r="L255" s="55">
        <v>0</v>
      </c>
      <c r="M255" s="55">
        <f>K255+L255</f>
        <v>33659.599999999999</v>
      </c>
      <c r="N255" s="55">
        <v>0</v>
      </c>
      <c r="O255" s="55">
        <f>M255+N255</f>
        <v>33659.599999999999</v>
      </c>
      <c r="P255" s="55">
        <v>0</v>
      </c>
      <c r="Q255" s="55">
        <f>O255+P255</f>
        <v>33659.599999999999</v>
      </c>
      <c r="R255" s="55">
        <f>6316.7+713.1+1104.7+234+31347.9+398+1107+445.4</f>
        <v>41666.800000000003</v>
      </c>
      <c r="S255" s="119">
        <f>Q255+R255</f>
        <v>75326.399999999994</v>
      </c>
      <c r="T255" s="55">
        <v>-13.5</v>
      </c>
      <c r="U255" s="55">
        <f>S255+T255</f>
        <v>75312.899999999994</v>
      </c>
      <c r="V255" s="55">
        <v>-25898.3</v>
      </c>
      <c r="W255" s="55">
        <f>U255+V255</f>
        <v>49414.599999999991</v>
      </c>
      <c r="X255" s="114" t="b">
        <f t="shared" si="284"/>
        <v>1</v>
      </c>
    </row>
    <row r="256" spans="1:24" x14ac:dyDescent="0.25">
      <c r="A256" s="26" t="s">
        <v>195</v>
      </c>
      <c r="B256" s="7" t="s">
        <v>9</v>
      </c>
      <c r="C256" s="46" t="s">
        <v>126</v>
      </c>
      <c r="D256" s="46" t="s">
        <v>64</v>
      </c>
      <c r="E256" s="67" t="s">
        <v>196</v>
      </c>
      <c r="F256" s="3" t="s">
        <v>7</v>
      </c>
      <c r="G256" s="49">
        <f t="shared" ref="G256:V258" si="356">G257</f>
        <v>550</v>
      </c>
      <c r="H256" s="49">
        <f t="shared" si="356"/>
        <v>0</v>
      </c>
      <c r="I256" s="49">
        <f t="shared" si="356"/>
        <v>550</v>
      </c>
      <c r="J256" s="49">
        <f t="shared" si="356"/>
        <v>0</v>
      </c>
      <c r="K256" s="49">
        <f t="shared" si="356"/>
        <v>550</v>
      </c>
      <c r="L256" s="55">
        <f t="shared" si="356"/>
        <v>0</v>
      </c>
      <c r="M256" s="49">
        <f t="shared" si="356"/>
        <v>550</v>
      </c>
      <c r="N256" s="55">
        <f t="shared" si="356"/>
        <v>0</v>
      </c>
      <c r="O256" s="49">
        <f t="shared" si="356"/>
        <v>550</v>
      </c>
      <c r="P256" s="55">
        <f t="shared" si="356"/>
        <v>0</v>
      </c>
      <c r="Q256" s="49">
        <f t="shared" si="356"/>
        <v>550</v>
      </c>
      <c r="R256" s="55">
        <f t="shared" si="356"/>
        <v>-154.1</v>
      </c>
      <c r="S256" s="118">
        <f t="shared" si="356"/>
        <v>395.9</v>
      </c>
      <c r="T256" s="55">
        <f t="shared" si="356"/>
        <v>0</v>
      </c>
      <c r="U256" s="49">
        <f t="shared" si="356"/>
        <v>395.9</v>
      </c>
      <c r="V256" s="55">
        <f t="shared" si="356"/>
        <v>0</v>
      </c>
      <c r="W256" s="49">
        <f t="shared" ref="V256:W258" si="357">W257</f>
        <v>395.9</v>
      </c>
      <c r="X256" s="114" t="b">
        <f t="shared" si="284"/>
        <v>1</v>
      </c>
    </row>
    <row r="257" spans="1:24" x14ac:dyDescent="0.25">
      <c r="A257" s="6" t="s">
        <v>101</v>
      </c>
      <c r="B257" s="3" t="s">
        <v>9</v>
      </c>
      <c r="C257" s="48" t="s">
        <v>126</v>
      </c>
      <c r="D257" s="48" t="s">
        <v>64</v>
      </c>
      <c r="E257" s="68" t="s">
        <v>197</v>
      </c>
      <c r="F257" s="3" t="s">
        <v>7</v>
      </c>
      <c r="G257" s="49">
        <f t="shared" si="356"/>
        <v>550</v>
      </c>
      <c r="H257" s="49">
        <f t="shared" si="356"/>
        <v>0</v>
      </c>
      <c r="I257" s="49">
        <f t="shared" si="356"/>
        <v>550</v>
      </c>
      <c r="J257" s="49">
        <f t="shared" si="356"/>
        <v>0</v>
      </c>
      <c r="K257" s="49">
        <f t="shared" si="356"/>
        <v>550</v>
      </c>
      <c r="L257" s="55">
        <f t="shared" si="356"/>
        <v>0</v>
      </c>
      <c r="M257" s="49">
        <f t="shared" si="356"/>
        <v>550</v>
      </c>
      <c r="N257" s="55">
        <f t="shared" si="356"/>
        <v>0</v>
      </c>
      <c r="O257" s="49">
        <f t="shared" si="356"/>
        <v>550</v>
      </c>
      <c r="P257" s="55">
        <f t="shared" si="356"/>
        <v>0</v>
      </c>
      <c r="Q257" s="49">
        <f t="shared" si="356"/>
        <v>550</v>
      </c>
      <c r="R257" s="55">
        <f t="shared" si="356"/>
        <v>-154.1</v>
      </c>
      <c r="S257" s="118">
        <f t="shared" si="356"/>
        <v>395.9</v>
      </c>
      <c r="T257" s="55">
        <f t="shared" si="356"/>
        <v>0</v>
      </c>
      <c r="U257" s="49">
        <f t="shared" si="356"/>
        <v>395.9</v>
      </c>
      <c r="V257" s="55">
        <f t="shared" si="357"/>
        <v>0</v>
      </c>
      <c r="W257" s="49">
        <f t="shared" si="357"/>
        <v>395.9</v>
      </c>
      <c r="X257" s="114" t="b">
        <f t="shared" si="284"/>
        <v>1</v>
      </c>
    </row>
    <row r="258" spans="1:24" ht="33" x14ac:dyDescent="0.25">
      <c r="A258" s="6" t="s">
        <v>89</v>
      </c>
      <c r="B258" s="3" t="s">
        <v>9</v>
      </c>
      <c r="C258" s="48" t="s">
        <v>126</v>
      </c>
      <c r="D258" s="48" t="s">
        <v>64</v>
      </c>
      <c r="E258" s="68" t="s">
        <v>197</v>
      </c>
      <c r="F258" s="3" t="s">
        <v>90</v>
      </c>
      <c r="G258" s="49">
        <f t="shared" si="356"/>
        <v>550</v>
      </c>
      <c r="H258" s="49">
        <f t="shared" si="356"/>
        <v>0</v>
      </c>
      <c r="I258" s="49">
        <f t="shared" si="356"/>
        <v>550</v>
      </c>
      <c r="J258" s="49">
        <f t="shared" si="356"/>
        <v>0</v>
      </c>
      <c r="K258" s="49">
        <f t="shared" si="356"/>
        <v>550</v>
      </c>
      <c r="L258" s="55">
        <f t="shared" si="356"/>
        <v>0</v>
      </c>
      <c r="M258" s="49">
        <f t="shared" si="356"/>
        <v>550</v>
      </c>
      <c r="N258" s="55">
        <f t="shared" si="356"/>
        <v>0</v>
      </c>
      <c r="O258" s="49">
        <f t="shared" si="356"/>
        <v>550</v>
      </c>
      <c r="P258" s="55">
        <f t="shared" si="356"/>
        <v>0</v>
      </c>
      <c r="Q258" s="49">
        <f t="shared" si="356"/>
        <v>550</v>
      </c>
      <c r="R258" s="55">
        <f t="shared" si="356"/>
        <v>-154.1</v>
      </c>
      <c r="S258" s="118">
        <f t="shared" si="356"/>
        <v>395.9</v>
      </c>
      <c r="T258" s="55">
        <f t="shared" si="356"/>
        <v>0</v>
      </c>
      <c r="U258" s="49">
        <f t="shared" si="356"/>
        <v>395.9</v>
      </c>
      <c r="V258" s="55">
        <f t="shared" si="357"/>
        <v>0</v>
      </c>
      <c r="W258" s="49">
        <f t="shared" si="357"/>
        <v>395.9</v>
      </c>
      <c r="X258" s="114" t="b">
        <f t="shared" si="284"/>
        <v>1</v>
      </c>
    </row>
    <row r="259" spans="1:24" x14ac:dyDescent="0.25">
      <c r="A259" s="6" t="s">
        <v>91</v>
      </c>
      <c r="B259" s="3" t="s">
        <v>9</v>
      </c>
      <c r="C259" s="48" t="s">
        <v>126</v>
      </c>
      <c r="D259" s="48" t="s">
        <v>64</v>
      </c>
      <c r="E259" s="68" t="s">
        <v>197</v>
      </c>
      <c r="F259" s="3" t="s">
        <v>92</v>
      </c>
      <c r="G259" s="55">
        <v>550</v>
      </c>
      <c r="H259" s="49">
        <v>0</v>
      </c>
      <c r="I259" s="55">
        <f>G259+H259</f>
        <v>550</v>
      </c>
      <c r="J259" s="55">
        <v>0</v>
      </c>
      <c r="K259" s="55">
        <f>I259+J259</f>
        <v>550</v>
      </c>
      <c r="L259" s="55">
        <v>0</v>
      </c>
      <c r="M259" s="55">
        <f>K259+L259</f>
        <v>550</v>
      </c>
      <c r="N259" s="55">
        <v>0</v>
      </c>
      <c r="O259" s="55">
        <f>M259+N259</f>
        <v>550</v>
      </c>
      <c r="P259" s="55">
        <v>0</v>
      </c>
      <c r="Q259" s="55">
        <f>O259+P259</f>
        <v>550</v>
      </c>
      <c r="R259" s="55">
        <v>-154.1</v>
      </c>
      <c r="S259" s="119">
        <f>Q259+R259</f>
        <v>395.9</v>
      </c>
      <c r="T259" s="55">
        <v>0</v>
      </c>
      <c r="U259" s="55">
        <f>S259+T259</f>
        <v>395.9</v>
      </c>
      <c r="V259" s="55">
        <v>0</v>
      </c>
      <c r="W259" s="55">
        <f>U259+V259</f>
        <v>395.9</v>
      </c>
      <c r="X259" s="114" t="b">
        <f t="shared" si="284"/>
        <v>1</v>
      </c>
    </row>
    <row r="260" spans="1:24" ht="17.25" x14ac:dyDescent="0.3">
      <c r="A260" s="25" t="s">
        <v>198</v>
      </c>
      <c r="B260" s="5" t="s">
        <v>9</v>
      </c>
      <c r="C260" s="44" t="s">
        <v>126</v>
      </c>
      <c r="D260" s="44" t="s">
        <v>64</v>
      </c>
      <c r="E260" s="66" t="s">
        <v>199</v>
      </c>
      <c r="F260" s="5" t="s">
        <v>7</v>
      </c>
      <c r="G260" s="45">
        <f t="shared" ref="G260:V261" si="358">G261</f>
        <v>1200</v>
      </c>
      <c r="H260" s="45">
        <f t="shared" si="358"/>
        <v>24240.2</v>
      </c>
      <c r="I260" s="45">
        <f t="shared" si="358"/>
        <v>25440.2</v>
      </c>
      <c r="J260" s="45">
        <f t="shared" si="358"/>
        <v>0</v>
      </c>
      <c r="K260" s="45">
        <f t="shared" si="358"/>
        <v>25440.2</v>
      </c>
      <c r="L260" s="101">
        <f t="shared" si="358"/>
        <v>0</v>
      </c>
      <c r="M260" s="45">
        <f t="shared" si="358"/>
        <v>25440.2</v>
      </c>
      <c r="N260" s="101">
        <f t="shared" si="358"/>
        <v>-7036</v>
      </c>
      <c r="O260" s="45">
        <f t="shared" si="358"/>
        <v>18404.2</v>
      </c>
      <c r="P260" s="101">
        <f t="shared" si="358"/>
        <v>0</v>
      </c>
      <c r="Q260" s="45">
        <f t="shared" si="358"/>
        <v>18404.2</v>
      </c>
      <c r="R260" s="101">
        <f t="shared" si="358"/>
        <v>0</v>
      </c>
      <c r="S260" s="116">
        <f t="shared" si="358"/>
        <v>18404.2</v>
      </c>
      <c r="T260" s="101">
        <f t="shared" si="358"/>
        <v>1148.3</v>
      </c>
      <c r="U260" s="45">
        <f t="shared" si="358"/>
        <v>19552.5</v>
      </c>
      <c r="V260" s="101">
        <f t="shared" si="358"/>
        <v>0</v>
      </c>
      <c r="W260" s="45">
        <f t="shared" ref="V260:W261" si="359">W261</f>
        <v>19552.5</v>
      </c>
      <c r="X260" s="114" t="b">
        <f t="shared" si="284"/>
        <v>1</v>
      </c>
    </row>
    <row r="261" spans="1:24" ht="33" x14ac:dyDescent="0.25">
      <c r="A261" s="6" t="s">
        <v>26</v>
      </c>
      <c r="B261" s="3" t="s">
        <v>9</v>
      </c>
      <c r="C261" s="48" t="s">
        <v>126</v>
      </c>
      <c r="D261" s="48" t="s">
        <v>64</v>
      </c>
      <c r="E261" s="68" t="s">
        <v>199</v>
      </c>
      <c r="F261" s="3" t="s">
        <v>27</v>
      </c>
      <c r="G261" s="49">
        <f t="shared" si="358"/>
        <v>1200</v>
      </c>
      <c r="H261" s="49">
        <f t="shared" si="358"/>
        <v>24240.2</v>
      </c>
      <c r="I261" s="49">
        <f t="shared" si="358"/>
        <v>25440.2</v>
      </c>
      <c r="J261" s="49">
        <f t="shared" si="358"/>
        <v>0</v>
      </c>
      <c r="K261" s="49">
        <f t="shared" si="358"/>
        <v>25440.2</v>
      </c>
      <c r="L261" s="55">
        <f t="shared" si="358"/>
        <v>0</v>
      </c>
      <c r="M261" s="49">
        <f t="shared" si="358"/>
        <v>25440.2</v>
      </c>
      <c r="N261" s="55">
        <f t="shared" si="358"/>
        <v>-7036</v>
      </c>
      <c r="O261" s="49">
        <f t="shared" si="358"/>
        <v>18404.2</v>
      </c>
      <c r="P261" s="55">
        <f t="shared" si="358"/>
        <v>0</v>
      </c>
      <c r="Q261" s="49">
        <f t="shared" si="358"/>
        <v>18404.2</v>
      </c>
      <c r="R261" s="55">
        <f t="shared" si="358"/>
        <v>0</v>
      </c>
      <c r="S261" s="118">
        <f t="shared" si="358"/>
        <v>18404.2</v>
      </c>
      <c r="T261" s="55">
        <f t="shared" si="358"/>
        <v>1148.3</v>
      </c>
      <c r="U261" s="49">
        <f t="shared" si="358"/>
        <v>19552.5</v>
      </c>
      <c r="V261" s="55">
        <f t="shared" si="359"/>
        <v>0</v>
      </c>
      <c r="W261" s="49">
        <f t="shared" si="359"/>
        <v>19552.5</v>
      </c>
      <c r="X261" s="114" t="b">
        <f t="shared" si="284"/>
        <v>1</v>
      </c>
    </row>
    <row r="262" spans="1:24" ht="33" x14ac:dyDescent="0.25">
      <c r="A262" s="6" t="s">
        <v>28</v>
      </c>
      <c r="B262" s="3" t="s">
        <v>9</v>
      </c>
      <c r="C262" s="48" t="s">
        <v>126</v>
      </c>
      <c r="D262" s="48" t="s">
        <v>64</v>
      </c>
      <c r="E262" s="68" t="s">
        <v>199</v>
      </c>
      <c r="F262" s="3" t="s">
        <v>29</v>
      </c>
      <c r="G262" s="55">
        <v>1200</v>
      </c>
      <c r="H262" s="91">
        <f>5182.7+200+15277.5+2380.8+599.2+600</f>
        <v>24240.2</v>
      </c>
      <c r="I262" s="55">
        <f>G262+H262</f>
        <v>25440.2</v>
      </c>
      <c r="J262" s="55">
        <v>0</v>
      </c>
      <c r="K262" s="55">
        <f>I262+J262</f>
        <v>25440.2</v>
      </c>
      <c r="L262" s="55">
        <v>0</v>
      </c>
      <c r="M262" s="55">
        <f>K262+L262</f>
        <v>25440.2</v>
      </c>
      <c r="N262" s="55">
        <v>-7036</v>
      </c>
      <c r="O262" s="55">
        <f>M262+N262</f>
        <v>18404.2</v>
      </c>
      <c r="P262" s="55">
        <v>0</v>
      </c>
      <c r="Q262" s="55">
        <f>O262+P262</f>
        <v>18404.2</v>
      </c>
      <c r="R262" s="55">
        <v>0</v>
      </c>
      <c r="S262" s="119">
        <f>Q262+R262</f>
        <v>18404.2</v>
      </c>
      <c r="T262" s="55">
        <f>553.3+595</f>
        <v>1148.3</v>
      </c>
      <c r="U262" s="55">
        <f>S262+T262</f>
        <v>19552.5</v>
      </c>
      <c r="V262" s="55">
        <v>0</v>
      </c>
      <c r="W262" s="55">
        <f>U262+V262</f>
        <v>19552.5</v>
      </c>
      <c r="X262" s="114" t="b">
        <f t="shared" si="284"/>
        <v>1</v>
      </c>
    </row>
    <row r="263" spans="1:24" x14ac:dyDescent="0.25">
      <c r="A263" s="24" t="s">
        <v>200</v>
      </c>
      <c r="B263" s="4" t="s">
        <v>9</v>
      </c>
      <c r="C263" s="43" t="s">
        <v>201</v>
      </c>
      <c r="D263" s="43" t="s">
        <v>6</v>
      </c>
      <c r="E263" s="69" t="s">
        <v>7</v>
      </c>
      <c r="F263" s="3" t="s">
        <v>7</v>
      </c>
      <c r="G263" s="40">
        <f t="shared" ref="G263:V268" si="360">G264</f>
        <v>3243.4</v>
      </c>
      <c r="H263" s="40">
        <f t="shared" si="360"/>
        <v>0</v>
      </c>
      <c r="I263" s="40">
        <f t="shared" si="360"/>
        <v>3243.4</v>
      </c>
      <c r="J263" s="40">
        <f t="shared" si="360"/>
        <v>0</v>
      </c>
      <c r="K263" s="40">
        <f t="shared" si="360"/>
        <v>3243.4</v>
      </c>
      <c r="L263" s="53">
        <f t="shared" si="360"/>
        <v>0</v>
      </c>
      <c r="M263" s="40">
        <f t="shared" si="360"/>
        <v>3243.4</v>
      </c>
      <c r="N263" s="53">
        <f t="shared" si="360"/>
        <v>0</v>
      </c>
      <c r="O263" s="40">
        <f t="shared" si="360"/>
        <v>3243.4</v>
      </c>
      <c r="P263" s="53">
        <f t="shared" si="360"/>
        <v>0</v>
      </c>
      <c r="Q263" s="40">
        <f t="shared" si="360"/>
        <v>3243.4</v>
      </c>
      <c r="R263" s="53">
        <f t="shared" si="360"/>
        <v>3374.2</v>
      </c>
      <c r="S263" s="115">
        <f t="shared" si="360"/>
        <v>6617.6</v>
      </c>
      <c r="T263" s="53">
        <f t="shared" si="360"/>
        <v>0</v>
      </c>
      <c r="U263" s="40">
        <f t="shared" si="360"/>
        <v>6617.6</v>
      </c>
      <c r="V263" s="53">
        <f t="shared" si="360"/>
        <v>-2969.3</v>
      </c>
      <c r="W263" s="40">
        <f t="shared" ref="V263:W268" si="361">W264</f>
        <v>3648.3</v>
      </c>
      <c r="X263" s="114" t="b">
        <f t="shared" si="284"/>
        <v>1</v>
      </c>
    </row>
    <row r="264" spans="1:24" ht="33" x14ac:dyDescent="0.25">
      <c r="A264" s="24" t="s">
        <v>202</v>
      </c>
      <c r="B264" s="4" t="s">
        <v>9</v>
      </c>
      <c r="C264" s="43" t="s">
        <v>201</v>
      </c>
      <c r="D264" s="43" t="s">
        <v>64</v>
      </c>
      <c r="E264" s="69" t="s">
        <v>7</v>
      </c>
      <c r="F264" s="3" t="s">
        <v>7</v>
      </c>
      <c r="G264" s="40">
        <f t="shared" si="360"/>
        <v>3243.4</v>
      </c>
      <c r="H264" s="40">
        <f t="shared" si="360"/>
        <v>0</v>
      </c>
      <c r="I264" s="40">
        <f t="shared" si="360"/>
        <v>3243.4</v>
      </c>
      <c r="J264" s="40">
        <f t="shared" si="360"/>
        <v>0</v>
      </c>
      <c r="K264" s="40">
        <f t="shared" si="360"/>
        <v>3243.4</v>
      </c>
      <c r="L264" s="53">
        <f t="shared" si="360"/>
        <v>0</v>
      </c>
      <c r="M264" s="40">
        <f t="shared" si="360"/>
        <v>3243.4</v>
      </c>
      <c r="N264" s="53">
        <f t="shared" si="360"/>
        <v>0</v>
      </c>
      <c r="O264" s="40">
        <f t="shared" si="360"/>
        <v>3243.4</v>
      </c>
      <c r="P264" s="53">
        <f t="shared" si="360"/>
        <v>0</v>
      </c>
      <c r="Q264" s="40">
        <f t="shared" si="360"/>
        <v>3243.4</v>
      </c>
      <c r="R264" s="53">
        <f t="shared" si="360"/>
        <v>3374.2</v>
      </c>
      <c r="S264" s="115">
        <f t="shared" si="360"/>
        <v>6617.6</v>
      </c>
      <c r="T264" s="53">
        <f t="shared" si="360"/>
        <v>0</v>
      </c>
      <c r="U264" s="40">
        <f t="shared" si="360"/>
        <v>6617.6</v>
      </c>
      <c r="V264" s="53">
        <f t="shared" si="361"/>
        <v>-2969.3</v>
      </c>
      <c r="W264" s="40">
        <f t="shared" si="361"/>
        <v>3648.3</v>
      </c>
      <c r="X264" s="114" t="b">
        <f t="shared" si="284"/>
        <v>1</v>
      </c>
    </row>
    <row r="265" spans="1:24" x14ac:dyDescent="0.25">
      <c r="A265" s="24" t="s">
        <v>11</v>
      </c>
      <c r="B265" s="4" t="s">
        <v>9</v>
      </c>
      <c r="C265" s="43" t="s">
        <v>201</v>
      </c>
      <c r="D265" s="43" t="s">
        <v>64</v>
      </c>
      <c r="E265" s="69" t="s">
        <v>12</v>
      </c>
      <c r="F265" s="3"/>
      <c r="G265" s="40">
        <f t="shared" si="360"/>
        <v>3243.4</v>
      </c>
      <c r="H265" s="40">
        <f t="shared" si="360"/>
        <v>0</v>
      </c>
      <c r="I265" s="40">
        <f t="shared" si="360"/>
        <v>3243.4</v>
      </c>
      <c r="J265" s="40">
        <f t="shared" si="360"/>
        <v>0</v>
      </c>
      <c r="K265" s="40">
        <f t="shared" si="360"/>
        <v>3243.4</v>
      </c>
      <c r="L265" s="53">
        <f t="shared" si="360"/>
        <v>0</v>
      </c>
      <c r="M265" s="40">
        <f t="shared" si="360"/>
        <v>3243.4</v>
      </c>
      <c r="N265" s="53">
        <f t="shared" si="360"/>
        <v>0</v>
      </c>
      <c r="O265" s="40">
        <f t="shared" si="360"/>
        <v>3243.4</v>
      </c>
      <c r="P265" s="53">
        <f t="shared" si="360"/>
        <v>0</v>
      </c>
      <c r="Q265" s="40">
        <f t="shared" si="360"/>
        <v>3243.4</v>
      </c>
      <c r="R265" s="53">
        <f t="shared" si="360"/>
        <v>3374.2</v>
      </c>
      <c r="S265" s="115">
        <f t="shared" si="360"/>
        <v>6617.6</v>
      </c>
      <c r="T265" s="53">
        <f t="shared" si="360"/>
        <v>0</v>
      </c>
      <c r="U265" s="40">
        <f t="shared" si="360"/>
        <v>6617.6</v>
      </c>
      <c r="V265" s="53">
        <f t="shared" si="361"/>
        <v>-2969.3</v>
      </c>
      <c r="W265" s="40">
        <f t="shared" si="361"/>
        <v>3648.3</v>
      </c>
      <c r="X265" s="114" t="b">
        <f t="shared" si="284"/>
        <v>1</v>
      </c>
    </row>
    <row r="266" spans="1:24" ht="34.5" x14ac:dyDescent="0.3">
      <c r="A266" s="25" t="s">
        <v>203</v>
      </c>
      <c r="B266" s="5" t="s">
        <v>9</v>
      </c>
      <c r="C266" s="44" t="s">
        <v>201</v>
      </c>
      <c r="D266" s="44" t="s">
        <v>64</v>
      </c>
      <c r="E266" s="66" t="s">
        <v>204</v>
      </c>
      <c r="F266" s="3" t="s">
        <v>7</v>
      </c>
      <c r="G266" s="45">
        <f t="shared" si="360"/>
        <v>3243.4</v>
      </c>
      <c r="H266" s="45">
        <f t="shared" si="360"/>
        <v>0</v>
      </c>
      <c r="I266" s="45">
        <f t="shared" si="360"/>
        <v>3243.4</v>
      </c>
      <c r="J266" s="45">
        <f t="shared" si="360"/>
        <v>0</v>
      </c>
      <c r="K266" s="45">
        <f t="shared" si="360"/>
        <v>3243.4</v>
      </c>
      <c r="L266" s="101">
        <f t="shared" si="360"/>
        <v>0</v>
      </c>
      <c r="M266" s="45">
        <f t="shared" si="360"/>
        <v>3243.4</v>
      </c>
      <c r="N266" s="101">
        <f t="shared" si="360"/>
        <v>0</v>
      </c>
      <c r="O266" s="45">
        <f t="shared" si="360"/>
        <v>3243.4</v>
      </c>
      <c r="P266" s="101">
        <f t="shared" si="360"/>
        <v>0</v>
      </c>
      <c r="Q266" s="45">
        <f t="shared" si="360"/>
        <v>3243.4</v>
      </c>
      <c r="R266" s="101">
        <f t="shared" si="360"/>
        <v>3374.2</v>
      </c>
      <c r="S266" s="116">
        <f t="shared" si="360"/>
        <v>6617.6</v>
      </c>
      <c r="T266" s="101">
        <f t="shared" si="360"/>
        <v>0</v>
      </c>
      <c r="U266" s="45">
        <f t="shared" si="360"/>
        <v>6617.6</v>
      </c>
      <c r="V266" s="101">
        <f t="shared" si="361"/>
        <v>-2969.3</v>
      </c>
      <c r="W266" s="45">
        <f t="shared" si="361"/>
        <v>3648.3</v>
      </c>
      <c r="X266" s="114" t="b">
        <f t="shared" si="284"/>
        <v>1</v>
      </c>
    </row>
    <row r="267" spans="1:24" x14ac:dyDescent="0.25">
      <c r="A267" s="26" t="s">
        <v>205</v>
      </c>
      <c r="B267" s="7" t="s">
        <v>9</v>
      </c>
      <c r="C267" s="46" t="s">
        <v>201</v>
      </c>
      <c r="D267" s="46" t="s">
        <v>64</v>
      </c>
      <c r="E267" s="67" t="s">
        <v>206</v>
      </c>
      <c r="F267" s="3" t="s">
        <v>7</v>
      </c>
      <c r="G267" s="47">
        <f t="shared" si="360"/>
        <v>3243.4</v>
      </c>
      <c r="H267" s="47">
        <f t="shared" si="360"/>
        <v>0</v>
      </c>
      <c r="I267" s="47">
        <f t="shared" si="360"/>
        <v>3243.4</v>
      </c>
      <c r="J267" s="47">
        <f t="shared" si="360"/>
        <v>0</v>
      </c>
      <c r="K267" s="47">
        <f t="shared" si="360"/>
        <v>3243.4</v>
      </c>
      <c r="L267" s="80">
        <f t="shared" si="360"/>
        <v>0</v>
      </c>
      <c r="M267" s="47">
        <f t="shared" si="360"/>
        <v>3243.4</v>
      </c>
      <c r="N267" s="80">
        <f t="shared" si="360"/>
        <v>0</v>
      </c>
      <c r="O267" s="47">
        <f t="shared" si="360"/>
        <v>3243.4</v>
      </c>
      <c r="P267" s="80">
        <f t="shared" si="360"/>
        <v>0</v>
      </c>
      <c r="Q267" s="47">
        <f t="shared" si="360"/>
        <v>3243.4</v>
      </c>
      <c r="R267" s="80">
        <f t="shared" si="360"/>
        <v>3374.2</v>
      </c>
      <c r="S267" s="117">
        <f t="shared" si="360"/>
        <v>6617.6</v>
      </c>
      <c r="T267" s="80">
        <f t="shared" si="360"/>
        <v>0</v>
      </c>
      <c r="U267" s="47">
        <f t="shared" si="360"/>
        <v>6617.6</v>
      </c>
      <c r="V267" s="80">
        <f t="shared" si="361"/>
        <v>-2969.3</v>
      </c>
      <c r="W267" s="47">
        <f t="shared" si="361"/>
        <v>3648.3</v>
      </c>
      <c r="X267" s="114" t="b">
        <f t="shared" si="284"/>
        <v>1</v>
      </c>
    </row>
    <row r="268" spans="1:24" ht="33" x14ac:dyDescent="0.25">
      <c r="A268" s="6" t="s">
        <v>26</v>
      </c>
      <c r="B268" s="3" t="s">
        <v>9</v>
      </c>
      <c r="C268" s="48" t="s">
        <v>201</v>
      </c>
      <c r="D268" s="48" t="s">
        <v>64</v>
      </c>
      <c r="E268" s="68" t="s">
        <v>206</v>
      </c>
      <c r="F268" s="3" t="s">
        <v>27</v>
      </c>
      <c r="G268" s="49">
        <f t="shared" si="360"/>
        <v>3243.4</v>
      </c>
      <c r="H268" s="49">
        <f t="shared" si="360"/>
        <v>0</v>
      </c>
      <c r="I268" s="49">
        <f t="shared" si="360"/>
        <v>3243.4</v>
      </c>
      <c r="J268" s="49">
        <f t="shared" si="360"/>
        <v>0</v>
      </c>
      <c r="K268" s="49">
        <f t="shared" si="360"/>
        <v>3243.4</v>
      </c>
      <c r="L268" s="55">
        <f t="shared" si="360"/>
        <v>0</v>
      </c>
      <c r="M268" s="49">
        <f t="shared" si="360"/>
        <v>3243.4</v>
      </c>
      <c r="N268" s="55">
        <f t="shared" si="360"/>
        <v>0</v>
      </c>
      <c r="O268" s="49">
        <f t="shared" si="360"/>
        <v>3243.4</v>
      </c>
      <c r="P268" s="55">
        <f t="shared" si="360"/>
        <v>0</v>
      </c>
      <c r="Q268" s="49">
        <f t="shared" si="360"/>
        <v>3243.4</v>
      </c>
      <c r="R268" s="55">
        <f t="shared" si="360"/>
        <v>3374.2</v>
      </c>
      <c r="S268" s="118">
        <f t="shared" si="360"/>
        <v>6617.6</v>
      </c>
      <c r="T268" s="55">
        <f t="shared" si="360"/>
        <v>0</v>
      </c>
      <c r="U268" s="49">
        <f t="shared" si="360"/>
        <v>6617.6</v>
      </c>
      <c r="V268" s="55">
        <f t="shared" si="361"/>
        <v>-2969.3</v>
      </c>
      <c r="W268" s="49">
        <f t="shared" si="361"/>
        <v>3648.3</v>
      </c>
      <c r="X268" s="114" t="b">
        <f t="shared" si="284"/>
        <v>1</v>
      </c>
    </row>
    <row r="269" spans="1:24" ht="33" x14ac:dyDescent="0.25">
      <c r="A269" s="6" t="s">
        <v>28</v>
      </c>
      <c r="B269" s="3" t="s">
        <v>9</v>
      </c>
      <c r="C269" s="48" t="s">
        <v>201</v>
      </c>
      <c r="D269" s="48" t="s">
        <v>64</v>
      </c>
      <c r="E269" s="68" t="s">
        <v>206</v>
      </c>
      <c r="F269" s="3" t="s">
        <v>29</v>
      </c>
      <c r="G269" s="55">
        <v>3243.4</v>
      </c>
      <c r="H269" s="49">
        <v>0</v>
      </c>
      <c r="I269" s="55">
        <f>G269+H269</f>
        <v>3243.4</v>
      </c>
      <c r="J269" s="55">
        <v>0</v>
      </c>
      <c r="K269" s="55">
        <f>I269+J269</f>
        <v>3243.4</v>
      </c>
      <c r="L269" s="55">
        <v>0</v>
      </c>
      <c r="M269" s="55">
        <f>K269+L269</f>
        <v>3243.4</v>
      </c>
      <c r="N269" s="55">
        <v>0</v>
      </c>
      <c r="O269" s="55">
        <f>M269+N269</f>
        <v>3243.4</v>
      </c>
      <c r="P269" s="55">
        <v>0</v>
      </c>
      <c r="Q269" s="55">
        <f>O269+P269</f>
        <v>3243.4</v>
      </c>
      <c r="R269" s="55">
        <v>3374.2</v>
      </c>
      <c r="S269" s="119">
        <f>Q269+R269</f>
        <v>6617.6</v>
      </c>
      <c r="T269" s="55">
        <v>0</v>
      </c>
      <c r="U269" s="55">
        <f>S269+T269</f>
        <v>6617.6</v>
      </c>
      <c r="V269" s="55">
        <v>-2969.3</v>
      </c>
      <c r="W269" s="55">
        <f>U269+V269</f>
        <v>3648.3</v>
      </c>
      <c r="X269" s="114" t="b">
        <f t="shared" si="284"/>
        <v>1</v>
      </c>
    </row>
    <row r="270" spans="1:24" x14ac:dyDescent="0.25">
      <c r="A270" s="24" t="s">
        <v>207</v>
      </c>
      <c r="B270" s="4" t="s">
        <v>9</v>
      </c>
      <c r="C270" s="43" t="s">
        <v>208</v>
      </c>
      <c r="D270" s="43" t="s">
        <v>6</v>
      </c>
      <c r="E270" s="69" t="s">
        <v>7</v>
      </c>
      <c r="F270" s="3" t="s">
        <v>7</v>
      </c>
      <c r="G270" s="40">
        <f t="shared" ref="G270:U270" si="362">G271+G306+G311</f>
        <v>242500.5</v>
      </c>
      <c r="H270" s="40">
        <f t="shared" si="362"/>
        <v>16249</v>
      </c>
      <c r="I270" s="40">
        <f t="shared" si="362"/>
        <v>258749.5</v>
      </c>
      <c r="J270" s="40">
        <f t="shared" si="362"/>
        <v>2207</v>
      </c>
      <c r="K270" s="40">
        <f t="shared" si="362"/>
        <v>260956.5</v>
      </c>
      <c r="L270" s="53">
        <f t="shared" si="362"/>
        <v>5372</v>
      </c>
      <c r="M270" s="40">
        <f t="shared" si="362"/>
        <v>266328.5</v>
      </c>
      <c r="N270" s="53">
        <f t="shared" si="362"/>
        <v>0</v>
      </c>
      <c r="O270" s="40">
        <f t="shared" si="362"/>
        <v>266328.5</v>
      </c>
      <c r="P270" s="53">
        <f t="shared" si="362"/>
        <v>597</v>
      </c>
      <c r="Q270" s="40">
        <f t="shared" si="362"/>
        <v>266925.5</v>
      </c>
      <c r="R270" s="53">
        <f t="shared" si="362"/>
        <v>0</v>
      </c>
      <c r="S270" s="115">
        <f t="shared" si="362"/>
        <v>266925.5</v>
      </c>
      <c r="T270" s="53">
        <f t="shared" si="362"/>
        <v>-265541.5</v>
      </c>
      <c r="U270" s="40">
        <f t="shared" si="362"/>
        <v>1384</v>
      </c>
      <c r="V270" s="53">
        <f t="shared" ref="V270:W270" si="363">V271+V306+V311</f>
        <v>0</v>
      </c>
      <c r="W270" s="40">
        <f t="shared" si="363"/>
        <v>1384</v>
      </c>
      <c r="X270" s="114" t="b">
        <f t="shared" si="284"/>
        <v>1</v>
      </c>
    </row>
    <row r="271" spans="1:24" x14ac:dyDescent="0.25">
      <c r="A271" s="24" t="s">
        <v>209</v>
      </c>
      <c r="B271" s="4" t="s">
        <v>9</v>
      </c>
      <c r="C271" s="43" t="s">
        <v>208</v>
      </c>
      <c r="D271" s="43" t="s">
        <v>64</v>
      </c>
      <c r="E271" s="69" t="s">
        <v>7</v>
      </c>
      <c r="F271" s="3" t="s">
        <v>7</v>
      </c>
      <c r="G271" s="40">
        <f t="shared" ref="G271:I271" si="364">G272+G302+G292</f>
        <v>241116.5</v>
      </c>
      <c r="H271" s="40">
        <f t="shared" si="364"/>
        <v>16249</v>
      </c>
      <c r="I271" s="40">
        <f t="shared" si="364"/>
        <v>257365.5</v>
      </c>
      <c r="J271" s="40">
        <f t="shared" ref="J271:K271" si="365">J272+J302+J292</f>
        <v>2207</v>
      </c>
      <c r="K271" s="40">
        <f t="shared" si="365"/>
        <v>259572.5</v>
      </c>
      <c r="L271" s="53">
        <f t="shared" ref="L271:M271" si="366">L272+L302+L292</f>
        <v>5372</v>
      </c>
      <c r="M271" s="40">
        <f t="shared" si="366"/>
        <v>264944.5</v>
      </c>
      <c r="N271" s="53">
        <f t="shared" ref="N271:O271" si="367">N272+N302+N292</f>
        <v>0</v>
      </c>
      <c r="O271" s="40">
        <f t="shared" si="367"/>
        <v>264944.5</v>
      </c>
      <c r="P271" s="53">
        <f t="shared" ref="P271:Q271" si="368">P272+P302+P292</f>
        <v>597</v>
      </c>
      <c r="Q271" s="40">
        <f t="shared" si="368"/>
        <v>265541.5</v>
      </c>
      <c r="R271" s="53">
        <f t="shared" ref="R271" si="369">R272+R302+R292</f>
        <v>0</v>
      </c>
      <c r="S271" s="115">
        <f>S272+S302+S292</f>
        <v>265541.5</v>
      </c>
      <c r="T271" s="53">
        <f t="shared" ref="T271:U271" si="370">T272+T302+T292</f>
        <v>-265541.5</v>
      </c>
      <c r="U271" s="40">
        <f t="shared" si="370"/>
        <v>0</v>
      </c>
      <c r="V271" s="53">
        <f t="shared" ref="V271:W271" si="371">V272+V302+V292</f>
        <v>0</v>
      </c>
      <c r="W271" s="40">
        <f t="shared" si="371"/>
        <v>0</v>
      </c>
      <c r="X271" s="114" t="b">
        <f t="shared" si="284"/>
        <v>1</v>
      </c>
    </row>
    <row r="272" spans="1:24" ht="33" x14ac:dyDescent="0.25">
      <c r="A272" s="27" t="s">
        <v>210</v>
      </c>
      <c r="B272" s="12" t="s">
        <v>9</v>
      </c>
      <c r="C272" s="51" t="s">
        <v>208</v>
      </c>
      <c r="D272" s="51" t="s">
        <v>64</v>
      </c>
      <c r="E272" s="70" t="s">
        <v>211</v>
      </c>
      <c r="F272" s="12"/>
      <c r="G272" s="52">
        <f t="shared" ref="G272:W272" si="372">G273</f>
        <v>133480</v>
      </c>
      <c r="H272" s="52">
        <f t="shared" si="372"/>
        <v>3049</v>
      </c>
      <c r="I272" s="52">
        <f t="shared" si="372"/>
        <v>136529</v>
      </c>
      <c r="J272" s="52">
        <f t="shared" si="372"/>
        <v>2207</v>
      </c>
      <c r="K272" s="52">
        <f t="shared" si="372"/>
        <v>138736</v>
      </c>
      <c r="L272" s="75">
        <f t="shared" si="372"/>
        <v>5372</v>
      </c>
      <c r="M272" s="52">
        <f t="shared" si="372"/>
        <v>144108</v>
      </c>
      <c r="N272" s="75">
        <f t="shared" si="372"/>
        <v>0</v>
      </c>
      <c r="O272" s="52">
        <f t="shared" si="372"/>
        <v>144108</v>
      </c>
      <c r="P272" s="75">
        <f t="shared" si="372"/>
        <v>597</v>
      </c>
      <c r="Q272" s="52">
        <f t="shared" si="372"/>
        <v>144705</v>
      </c>
      <c r="R272" s="75">
        <f t="shared" si="372"/>
        <v>0</v>
      </c>
      <c r="S272" s="121">
        <f t="shared" si="372"/>
        <v>144705</v>
      </c>
      <c r="T272" s="75">
        <f t="shared" si="372"/>
        <v>-144705</v>
      </c>
      <c r="U272" s="52">
        <f t="shared" si="372"/>
        <v>0</v>
      </c>
      <c r="V272" s="75">
        <f t="shared" si="372"/>
        <v>0</v>
      </c>
      <c r="W272" s="52">
        <f t="shared" si="372"/>
        <v>0</v>
      </c>
      <c r="X272" s="114" t="b">
        <f t="shared" si="284"/>
        <v>1</v>
      </c>
    </row>
    <row r="273" spans="1:24" ht="34.5" x14ac:dyDescent="0.3">
      <c r="A273" s="25" t="s">
        <v>212</v>
      </c>
      <c r="B273" s="5" t="s">
        <v>9</v>
      </c>
      <c r="C273" s="44" t="s">
        <v>208</v>
      </c>
      <c r="D273" s="44" t="s">
        <v>64</v>
      </c>
      <c r="E273" s="66" t="s">
        <v>213</v>
      </c>
      <c r="F273" s="3"/>
      <c r="G273" s="45">
        <f t="shared" ref="G273:I273" si="373">G274+G284</f>
        <v>133480</v>
      </c>
      <c r="H273" s="45">
        <f t="shared" si="373"/>
        <v>3049</v>
      </c>
      <c r="I273" s="45">
        <f t="shared" si="373"/>
        <v>136529</v>
      </c>
      <c r="J273" s="45">
        <f t="shared" ref="J273:K273" si="374">J274+J284</f>
        <v>2207</v>
      </c>
      <c r="K273" s="45">
        <f t="shared" si="374"/>
        <v>138736</v>
      </c>
      <c r="L273" s="101">
        <f t="shared" ref="L273:M273" si="375">L274+L284</f>
        <v>5372</v>
      </c>
      <c r="M273" s="45">
        <f t="shared" si="375"/>
        <v>144108</v>
      </c>
      <c r="N273" s="101">
        <f t="shared" ref="N273:O273" si="376">N274+N284</f>
        <v>0</v>
      </c>
      <c r="O273" s="45">
        <f t="shared" si="376"/>
        <v>144108</v>
      </c>
      <c r="P273" s="101">
        <f t="shared" ref="P273:Q273" si="377">P274+P284</f>
        <v>597</v>
      </c>
      <c r="Q273" s="45">
        <f t="shared" si="377"/>
        <v>144705</v>
      </c>
      <c r="R273" s="101">
        <f t="shared" ref="R273:S273" si="378">R274+R284</f>
        <v>0</v>
      </c>
      <c r="S273" s="116">
        <f t="shared" si="378"/>
        <v>144705</v>
      </c>
      <c r="T273" s="101">
        <f t="shared" ref="T273:U273" si="379">T274+T284</f>
        <v>-144705</v>
      </c>
      <c r="U273" s="45">
        <f t="shared" si="379"/>
        <v>0</v>
      </c>
      <c r="V273" s="101">
        <f t="shared" ref="V273:W273" si="380">V274+V284</f>
        <v>0</v>
      </c>
      <c r="W273" s="45">
        <f t="shared" si="380"/>
        <v>0</v>
      </c>
      <c r="X273" s="114" t="b">
        <f t="shared" si="284"/>
        <v>1</v>
      </c>
    </row>
    <row r="274" spans="1:24" ht="33" x14ac:dyDescent="0.25">
      <c r="A274" s="6" t="s">
        <v>214</v>
      </c>
      <c r="B274" s="3" t="s">
        <v>9</v>
      </c>
      <c r="C274" s="48" t="s">
        <v>208</v>
      </c>
      <c r="D274" s="48" t="s">
        <v>64</v>
      </c>
      <c r="E274" s="68" t="s">
        <v>215</v>
      </c>
      <c r="F274" s="3"/>
      <c r="G274" s="49">
        <f t="shared" ref="G274:I274" si="381">G275+G278+G281</f>
        <v>121973</v>
      </c>
      <c r="H274" s="49">
        <f t="shared" si="381"/>
        <v>2449</v>
      </c>
      <c r="I274" s="49">
        <f t="shared" si="381"/>
        <v>124422</v>
      </c>
      <c r="J274" s="49">
        <f t="shared" ref="J274:K274" si="382">J275+J278+J281</f>
        <v>0</v>
      </c>
      <c r="K274" s="49">
        <f t="shared" si="382"/>
        <v>124422</v>
      </c>
      <c r="L274" s="55">
        <f t="shared" ref="L274:M274" si="383">L275+L278+L281</f>
        <v>0</v>
      </c>
      <c r="M274" s="49">
        <f t="shared" si="383"/>
        <v>124422</v>
      </c>
      <c r="N274" s="55">
        <f t="shared" ref="N274:O274" si="384">N275+N278+N281</f>
        <v>0</v>
      </c>
      <c r="O274" s="49">
        <f t="shared" si="384"/>
        <v>124422</v>
      </c>
      <c r="P274" s="55">
        <f t="shared" ref="P274:Q274" si="385">P275+P278+P281</f>
        <v>0</v>
      </c>
      <c r="Q274" s="49">
        <f t="shared" si="385"/>
        <v>124422</v>
      </c>
      <c r="R274" s="55">
        <f t="shared" ref="R274:S274" si="386">R275+R278+R281</f>
        <v>0</v>
      </c>
      <c r="S274" s="118">
        <f t="shared" si="386"/>
        <v>124422</v>
      </c>
      <c r="T274" s="55">
        <f t="shared" ref="T274:U274" si="387">T275+T278+T281</f>
        <v>-124422</v>
      </c>
      <c r="U274" s="49">
        <f t="shared" si="387"/>
        <v>0</v>
      </c>
      <c r="V274" s="55">
        <f t="shared" ref="V274:W274" si="388">V275+V278+V281</f>
        <v>0</v>
      </c>
      <c r="W274" s="49">
        <f t="shared" si="388"/>
        <v>0</v>
      </c>
      <c r="X274" s="114" t="b">
        <f t="shared" ref="X274:X337" si="389">S274=Q274+R274</f>
        <v>1</v>
      </c>
    </row>
    <row r="275" spans="1:24" ht="33" x14ac:dyDescent="0.25">
      <c r="A275" s="26" t="s">
        <v>216</v>
      </c>
      <c r="B275" s="7" t="s">
        <v>9</v>
      </c>
      <c r="C275" s="46" t="s">
        <v>208</v>
      </c>
      <c r="D275" s="46" t="s">
        <v>64</v>
      </c>
      <c r="E275" s="67" t="s">
        <v>217</v>
      </c>
      <c r="F275" s="3"/>
      <c r="G275" s="47">
        <f t="shared" ref="G275:V276" si="390">G276</f>
        <v>62863</v>
      </c>
      <c r="H275" s="47">
        <f t="shared" si="390"/>
        <v>0</v>
      </c>
      <c r="I275" s="47">
        <f t="shared" si="390"/>
        <v>62863</v>
      </c>
      <c r="J275" s="47">
        <f t="shared" si="390"/>
        <v>0</v>
      </c>
      <c r="K275" s="47">
        <f t="shared" si="390"/>
        <v>62863</v>
      </c>
      <c r="L275" s="80">
        <f t="shared" si="390"/>
        <v>0</v>
      </c>
      <c r="M275" s="47">
        <f t="shared" si="390"/>
        <v>62863</v>
      </c>
      <c r="N275" s="80">
        <f t="shared" si="390"/>
        <v>0</v>
      </c>
      <c r="O275" s="47">
        <f t="shared" si="390"/>
        <v>62863</v>
      </c>
      <c r="P275" s="80">
        <f t="shared" si="390"/>
        <v>0</v>
      </c>
      <c r="Q275" s="47">
        <f t="shared" si="390"/>
        <v>62863</v>
      </c>
      <c r="R275" s="80">
        <f t="shared" si="390"/>
        <v>0</v>
      </c>
      <c r="S275" s="117">
        <f t="shared" si="390"/>
        <v>62863</v>
      </c>
      <c r="T275" s="80">
        <f t="shared" si="390"/>
        <v>-62863</v>
      </c>
      <c r="U275" s="47">
        <f t="shared" si="390"/>
        <v>0</v>
      </c>
      <c r="V275" s="80">
        <f t="shared" si="390"/>
        <v>0</v>
      </c>
      <c r="W275" s="47">
        <f t="shared" ref="V275:W276" si="391">W276</f>
        <v>0</v>
      </c>
      <c r="X275" s="114" t="b">
        <f t="shared" si="389"/>
        <v>1</v>
      </c>
    </row>
    <row r="276" spans="1:24" ht="33" x14ac:dyDescent="0.25">
      <c r="A276" s="6" t="s">
        <v>89</v>
      </c>
      <c r="B276" s="3" t="s">
        <v>9</v>
      </c>
      <c r="C276" s="48" t="s">
        <v>208</v>
      </c>
      <c r="D276" s="48" t="s">
        <v>64</v>
      </c>
      <c r="E276" s="68" t="s">
        <v>217</v>
      </c>
      <c r="F276" s="3" t="s">
        <v>90</v>
      </c>
      <c r="G276" s="49">
        <f t="shared" si="390"/>
        <v>62863</v>
      </c>
      <c r="H276" s="49">
        <f t="shared" si="390"/>
        <v>0</v>
      </c>
      <c r="I276" s="49">
        <f t="shared" si="390"/>
        <v>62863</v>
      </c>
      <c r="J276" s="49">
        <f t="shared" si="390"/>
        <v>0</v>
      </c>
      <c r="K276" s="49">
        <f t="shared" si="390"/>
        <v>62863</v>
      </c>
      <c r="L276" s="55">
        <f t="shared" si="390"/>
        <v>0</v>
      </c>
      <c r="M276" s="49">
        <f t="shared" si="390"/>
        <v>62863</v>
      </c>
      <c r="N276" s="55">
        <f t="shared" si="390"/>
        <v>0</v>
      </c>
      <c r="O276" s="49">
        <f t="shared" si="390"/>
        <v>62863</v>
      </c>
      <c r="P276" s="55">
        <f t="shared" si="390"/>
        <v>0</v>
      </c>
      <c r="Q276" s="49">
        <f t="shared" si="390"/>
        <v>62863</v>
      </c>
      <c r="R276" s="55">
        <f t="shared" si="390"/>
        <v>0</v>
      </c>
      <c r="S276" s="118">
        <f t="shared" si="390"/>
        <v>62863</v>
      </c>
      <c r="T276" s="55">
        <f t="shared" si="390"/>
        <v>-62863</v>
      </c>
      <c r="U276" s="49">
        <f t="shared" si="390"/>
        <v>0</v>
      </c>
      <c r="V276" s="55">
        <f t="shared" si="391"/>
        <v>0</v>
      </c>
      <c r="W276" s="49">
        <f t="shared" si="391"/>
        <v>0</v>
      </c>
      <c r="X276" s="114" t="b">
        <f t="shared" si="389"/>
        <v>1</v>
      </c>
    </row>
    <row r="277" spans="1:24" x14ac:dyDescent="0.25">
      <c r="A277" s="6" t="s">
        <v>218</v>
      </c>
      <c r="B277" s="3" t="s">
        <v>9</v>
      </c>
      <c r="C277" s="48" t="s">
        <v>208</v>
      </c>
      <c r="D277" s="48" t="s">
        <v>64</v>
      </c>
      <c r="E277" s="68" t="s">
        <v>217</v>
      </c>
      <c r="F277" s="3" t="s">
        <v>219</v>
      </c>
      <c r="G277" s="55">
        <v>62863</v>
      </c>
      <c r="H277" s="49">
        <v>0</v>
      </c>
      <c r="I277" s="55">
        <f>G277+H277</f>
        <v>62863</v>
      </c>
      <c r="J277" s="55">
        <v>0</v>
      </c>
      <c r="K277" s="55">
        <f>I277+J277</f>
        <v>62863</v>
      </c>
      <c r="L277" s="55">
        <v>0</v>
      </c>
      <c r="M277" s="55">
        <f>K277+L277</f>
        <v>62863</v>
      </c>
      <c r="N277" s="55">
        <v>0</v>
      </c>
      <c r="O277" s="55">
        <f>M277+N277</f>
        <v>62863</v>
      </c>
      <c r="P277" s="55">
        <v>0</v>
      </c>
      <c r="Q277" s="55">
        <f>O277+P277</f>
        <v>62863</v>
      </c>
      <c r="R277" s="55">
        <v>0</v>
      </c>
      <c r="S277" s="119">
        <f>Q277+R277</f>
        <v>62863</v>
      </c>
      <c r="T277" s="55">
        <v>-62863</v>
      </c>
      <c r="U277" s="55">
        <f>S277+T277</f>
        <v>0</v>
      </c>
      <c r="V277" s="55">
        <v>0</v>
      </c>
      <c r="W277" s="55">
        <f>U277+V277</f>
        <v>0</v>
      </c>
      <c r="X277" s="114" t="b">
        <f t="shared" si="389"/>
        <v>1</v>
      </c>
    </row>
    <row r="278" spans="1:24" ht="33" x14ac:dyDescent="0.25">
      <c r="A278" s="26" t="s">
        <v>220</v>
      </c>
      <c r="B278" s="7" t="s">
        <v>9</v>
      </c>
      <c r="C278" s="46" t="s">
        <v>208</v>
      </c>
      <c r="D278" s="46" t="s">
        <v>64</v>
      </c>
      <c r="E278" s="67" t="s">
        <v>221</v>
      </c>
      <c r="F278" s="3"/>
      <c r="G278" s="47">
        <f t="shared" ref="G278:V279" si="392">G279</f>
        <v>38035</v>
      </c>
      <c r="H278" s="47">
        <f t="shared" si="392"/>
        <v>2449</v>
      </c>
      <c r="I278" s="47">
        <f t="shared" si="392"/>
        <v>40484</v>
      </c>
      <c r="J278" s="47">
        <f t="shared" si="392"/>
        <v>0</v>
      </c>
      <c r="K278" s="47">
        <f t="shared" si="392"/>
        <v>40484</v>
      </c>
      <c r="L278" s="80">
        <f t="shared" si="392"/>
        <v>0</v>
      </c>
      <c r="M278" s="47">
        <f t="shared" si="392"/>
        <v>40484</v>
      </c>
      <c r="N278" s="80">
        <f t="shared" si="392"/>
        <v>0</v>
      </c>
      <c r="O278" s="47">
        <f t="shared" si="392"/>
        <v>40484</v>
      </c>
      <c r="P278" s="80">
        <f t="shared" si="392"/>
        <v>0</v>
      </c>
      <c r="Q278" s="47">
        <f t="shared" si="392"/>
        <v>40484</v>
      </c>
      <c r="R278" s="80">
        <f t="shared" si="392"/>
        <v>0</v>
      </c>
      <c r="S278" s="117">
        <f t="shared" si="392"/>
        <v>40484</v>
      </c>
      <c r="T278" s="80">
        <f t="shared" si="392"/>
        <v>-40484</v>
      </c>
      <c r="U278" s="47">
        <f t="shared" si="392"/>
        <v>0</v>
      </c>
      <c r="V278" s="80">
        <f t="shared" si="392"/>
        <v>0</v>
      </c>
      <c r="W278" s="47">
        <f t="shared" ref="V278:W279" si="393">W279</f>
        <v>0</v>
      </c>
      <c r="X278" s="114" t="b">
        <f t="shared" si="389"/>
        <v>1</v>
      </c>
    </row>
    <row r="279" spans="1:24" ht="33" x14ac:dyDescent="0.25">
      <c r="A279" s="6" t="s">
        <v>89</v>
      </c>
      <c r="B279" s="3" t="s">
        <v>9</v>
      </c>
      <c r="C279" s="48" t="s">
        <v>208</v>
      </c>
      <c r="D279" s="48" t="s">
        <v>64</v>
      </c>
      <c r="E279" s="68" t="s">
        <v>221</v>
      </c>
      <c r="F279" s="3" t="s">
        <v>90</v>
      </c>
      <c r="G279" s="49">
        <f t="shared" si="392"/>
        <v>38035</v>
      </c>
      <c r="H279" s="49">
        <f t="shared" si="392"/>
        <v>2449</v>
      </c>
      <c r="I279" s="49">
        <f t="shared" si="392"/>
        <v>40484</v>
      </c>
      <c r="J279" s="49">
        <f t="shared" si="392"/>
        <v>0</v>
      </c>
      <c r="K279" s="49">
        <f t="shared" si="392"/>
        <v>40484</v>
      </c>
      <c r="L279" s="55">
        <f t="shared" si="392"/>
        <v>0</v>
      </c>
      <c r="M279" s="49">
        <f t="shared" si="392"/>
        <v>40484</v>
      </c>
      <c r="N279" s="55">
        <f t="shared" si="392"/>
        <v>0</v>
      </c>
      <c r="O279" s="49">
        <f t="shared" si="392"/>
        <v>40484</v>
      </c>
      <c r="P279" s="55">
        <f t="shared" si="392"/>
        <v>0</v>
      </c>
      <c r="Q279" s="49">
        <f t="shared" si="392"/>
        <v>40484</v>
      </c>
      <c r="R279" s="55">
        <f t="shared" si="392"/>
        <v>0</v>
      </c>
      <c r="S279" s="118">
        <f t="shared" si="392"/>
        <v>40484</v>
      </c>
      <c r="T279" s="55">
        <f t="shared" si="392"/>
        <v>-40484</v>
      </c>
      <c r="U279" s="49">
        <f t="shared" si="392"/>
        <v>0</v>
      </c>
      <c r="V279" s="55">
        <f t="shared" si="393"/>
        <v>0</v>
      </c>
      <c r="W279" s="49">
        <f t="shared" si="393"/>
        <v>0</v>
      </c>
      <c r="X279" s="114" t="b">
        <f t="shared" si="389"/>
        <v>1</v>
      </c>
    </row>
    <row r="280" spans="1:24" x14ac:dyDescent="0.25">
      <c r="A280" s="6" t="s">
        <v>218</v>
      </c>
      <c r="B280" s="3" t="s">
        <v>9</v>
      </c>
      <c r="C280" s="48" t="s">
        <v>208</v>
      </c>
      <c r="D280" s="48" t="s">
        <v>64</v>
      </c>
      <c r="E280" s="68" t="s">
        <v>221</v>
      </c>
      <c r="F280" s="3" t="s">
        <v>219</v>
      </c>
      <c r="G280" s="55">
        <v>38035</v>
      </c>
      <c r="H280" s="91">
        <f>249+2200</f>
        <v>2449</v>
      </c>
      <c r="I280" s="55">
        <f>G280+H280</f>
        <v>40484</v>
      </c>
      <c r="J280" s="55">
        <v>0</v>
      </c>
      <c r="K280" s="55">
        <f>I280+J280</f>
        <v>40484</v>
      </c>
      <c r="L280" s="55">
        <v>0</v>
      </c>
      <c r="M280" s="55">
        <f>K280+L280</f>
        <v>40484</v>
      </c>
      <c r="N280" s="55">
        <v>0</v>
      </c>
      <c r="O280" s="55">
        <f>M280+N280</f>
        <v>40484</v>
      </c>
      <c r="P280" s="55">
        <v>0</v>
      </c>
      <c r="Q280" s="55">
        <f>O280+P280</f>
        <v>40484</v>
      </c>
      <c r="R280" s="55">
        <v>0</v>
      </c>
      <c r="S280" s="119">
        <f>Q280+R280</f>
        <v>40484</v>
      </c>
      <c r="T280" s="55">
        <v>-40484</v>
      </c>
      <c r="U280" s="55">
        <f>S280+T280</f>
        <v>0</v>
      </c>
      <c r="V280" s="55">
        <v>0</v>
      </c>
      <c r="W280" s="55">
        <f>U280+V280</f>
        <v>0</v>
      </c>
      <c r="X280" s="114" t="b">
        <f t="shared" si="389"/>
        <v>1</v>
      </c>
    </row>
    <row r="281" spans="1:24" ht="33" x14ac:dyDescent="0.25">
      <c r="A281" s="26" t="s">
        <v>222</v>
      </c>
      <c r="B281" s="7" t="s">
        <v>9</v>
      </c>
      <c r="C281" s="46" t="s">
        <v>208</v>
      </c>
      <c r="D281" s="46" t="s">
        <v>64</v>
      </c>
      <c r="E281" s="67" t="s">
        <v>223</v>
      </c>
      <c r="F281" s="3"/>
      <c r="G281" s="47">
        <f t="shared" ref="G281:V282" si="394">G282</f>
        <v>21075</v>
      </c>
      <c r="H281" s="47">
        <f t="shared" si="394"/>
        <v>0</v>
      </c>
      <c r="I281" s="47">
        <f t="shared" si="394"/>
        <v>21075</v>
      </c>
      <c r="J281" s="47">
        <f t="shared" si="394"/>
        <v>0</v>
      </c>
      <c r="K281" s="47">
        <f t="shared" si="394"/>
        <v>21075</v>
      </c>
      <c r="L281" s="80">
        <f t="shared" si="394"/>
        <v>0</v>
      </c>
      <c r="M281" s="47">
        <f t="shared" si="394"/>
        <v>21075</v>
      </c>
      <c r="N281" s="80">
        <f t="shared" si="394"/>
        <v>0</v>
      </c>
      <c r="O281" s="47">
        <f t="shared" si="394"/>
        <v>21075</v>
      </c>
      <c r="P281" s="80">
        <f t="shared" si="394"/>
        <v>0</v>
      </c>
      <c r="Q281" s="47">
        <f t="shared" si="394"/>
        <v>21075</v>
      </c>
      <c r="R281" s="80">
        <f t="shared" si="394"/>
        <v>0</v>
      </c>
      <c r="S281" s="117">
        <f t="shared" si="394"/>
        <v>21075</v>
      </c>
      <c r="T281" s="80">
        <f t="shared" si="394"/>
        <v>-21075</v>
      </c>
      <c r="U281" s="47">
        <f t="shared" si="394"/>
        <v>0</v>
      </c>
      <c r="V281" s="80">
        <f t="shared" si="394"/>
        <v>0</v>
      </c>
      <c r="W281" s="47">
        <f t="shared" ref="V281:W282" si="395">W282</f>
        <v>0</v>
      </c>
      <c r="X281" s="114" t="b">
        <f t="shared" si="389"/>
        <v>1</v>
      </c>
    </row>
    <row r="282" spans="1:24" ht="33" x14ac:dyDescent="0.25">
      <c r="A282" s="6" t="s">
        <v>89</v>
      </c>
      <c r="B282" s="3" t="s">
        <v>9</v>
      </c>
      <c r="C282" s="48" t="s">
        <v>208</v>
      </c>
      <c r="D282" s="48" t="s">
        <v>64</v>
      </c>
      <c r="E282" s="68" t="s">
        <v>223</v>
      </c>
      <c r="F282" s="3" t="s">
        <v>90</v>
      </c>
      <c r="G282" s="49">
        <f t="shared" si="394"/>
        <v>21075</v>
      </c>
      <c r="H282" s="49">
        <f t="shared" si="394"/>
        <v>0</v>
      </c>
      <c r="I282" s="49">
        <f t="shared" si="394"/>
        <v>21075</v>
      </c>
      <c r="J282" s="49">
        <f t="shared" si="394"/>
        <v>0</v>
      </c>
      <c r="K282" s="49">
        <f t="shared" si="394"/>
        <v>21075</v>
      </c>
      <c r="L282" s="55">
        <f t="shared" si="394"/>
        <v>0</v>
      </c>
      <c r="M282" s="49">
        <f t="shared" si="394"/>
        <v>21075</v>
      </c>
      <c r="N282" s="55">
        <f t="shared" si="394"/>
        <v>0</v>
      </c>
      <c r="O282" s="49">
        <f t="shared" si="394"/>
        <v>21075</v>
      </c>
      <c r="P282" s="55">
        <f t="shared" si="394"/>
        <v>0</v>
      </c>
      <c r="Q282" s="49">
        <f t="shared" si="394"/>
        <v>21075</v>
      </c>
      <c r="R282" s="55">
        <f t="shared" si="394"/>
        <v>0</v>
      </c>
      <c r="S282" s="118">
        <f t="shared" si="394"/>
        <v>21075</v>
      </c>
      <c r="T282" s="55">
        <f t="shared" si="394"/>
        <v>-21075</v>
      </c>
      <c r="U282" s="49">
        <f t="shared" si="394"/>
        <v>0</v>
      </c>
      <c r="V282" s="55">
        <f t="shared" si="395"/>
        <v>0</v>
      </c>
      <c r="W282" s="49">
        <f t="shared" si="395"/>
        <v>0</v>
      </c>
      <c r="X282" s="114" t="b">
        <f t="shared" si="389"/>
        <v>1</v>
      </c>
    </row>
    <row r="283" spans="1:24" x14ac:dyDescent="0.25">
      <c r="A283" s="6" t="s">
        <v>218</v>
      </c>
      <c r="B283" s="3" t="s">
        <v>9</v>
      </c>
      <c r="C283" s="48" t="s">
        <v>208</v>
      </c>
      <c r="D283" s="48" t="s">
        <v>64</v>
      </c>
      <c r="E283" s="68" t="s">
        <v>223</v>
      </c>
      <c r="F283" s="3" t="s">
        <v>219</v>
      </c>
      <c r="G283" s="55">
        <v>21075</v>
      </c>
      <c r="H283" s="49">
        <v>0</v>
      </c>
      <c r="I283" s="55">
        <f>G283+H283</f>
        <v>21075</v>
      </c>
      <c r="J283" s="55">
        <v>0</v>
      </c>
      <c r="K283" s="55">
        <f>I283+J283</f>
        <v>21075</v>
      </c>
      <c r="L283" s="55">
        <v>0</v>
      </c>
      <c r="M283" s="55">
        <f>K283+L283</f>
        <v>21075</v>
      </c>
      <c r="N283" s="55">
        <v>0</v>
      </c>
      <c r="O283" s="55">
        <f>M283+N283</f>
        <v>21075</v>
      </c>
      <c r="P283" s="55">
        <v>0</v>
      </c>
      <c r="Q283" s="55">
        <f>O283+P283</f>
        <v>21075</v>
      </c>
      <c r="R283" s="55">
        <v>0</v>
      </c>
      <c r="S283" s="119">
        <f>Q283+R283</f>
        <v>21075</v>
      </c>
      <c r="T283" s="55">
        <v>-21075</v>
      </c>
      <c r="U283" s="55">
        <f>S283+T283</f>
        <v>0</v>
      </c>
      <c r="V283" s="55">
        <v>0</v>
      </c>
      <c r="W283" s="55">
        <f>U283+V283</f>
        <v>0</v>
      </c>
      <c r="X283" s="114" t="b">
        <f t="shared" si="389"/>
        <v>1</v>
      </c>
    </row>
    <row r="284" spans="1:24" x14ac:dyDescent="0.25">
      <c r="A284" s="6" t="s">
        <v>101</v>
      </c>
      <c r="B284" s="3" t="s">
        <v>9</v>
      </c>
      <c r="C284" s="48" t="s">
        <v>208</v>
      </c>
      <c r="D284" s="48" t="s">
        <v>64</v>
      </c>
      <c r="E284" s="68" t="s">
        <v>224</v>
      </c>
      <c r="F284" s="3"/>
      <c r="G284" s="49">
        <f t="shared" ref="G284:W284" si="396">G285</f>
        <v>11507</v>
      </c>
      <c r="H284" s="49">
        <f t="shared" si="396"/>
        <v>600</v>
      </c>
      <c r="I284" s="49">
        <f t="shared" si="396"/>
        <v>12107</v>
      </c>
      <c r="J284" s="49">
        <f t="shared" si="396"/>
        <v>2207</v>
      </c>
      <c r="K284" s="49">
        <f t="shared" si="396"/>
        <v>14314</v>
      </c>
      <c r="L284" s="55">
        <f t="shared" si="396"/>
        <v>5372</v>
      </c>
      <c r="M284" s="49">
        <f t="shared" si="396"/>
        <v>19686</v>
      </c>
      <c r="N284" s="55">
        <f t="shared" si="396"/>
        <v>0</v>
      </c>
      <c r="O284" s="49">
        <f t="shared" si="396"/>
        <v>19686</v>
      </c>
      <c r="P284" s="55">
        <f t="shared" si="396"/>
        <v>597</v>
      </c>
      <c r="Q284" s="49">
        <f t="shared" si="396"/>
        <v>20283</v>
      </c>
      <c r="R284" s="55">
        <f t="shared" si="396"/>
        <v>0</v>
      </c>
      <c r="S284" s="118">
        <f t="shared" si="396"/>
        <v>20283</v>
      </c>
      <c r="T284" s="55">
        <f t="shared" si="396"/>
        <v>-20283</v>
      </c>
      <c r="U284" s="49">
        <f t="shared" si="396"/>
        <v>0</v>
      </c>
      <c r="V284" s="55">
        <f t="shared" si="396"/>
        <v>0</v>
      </c>
      <c r="W284" s="49">
        <f t="shared" si="396"/>
        <v>0</v>
      </c>
      <c r="X284" s="114" t="b">
        <f t="shared" si="389"/>
        <v>1</v>
      </c>
    </row>
    <row r="285" spans="1:24" ht="33" x14ac:dyDescent="0.25">
      <c r="A285" s="6" t="s">
        <v>225</v>
      </c>
      <c r="B285" s="3" t="s">
        <v>9</v>
      </c>
      <c r="C285" s="48" t="s">
        <v>208</v>
      </c>
      <c r="D285" s="48" t="s">
        <v>64</v>
      </c>
      <c r="E285" s="68" t="s">
        <v>226</v>
      </c>
      <c r="F285" s="3"/>
      <c r="G285" s="49">
        <f t="shared" ref="G285:I285" si="397">G289+G286</f>
        <v>11507</v>
      </c>
      <c r="H285" s="49">
        <f t="shared" si="397"/>
        <v>600</v>
      </c>
      <c r="I285" s="49">
        <f t="shared" si="397"/>
        <v>12107</v>
      </c>
      <c r="J285" s="49">
        <f t="shared" ref="J285:K285" si="398">J289+J286</f>
        <v>2207</v>
      </c>
      <c r="K285" s="49">
        <f t="shared" si="398"/>
        <v>14314</v>
      </c>
      <c r="L285" s="55">
        <f t="shared" ref="L285:M285" si="399">L289+L286</f>
        <v>5372</v>
      </c>
      <c r="M285" s="49">
        <f t="shared" si="399"/>
        <v>19686</v>
      </c>
      <c r="N285" s="55">
        <f t="shared" ref="N285:O285" si="400">N289+N286</f>
        <v>0</v>
      </c>
      <c r="O285" s="49">
        <f t="shared" si="400"/>
        <v>19686</v>
      </c>
      <c r="P285" s="55">
        <f t="shared" ref="P285:Q285" si="401">P289+P286</f>
        <v>597</v>
      </c>
      <c r="Q285" s="49">
        <f t="shared" si="401"/>
        <v>20283</v>
      </c>
      <c r="R285" s="55">
        <f t="shared" ref="R285:S285" si="402">R289+R286</f>
        <v>0</v>
      </c>
      <c r="S285" s="118">
        <f t="shared" si="402"/>
        <v>20283</v>
      </c>
      <c r="T285" s="55">
        <f t="shared" ref="T285:U285" si="403">T289+T286</f>
        <v>-20283</v>
      </c>
      <c r="U285" s="49">
        <f t="shared" si="403"/>
        <v>0</v>
      </c>
      <c r="V285" s="55">
        <f t="shared" ref="V285:W285" si="404">V289+V286</f>
        <v>0</v>
      </c>
      <c r="W285" s="49">
        <f t="shared" si="404"/>
        <v>0</v>
      </c>
      <c r="X285" s="114" t="b">
        <f t="shared" si="389"/>
        <v>1</v>
      </c>
    </row>
    <row r="286" spans="1:24" ht="33" x14ac:dyDescent="0.25">
      <c r="A286" s="6" t="s">
        <v>227</v>
      </c>
      <c r="B286" s="3" t="s">
        <v>9</v>
      </c>
      <c r="C286" s="48" t="s">
        <v>208</v>
      </c>
      <c r="D286" s="48" t="s">
        <v>64</v>
      </c>
      <c r="E286" s="68" t="s">
        <v>228</v>
      </c>
      <c r="F286" s="3" t="s">
        <v>7</v>
      </c>
      <c r="G286" s="49">
        <f t="shared" ref="G286:V287" si="405">G287</f>
        <v>7522</v>
      </c>
      <c r="H286" s="49">
        <f t="shared" si="405"/>
        <v>600</v>
      </c>
      <c r="I286" s="49">
        <f t="shared" si="405"/>
        <v>8122</v>
      </c>
      <c r="J286" s="49">
        <f t="shared" si="405"/>
        <v>2207</v>
      </c>
      <c r="K286" s="49">
        <f t="shared" si="405"/>
        <v>10329</v>
      </c>
      <c r="L286" s="55">
        <f t="shared" si="405"/>
        <v>5372</v>
      </c>
      <c r="M286" s="49">
        <f t="shared" si="405"/>
        <v>15701</v>
      </c>
      <c r="N286" s="55">
        <f t="shared" si="405"/>
        <v>0</v>
      </c>
      <c r="O286" s="49">
        <f t="shared" si="405"/>
        <v>15701</v>
      </c>
      <c r="P286" s="55">
        <f t="shared" si="405"/>
        <v>597</v>
      </c>
      <c r="Q286" s="49">
        <f t="shared" si="405"/>
        <v>16298</v>
      </c>
      <c r="R286" s="55">
        <f t="shared" si="405"/>
        <v>0</v>
      </c>
      <c r="S286" s="118">
        <f t="shared" si="405"/>
        <v>16298</v>
      </c>
      <c r="T286" s="55">
        <f t="shared" si="405"/>
        <v>-16298</v>
      </c>
      <c r="U286" s="49">
        <f t="shared" si="405"/>
        <v>0</v>
      </c>
      <c r="V286" s="55">
        <f t="shared" si="405"/>
        <v>0</v>
      </c>
      <c r="W286" s="49">
        <f t="shared" ref="V286:W287" si="406">W287</f>
        <v>0</v>
      </c>
      <c r="X286" s="114" t="b">
        <f t="shared" si="389"/>
        <v>1</v>
      </c>
    </row>
    <row r="287" spans="1:24" ht="33" x14ac:dyDescent="0.25">
      <c r="A287" s="6" t="s">
        <v>89</v>
      </c>
      <c r="B287" s="3" t="s">
        <v>9</v>
      </c>
      <c r="C287" s="48" t="s">
        <v>208</v>
      </c>
      <c r="D287" s="48" t="s">
        <v>64</v>
      </c>
      <c r="E287" s="68" t="s">
        <v>228</v>
      </c>
      <c r="F287" s="3" t="s">
        <v>90</v>
      </c>
      <c r="G287" s="49">
        <f t="shared" si="405"/>
        <v>7522</v>
      </c>
      <c r="H287" s="49">
        <f t="shared" si="405"/>
        <v>600</v>
      </c>
      <c r="I287" s="49">
        <f t="shared" si="405"/>
        <v>8122</v>
      </c>
      <c r="J287" s="49">
        <f t="shared" si="405"/>
        <v>2207</v>
      </c>
      <c r="K287" s="49">
        <f t="shared" si="405"/>
        <v>10329</v>
      </c>
      <c r="L287" s="55">
        <f t="shared" si="405"/>
        <v>5372</v>
      </c>
      <c r="M287" s="49">
        <f t="shared" si="405"/>
        <v>15701</v>
      </c>
      <c r="N287" s="55">
        <f t="shared" si="405"/>
        <v>0</v>
      </c>
      <c r="O287" s="49">
        <f t="shared" si="405"/>
        <v>15701</v>
      </c>
      <c r="P287" s="55">
        <f t="shared" si="405"/>
        <v>597</v>
      </c>
      <c r="Q287" s="49">
        <f t="shared" si="405"/>
        <v>16298</v>
      </c>
      <c r="R287" s="55">
        <f t="shared" si="405"/>
        <v>0</v>
      </c>
      <c r="S287" s="118">
        <f t="shared" si="405"/>
        <v>16298</v>
      </c>
      <c r="T287" s="55">
        <f t="shared" si="405"/>
        <v>-16298</v>
      </c>
      <c r="U287" s="49">
        <f t="shared" si="405"/>
        <v>0</v>
      </c>
      <c r="V287" s="55">
        <f t="shared" si="406"/>
        <v>0</v>
      </c>
      <c r="W287" s="49">
        <f t="shared" si="406"/>
        <v>0</v>
      </c>
      <c r="X287" s="114" t="b">
        <f t="shared" si="389"/>
        <v>1</v>
      </c>
    </row>
    <row r="288" spans="1:24" x14ac:dyDescent="0.25">
      <c r="A288" s="6" t="s">
        <v>218</v>
      </c>
      <c r="B288" s="3" t="s">
        <v>9</v>
      </c>
      <c r="C288" s="48" t="s">
        <v>208</v>
      </c>
      <c r="D288" s="48" t="s">
        <v>64</v>
      </c>
      <c r="E288" s="68" t="s">
        <v>228</v>
      </c>
      <c r="F288" s="3" t="s">
        <v>219</v>
      </c>
      <c r="G288" s="55">
        <v>7522</v>
      </c>
      <c r="H288" s="91">
        <v>600</v>
      </c>
      <c r="I288" s="55">
        <f>G288+H288</f>
        <v>8122</v>
      </c>
      <c r="J288" s="91">
        <v>2207</v>
      </c>
      <c r="K288" s="55">
        <f>I288+J288</f>
        <v>10329</v>
      </c>
      <c r="L288" s="91">
        <v>5372</v>
      </c>
      <c r="M288" s="55">
        <f>K288+L288</f>
        <v>15701</v>
      </c>
      <c r="N288" s="55">
        <v>0</v>
      </c>
      <c r="O288" s="55">
        <f>M288+N288</f>
        <v>15701</v>
      </c>
      <c r="P288" s="55">
        <v>597</v>
      </c>
      <c r="Q288" s="55">
        <f>O288+P288</f>
        <v>16298</v>
      </c>
      <c r="R288" s="55">
        <v>0</v>
      </c>
      <c r="S288" s="119">
        <f>Q288+R288</f>
        <v>16298</v>
      </c>
      <c r="T288" s="55">
        <v>-16298</v>
      </c>
      <c r="U288" s="55">
        <f>S288+T288</f>
        <v>0</v>
      </c>
      <c r="V288" s="55">
        <v>0</v>
      </c>
      <c r="W288" s="55">
        <f>U288+V288</f>
        <v>0</v>
      </c>
      <c r="X288" s="114" t="b">
        <f t="shared" si="389"/>
        <v>1</v>
      </c>
    </row>
    <row r="289" spans="1:24" ht="49.5" x14ac:dyDescent="0.25">
      <c r="A289" s="6" t="s">
        <v>464</v>
      </c>
      <c r="B289" s="3" t="s">
        <v>9</v>
      </c>
      <c r="C289" s="48" t="s">
        <v>208</v>
      </c>
      <c r="D289" s="48" t="s">
        <v>64</v>
      </c>
      <c r="E289" s="68" t="s">
        <v>229</v>
      </c>
      <c r="F289" s="3"/>
      <c r="G289" s="49">
        <f t="shared" ref="G289:V290" si="407">G290</f>
        <v>3985</v>
      </c>
      <c r="H289" s="49">
        <f t="shared" si="407"/>
        <v>0</v>
      </c>
      <c r="I289" s="49">
        <f t="shared" si="407"/>
        <v>3985</v>
      </c>
      <c r="J289" s="49">
        <f t="shared" si="407"/>
        <v>0</v>
      </c>
      <c r="K289" s="49">
        <f t="shared" si="407"/>
        <v>3985</v>
      </c>
      <c r="L289" s="55">
        <f t="shared" si="407"/>
        <v>0</v>
      </c>
      <c r="M289" s="49">
        <f t="shared" si="407"/>
        <v>3985</v>
      </c>
      <c r="N289" s="55">
        <f t="shared" si="407"/>
        <v>0</v>
      </c>
      <c r="O289" s="49">
        <f t="shared" si="407"/>
        <v>3985</v>
      </c>
      <c r="P289" s="55">
        <f t="shared" si="407"/>
        <v>0</v>
      </c>
      <c r="Q289" s="49">
        <f t="shared" si="407"/>
        <v>3985</v>
      </c>
      <c r="R289" s="55">
        <f t="shared" si="407"/>
        <v>0</v>
      </c>
      <c r="S289" s="118">
        <f t="shared" si="407"/>
        <v>3985</v>
      </c>
      <c r="T289" s="55">
        <f t="shared" si="407"/>
        <v>-3985</v>
      </c>
      <c r="U289" s="49">
        <f t="shared" si="407"/>
        <v>0</v>
      </c>
      <c r="V289" s="55">
        <f t="shared" si="407"/>
        <v>0</v>
      </c>
      <c r="W289" s="49">
        <f t="shared" ref="V289:W290" si="408">W290</f>
        <v>0</v>
      </c>
      <c r="X289" s="114" t="b">
        <f t="shared" si="389"/>
        <v>1</v>
      </c>
    </row>
    <row r="290" spans="1:24" ht="33" x14ac:dyDescent="0.25">
      <c r="A290" s="6" t="s">
        <v>89</v>
      </c>
      <c r="B290" s="3" t="s">
        <v>9</v>
      </c>
      <c r="C290" s="48" t="s">
        <v>208</v>
      </c>
      <c r="D290" s="48" t="s">
        <v>64</v>
      </c>
      <c r="E290" s="68" t="s">
        <v>229</v>
      </c>
      <c r="F290" s="3" t="s">
        <v>90</v>
      </c>
      <c r="G290" s="49">
        <f t="shared" si="407"/>
        <v>3985</v>
      </c>
      <c r="H290" s="49">
        <f t="shared" si="407"/>
        <v>0</v>
      </c>
      <c r="I290" s="49">
        <f t="shared" si="407"/>
        <v>3985</v>
      </c>
      <c r="J290" s="49">
        <f t="shared" si="407"/>
        <v>0</v>
      </c>
      <c r="K290" s="49">
        <f t="shared" si="407"/>
        <v>3985</v>
      </c>
      <c r="L290" s="55">
        <f t="shared" si="407"/>
        <v>0</v>
      </c>
      <c r="M290" s="49">
        <f t="shared" si="407"/>
        <v>3985</v>
      </c>
      <c r="N290" s="55">
        <f t="shared" si="407"/>
        <v>0</v>
      </c>
      <c r="O290" s="49">
        <f t="shared" si="407"/>
        <v>3985</v>
      </c>
      <c r="P290" s="55">
        <f t="shared" si="407"/>
        <v>0</v>
      </c>
      <c r="Q290" s="49">
        <f t="shared" si="407"/>
        <v>3985</v>
      </c>
      <c r="R290" s="55">
        <f t="shared" si="407"/>
        <v>0</v>
      </c>
      <c r="S290" s="118">
        <f t="shared" si="407"/>
        <v>3985</v>
      </c>
      <c r="T290" s="55">
        <f t="shared" si="407"/>
        <v>-3985</v>
      </c>
      <c r="U290" s="49">
        <f t="shared" si="407"/>
        <v>0</v>
      </c>
      <c r="V290" s="55">
        <f t="shared" si="408"/>
        <v>0</v>
      </c>
      <c r="W290" s="49">
        <f t="shared" si="408"/>
        <v>0</v>
      </c>
      <c r="X290" s="114" t="b">
        <f t="shared" si="389"/>
        <v>1</v>
      </c>
    </row>
    <row r="291" spans="1:24" x14ac:dyDescent="0.25">
      <c r="A291" s="6" t="s">
        <v>218</v>
      </c>
      <c r="B291" s="3" t="s">
        <v>9</v>
      </c>
      <c r="C291" s="48" t="s">
        <v>208</v>
      </c>
      <c r="D291" s="48" t="s">
        <v>64</v>
      </c>
      <c r="E291" s="68" t="s">
        <v>229</v>
      </c>
      <c r="F291" s="3" t="s">
        <v>219</v>
      </c>
      <c r="G291" s="55">
        <v>3985</v>
      </c>
      <c r="H291" s="49">
        <v>0</v>
      </c>
      <c r="I291" s="55">
        <f>G291+H291</f>
        <v>3985</v>
      </c>
      <c r="J291" s="55">
        <v>0</v>
      </c>
      <c r="K291" s="55">
        <f>I291+J291</f>
        <v>3985</v>
      </c>
      <c r="L291" s="55">
        <v>0</v>
      </c>
      <c r="M291" s="55">
        <f>K291+L291</f>
        <v>3985</v>
      </c>
      <c r="N291" s="55">
        <v>0</v>
      </c>
      <c r="O291" s="55">
        <f>M291+N291</f>
        <v>3985</v>
      </c>
      <c r="P291" s="55">
        <v>0</v>
      </c>
      <c r="Q291" s="55">
        <f>O291+P291</f>
        <v>3985</v>
      </c>
      <c r="R291" s="55">
        <v>0</v>
      </c>
      <c r="S291" s="119">
        <f>Q291+R291</f>
        <v>3985</v>
      </c>
      <c r="T291" s="55">
        <v>-3985</v>
      </c>
      <c r="U291" s="55">
        <f>S291+T291</f>
        <v>0</v>
      </c>
      <c r="V291" s="55">
        <v>0</v>
      </c>
      <c r="W291" s="55">
        <f>U291+V291</f>
        <v>0</v>
      </c>
      <c r="X291" s="114" t="b">
        <f t="shared" si="389"/>
        <v>1</v>
      </c>
    </row>
    <row r="292" spans="1:24" ht="33" x14ac:dyDescent="0.25">
      <c r="A292" s="27" t="s">
        <v>447</v>
      </c>
      <c r="B292" s="12" t="s">
        <v>9</v>
      </c>
      <c r="C292" s="51" t="s">
        <v>208</v>
      </c>
      <c r="D292" s="51" t="s">
        <v>64</v>
      </c>
      <c r="E292" s="70" t="s">
        <v>232</v>
      </c>
      <c r="F292" s="12"/>
      <c r="G292" s="52">
        <f t="shared" ref="G292:I292" si="409">G293+G297</f>
        <v>107379</v>
      </c>
      <c r="H292" s="52">
        <f t="shared" si="409"/>
        <v>13200</v>
      </c>
      <c r="I292" s="52">
        <f t="shared" si="409"/>
        <v>120579</v>
      </c>
      <c r="J292" s="52">
        <f t="shared" ref="J292:K292" si="410">J293+J297</f>
        <v>0</v>
      </c>
      <c r="K292" s="52">
        <f t="shared" si="410"/>
        <v>120579</v>
      </c>
      <c r="L292" s="75">
        <f t="shared" ref="L292:M292" si="411">L293+L297</f>
        <v>0</v>
      </c>
      <c r="M292" s="52">
        <f t="shared" si="411"/>
        <v>120579</v>
      </c>
      <c r="N292" s="75">
        <f t="shared" ref="N292:O292" si="412">N293+N297</f>
        <v>0</v>
      </c>
      <c r="O292" s="52">
        <f t="shared" si="412"/>
        <v>120579</v>
      </c>
      <c r="P292" s="75">
        <f t="shared" ref="P292:Q292" si="413">P293+P297</f>
        <v>0</v>
      </c>
      <c r="Q292" s="52">
        <f t="shared" si="413"/>
        <v>120579</v>
      </c>
      <c r="R292" s="75">
        <f t="shared" ref="R292:S292" si="414">R293+R297</f>
        <v>0</v>
      </c>
      <c r="S292" s="121">
        <f t="shared" si="414"/>
        <v>120579</v>
      </c>
      <c r="T292" s="75">
        <f t="shared" ref="T292:U292" si="415">T293+T297</f>
        <v>-120579</v>
      </c>
      <c r="U292" s="52">
        <f t="shared" si="415"/>
        <v>0</v>
      </c>
      <c r="V292" s="75">
        <f t="shared" ref="V292:W292" si="416">V293+V297</f>
        <v>0</v>
      </c>
      <c r="W292" s="52">
        <f t="shared" si="416"/>
        <v>0</v>
      </c>
      <c r="X292" s="114" t="b">
        <f t="shared" si="389"/>
        <v>1</v>
      </c>
    </row>
    <row r="293" spans="1:24" ht="17.25" x14ac:dyDescent="0.3">
      <c r="A293" s="25" t="s">
        <v>233</v>
      </c>
      <c r="B293" s="5" t="s">
        <v>9</v>
      </c>
      <c r="C293" s="44" t="s">
        <v>208</v>
      </c>
      <c r="D293" s="44" t="s">
        <v>64</v>
      </c>
      <c r="E293" s="66" t="s">
        <v>234</v>
      </c>
      <c r="F293" s="5"/>
      <c r="G293" s="45">
        <f t="shared" ref="G293:V295" si="417">G294</f>
        <v>87646</v>
      </c>
      <c r="H293" s="45">
        <f t="shared" si="417"/>
        <v>0</v>
      </c>
      <c r="I293" s="45">
        <f t="shared" si="417"/>
        <v>87646</v>
      </c>
      <c r="J293" s="45">
        <f t="shared" si="417"/>
        <v>0</v>
      </c>
      <c r="K293" s="45">
        <f t="shared" si="417"/>
        <v>87646</v>
      </c>
      <c r="L293" s="101">
        <f t="shared" si="417"/>
        <v>0</v>
      </c>
      <c r="M293" s="45">
        <f t="shared" si="417"/>
        <v>87646</v>
      </c>
      <c r="N293" s="101">
        <f t="shared" si="417"/>
        <v>0</v>
      </c>
      <c r="O293" s="45">
        <f t="shared" si="417"/>
        <v>87646</v>
      </c>
      <c r="P293" s="101">
        <f t="shared" si="417"/>
        <v>0</v>
      </c>
      <c r="Q293" s="45">
        <f t="shared" si="417"/>
        <v>87646</v>
      </c>
      <c r="R293" s="101">
        <f t="shared" si="417"/>
        <v>0</v>
      </c>
      <c r="S293" s="116">
        <f t="shared" si="417"/>
        <v>87646</v>
      </c>
      <c r="T293" s="101">
        <f t="shared" si="417"/>
        <v>-87646</v>
      </c>
      <c r="U293" s="45">
        <f t="shared" si="417"/>
        <v>0</v>
      </c>
      <c r="V293" s="101">
        <f t="shared" si="417"/>
        <v>0</v>
      </c>
      <c r="W293" s="45">
        <f t="shared" ref="V293:W295" si="418">W294</f>
        <v>0</v>
      </c>
      <c r="X293" s="114" t="b">
        <f t="shared" si="389"/>
        <v>1</v>
      </c>
    </row>
    <row r="294" spans="1:24" x14ac:dyDescent="0.25">
      <c r="A294" s="26" t="s">
        <v>235</v>
      </c>
      <c r="B294" s="7" t="s">
        <v>9</v>
      </c>
      <c r="C294" s="48" t="s">
        <v>208</v>
      </c>
      <c r="D294" s="48" t="s">
        <v>64</v>
      </c>
      <c r="E294" s="67" t="s">
        <v>236</v>
      </c>
      <c r="F294" s="3"/>
      <c r="G294" s="47">
        <f t="shared" si="417"/>
        <v>87646</v>
      </c>
      <c r="H294" s="47">
        <f t="shared" si="417"/>
        <v>0</v>
      </c>
      <c r="I294" s="47">
        <f t="shared" si="417"/>
        <v>87646</v>
      </c>
      <c r="J294" s="47">
        <f t="shared" si="417"/>
        <v>0</v>
      </c>
      <c r="K294" s="47">
        <f t="shared" si="417"/>
        <v>87646</v>
      </c>
      <c r="L294" s="80">
        <f t="shared" si="417"/>
        <v>0</v>
      </c>
      <c r="M294" s="47">
        <f t="shared" si="417"/>
        <v>87646</v>
      </c>
      <c r="N294" s="80">
        <f t="shared" si="417"/>
        <v>0</v>
      </c>
      <c r="O294" s="47">
        <f t="shared" si="417"/>
        <v>87646</v>
      </c>
      <c r="P294" s="80">
        <f t="shared" si="417"/>
        <v>0</v>
      </c>
      <c r="Q294" s="47">
        <f t="shared" si="417"/>
        <v>87646</v>
      </c>
      <c r="R294" s="80">
        <f t="shared" si="417"/>
        <v>0</v>
      </c>
      <c r="S294" s="117">
        <f t="shared" si="417"/>
        <v>87646</v>
      </c>
      <c r="T294" s="80">
        <f t="shared" si="417"/>
        <v>-87646</v>
      </c>
      <c r="U294" s="47">
        <f t="shared" si="417"/>
        <v>0</v>
      </c>
      <c r="V294" s="80">
        <f t="shared" si="418"/>
        <v>0</v>
      </c>
      <c r="W294" s="47">
        <f t="shared" si="418"/>
        <v>0</v>
      </c>
      <c r="X294" s="114" t="b">
        <f t="shared" si="389"/>
        <v>1</v>
      </c>
    </row>
    <row r="295" spans="1:24" ht="33" x14ac:dyDescent="0.25">
      <c r="A295" s="6" t="s">
        <v>89</v>
      </c>
      <c r="B295" s="3" t="s">
        <v>9</v>
      </c>
      <c r="C295" s="48" t="s">
        <v>208</v>
      </c>
      <c r="D295" s="48" t="s">
        <v>64</v>
      </c>
      <c r="E295" s="68" t="s">
        <v>236</v>
      </c>
      <c r="F295" s="3" t="s">
        <v>90</v>
      </c>
      <c r="G295" s="49">
        <f t="shared" si="417"/>
        <v>87646</v>
      </c>
      <c r="H295" s="49">
        <f t="shared" si="417"/>
        <v>0</v>
      </c>
      <c r="I295" s="49">
        <f t="shared" si="417"/>
        <v>87646</v>
      </c>
      <c r="J295" s="49">
        <f t="shared" si="417"/>
        <v>0</v>
      </c>
      <c r="K295" s="49">
        <f t="shared" si="417"/>
        <v>87646</v>
      </c>
      <c r="L295" s="55">
        <f t="shared" si="417"/>
        <v>0</v>
      </c>
      <c r="M295" s="49">
        <f t="shared" si="417"/>
        <v>87646</v>
      </c>
      <c r="N295" s="55">
        <f t="shared" si="417"/>
        <v>0</v>
      </c>
      <c r="O295" s="49">
        <f t="shared" si="417"/>
        <v>87646</v>
      </c>
      <c r="P295" s="55">
        <f t="shared" si="417"/>
        <v>0</v>
      </c>
      <c r="Q295" s="49">
        <f t="shared" si="417"/>
        <v>87646</v>
      </c>
      <c r="R295" s="55">
        <f t="shared" si="417"/>
        <v>0</v>
      </c>
      <c r="S295" s="118">
        <f t="shared" si="417"/>
        <v>87646</v>
      </c>
      <c r="T295" s="55">
        <f t="shared" si="417"/>
        <v>-87646</v>
      </c>
      <c r="U295" s="49">
        <f t="shared" si="417"/>
        <v>0</v>
      </c>
      <c r="V295" s="55">
        <f t="shared" si="418"/>
        <v>0</v>
      </c>
      <c r="W295" s="49">
        <f t="shared" si="418"/>
        <v>0</v>
      </c>
      <c r="X295" s="114" t="b">
        <f t="shared" si="389"/>
        <v>1</v>
      </c>
    </row>
    <row r="296" spans="1:24" x14ac:dyDescent="0.25">
      <c r="A296" s="6" t="s">
        <v>218</v>
      </c>
      <c r="B296" s="3" t="s">
        <v>9</v>
      </c>
      <c r="C296" s="48" t="s">
        <v>208</v>
      </c>
      <c r="D296" s="48" t="s">
        <v>64</v>
      </c>
      <c r="E296" s="68" t="s">
        <v>236</v>
      </c>
      <c r="F296" s="3" t="s">
        <v>219</v>
      </c>
      <c r="G296" s="55">
        <v>87646</v>
      </c>
      <c r="H296" s="49">
        <v>0</v>
      </c>
      <c r="I296" s="55">
        <f>G296+H296</f>
        <v>87646</v>
      </c>
      <c r="J296" s="55">
        <v>0</v>
      </c>
      <c r="K296" s="55">
        <f>I296+J296</f>
        <v>87646</v>
      </c>
      <c r="L296" s="55">
        <v>0</v>
      </c>
      <c r="M296" s="55">
        <f>K296+L296</f>
        <v>87646</v>
      </c>
      <c r="N296" s="55">
        <v>0</v>
      </c>
      <c r="O296" s="55">
        <f>M296+N296</f>
        <v>87646</v>
      </c>
      <c r="P296" s="55">
        <v>0</v>
      </c>
      <c r="Q296" s="55">
        <f>O296+P296</f>
        <v>87646</v>
      </c>
      <c r="R296" s="55">
        <v>0</v>
      </c>
      <c r="S296" s="119">
        <f>Q296+R296</f>
        <v>87646</v>
      </c>
      <c r="T296" s="55">
        <v>-87646</v>
      </c>
      <c r="U296" s="55">
        <f>S296+T296</f>
        <v>0</v>
      </c>
      <c r="V296" s="55">
        <v>0</v>
      </c>
      <c r="W296" s="55">
        <f>U296+V296</f>
        <v>0</v>
      </c>
      <c r="X296" s="114" t="b">
        <f t="shared" si="389"/>
        <v>1</v>
      </c>
    </row>
    <row r="297" spans="1:24" ht="17.25" customHeight="1" x14ac:dyDescent="0.3">
      <c r="A297" s="25" t="s">
        <v>101</v>
      </c>
      <c r="B297" s="5" t="s">
        <v>9</v>
      </c>
      <c r="C297" s="44" t="s">
        <v>208</v>
      </c>
      <c r="D297" s="44" t="s">
        <v>64</v>
      </c>
      <c r="E297" s="66" t="s">
        <v>237</v>
      </c>
      <c r="F297" s="3"/>
      <c r="G297" s="45">
        <f t="shared" ref="G297:W297" si="419">G298</f>
        <v>19733</v>
      </c>
      <c r="H297" s="45">
        <f t="shared" si="419"/>
        <v>13200</v>
      </c>
      <c r="I297" s="45">
        <f t="shared" si="419"/>
        <v>32933</v>
      </c>
      <c r="J297" s="45">
        <f t="shared" si="419"/>
        <v>0</v>
      </c>
      <c r="K297" s="45">
        <f t="shared" si="419"/>
        <v>32933</v>
      </c>
      <c r="L297" s="101">
        <f t="shared" si="419"/>
        <v>0</v>
      </c>
      <c r="M297" s="45">
        <f t="shared" si="419"/>
        <v>32933</v>
      </c>
      <c r="N297" s="101">
        <f t="shared" si="419"/>
        <v>0</v>
      </c>
      <c r="O297" s="45">
        <f t="shared" si="419"/>
        <v>32933</v>
      </c>
      <c r="P297" s="101">
        <f t="shared" si="419"/>
        <v>0</v>
      </c>
      <c r="Q297" s="45">
        <f t="shared" si="419"/>
        <v>32933</v>
      </c>
      <c r="R297" s="101">
        <f t="shared" si="419"/>
        <v>0</v>
      </c>
      <c r="S297" s="116">
        <f t="shared" si="419"/>
        <v>32933</v>
      </c>
      <c r="T297" s="101">
        <f t="shared" si="419"/>
        <v>-32933</v>
      </c>
      <c r="U297" s="45">
        <f t="shared" si="419"/>
        <v>0</v>
      </c>
      <c r="V297" s="101">
        <f t="shared" si="419"/>
        <v>0</v>
      </c>
      <c r="W297" s="45">
        <f t="shared" si="419"/>
        <v>0</v>
      </c>
      <c r="X297" s="114" t="b">
        <f t="shared" si="389"/>
        <v>1</v>
      </c>
    </row>
    <row r="298" spans="1:24" ht="33" x14ac:dyDescent="0.25">
      <c r="A298" s="26" t="s">
        <v>238</v>
      </c>
      <c r="B298" s="7" t="s">
        <v>9</v>
      </c>
      <c r="C298" s="48" t="s">
        <v>208</v>
      </c>
      <c r="D298" s="48" t="s">
        <v>64</v>
      </c>
      <c r="E298" s="67" t="s">
        <v>239</v>
      </c>
      <c r="F298" s="3"/>
      <c r="G298" s="47">
        <f t="shared" ref="G298:W300" si="420">G299</f>
        <v>19733</v>
      </c>
      <c r="H298" s="47">
        <f t="shared" si="420"/>
        <v>13200</v>
      </c>
      <c r="I298" s="47">
        <f t="shared" si="420"/>
        <v>32933</v>
      </c>
      <c r="J298" s="47">
        <f t="shared" si="420"/>
        <v>0</v>
      </c>
      <c r="K298" s="47">
        <f t="shared" si="420"/>
        <v>32933</v>
      </c>
      <c r="L298" s="80">
        <f t="shared" si="420"/>
        <v>0</v>
      </c>
      <c r="M298" s="47">
        <f t="shared" si="420"/>
        <v>32933</v>
      </c>
      <c r="N298" s="80">
        <f t="shared" si="420"/>
        <v>0</v>
      </c>
      <c r="O298" s="47">
        <f t="shared" si="420"/>
        <v>32933</v>
      </c>
      <c r="P298" s="80">
        <f t="shared" si="420"/>
        <v>0</v>
      </c>
      <c r="Q298" s="47">
        <f t="shared" si="420"/>
        <v>32933</v>
      </c>
      <c r="R298" s="80">
        <f t="shared" si="420"/>
        <v>0</v>
      </c>
      <c r="S298" s="117">
        <f t="shared" si="420"/>
        <v>32933</v>
      </c>
      <c r="T298" s="80">
        <f t="shared" si="420"/>
        <v>-32933</v>
      </c>
      <c r="U298" s="47">
        <f t="shared" si="420"/>
        <v>0</v>
      </c>
      <c r="V298" s="80">
        <f t="shared" si="420"/>
        <v>0</v>
      </c>
      <c r="W298" s="47">
        <f t="shared" si="420"/>
        <v>0</v>
      </c>
      <c r="X298" s="114" t="b">
        <f t="shared" si="389"/>
        <v>1</v>
      </c>
    </row>
    <row r="299" spans="1:24" ht="33" x14ac:dyDescent="0.25">
      <c r="A299" s="6" t="s">
        <v>240</v>
      </c>
      <c r="B299" s="3" t="s">
        <v>9</v>
      </c>
      <c r="C299" s="48" t="s">
        <v>208</v>
      </c>
      <c r="D299" s="48" t="s">
        <v>64</v>
      </c>
      <c r="E299" s="68" t="s">
        <v>241</v>
      </c>
      <c r="F299" s="3"/>
      <c r="G299" s="49">
        <f t="shared" ref="G299:V300" si="421">G300</f>
        <v>19733</v>
      </c>
      <c r="H299" s="49">
        <f t="shared" si="421"/>
        <v>13200</v>
      </c>
      <c r="I299" s="49">
        <f t="shared" si="421"/>
        <v>32933</v>
      </c>
      <c r="J299" s="49">
        <f t="shared" si="421"/>
        <v>0</v>
      </c>
      <c r="K299" s="49">
        <f t="shared" si="421"/>
        <v>32933</v>
      </c>
      <c r="L299" s="55">
        <f t="shared" si="421"/>
        <v>0</v>
      </c>
      <c r="M299" s="49">
        <f t="shared" si="421"/>
        <v>32933</v>
      </c>
      <c r="N299" s="55">
        <f t="shared" si="421"/>
        <v>0</v>
      </c>
      <c r="O299" s="49">
        <f t="shared" si="421"/>
        <v>32933</v>
      </c>
      <c r="P299" s="55">
        <f t="shared" si="421"/>
        <v>0</v>
      </c>
      <c r="Q299" s="49">
        <f t="shared" si="421"/>
        <v>32933</v>
      </c>
      <c r="R299" s="55">
        <f t="shared" si="421"/>
        <v>0</v>
      </c>
      <c r="S299" s="118">
        <f t="shared" si="421"/>
        <v>32933</v>
      </c>
      <c r="T299" s="55">
        <f t="shared" si="421"/>
        <v>-32933</v>
      </c>
      <c r="U299" s="49">
        <f t="shared" si="421"/>
        <v>0</v>
      </c>
      <c r="V299" s="55">
        <f t="shared" si="421"/>
        <v>0</v>
      </c>
      <c r="W299" s="49">
        <f t="shared" si="420"/>
        <v>0</v>
      </c>
      <c r="X299" s="114" t="b">
        <f t="shared" si="389"/>
        <v>1</v>
      </c>
    </row>
    <row r="300" spans="1:24" ht="33" x14ac:dyDescent="0.25">
      <c r="A300" s="6" t="s">
        <v>89</v>
      </c>
      <c r="B300" s="3" t="s">
        <v>9</v>
      </c>
      <c r="C300" s="48" t="s">
        <v>208</v>
      </c>
      <c r="D300" s="48" t="s">
        <v>64</v>
      </c>
      <c r="E300" s="68" t="s">
        <v>241</v>
      </c>
      <c r="F300" s="3" t="s">
        <v>90</v>
      </c>
      <c r="G300" s="49">
        <f t="shared" si="421"/>
        <v>19733</v>
      </c>
      <c r="H300" s="49">
        <f t="shared" si="421"/>
        <v>13200</v>
      </c>
      <c r="I300" s="49">
        <f t="shared" si="421"/>
        <v>32933</v>
      </c>
      <c r="J300" s="49">
        <f t="shared" si="421"/>
        <v>0</v>
      </c>
      <c r="K300" s="49">
        <f t="shared" si="421"/>
        <v>32933</v>
      </c>
      <c r="L300" s="55">
        <f t="shared" si="421"/>
        <v>0</v>
      </c>
      <c r="M300" s="49">
        <f t="shared" si="421"/>
        <v>32933</v>
      </c>
      <c r="N300" s="55">
        <f t="shared" si="421"/>
        <v>0</v>
      </c>
      <c r="O300" s="49">
        <f t="shared" si="421"/>
        <v>32933</v>
      </c>
      <c r="P300" s="55">
        <f t="shared" si="421"/>
        <v>0</v>
      </c>
      <c r="Q300" s="49">
        <f t="shared" si="421"/>
        <v>32933</v>
      </c>
      <c r="R300" s="55">
        <f t="shared" si="421"/>
        <v>0</v>
      </c>
      <c r="S300" s="118">
        <f t="shared" si="421"/>
        <v>32933</v>
      </c>
      <c r="T300" s="55">
        <f t="shared" si="421"/>
        <v>-32933</v>
      </c>
      <c r="U300" s="49">
        <f t="shared" si="421"/>
        <v>0</v>
      </c>
      <c r="V300" s="55">
        <f t="shared" si="420"/>
        <v>0</v>
      </c>
      <c r="W300" s="49">
        <f t="shared" si="420"/>
        <v>0</v>
      </c>
      <c r="X300" s="114" t="b">
        <f t="shared" si="389"/>
        <v>1</v>
      </c>
    </row>
    <row r="301" spans="1:24" x14ac:dyDescent="0.25">
      <c r="A301" s="6" t="s">
        <v>218</v>
      </c>
      <c r="B301" s="3" t="s">
        <v>9</v>
      </c>
      <c r="C301" s="48" t="s">
        <v>208</v>
      </c>
      <c r="D301" s="48" t="s">
        <v>64</v>
      </c>
      <c r="E301" s="68" t="s">
        <v>241</v>
      </c>
      <c r="F301" s="3" t="s">
        <v>219</v>
      </c>
      <c r="G301" s="55">
        <v>19733</v>
      </c>
      <c r="H301" s="91">
        <v>13200</v>
      </c>
      <c r="I301" s="55">
        <f>G301+H301</f>
        <v>32933</v>
      </c>
      <c r="J301" s="55">
        <v>0</v>
      </c>
      <c r="K301" s="55">
        <f>I301+J301</f>
        <v>32933</v>
      </c>
      <c r="L301" s="55">
        <v>0</v>
      </c>
      <c r="M301" s="55">
        <f>K301+L301</f>
        <v>32933</v>
      </c>
      <c r="N301" s="55">
        <v>0</v>
      </c>
      <c r="O301" s="55">
        <f>M301+N301</f>
        <v>32933</v>
      </c>
      <c r="P301" s="55">
        <v>0</v>
      </c>
      <c r="Q301" s="55">
        <f>O301+P301</f>
        <v>32933</v>
      </c>
      <c r="R301" s="55">
        <v>0</v>
      </c>
      <c r="S301" s="119">
        <f>Q301+R301</f>
        <v>32933</v>
      </c>
      <c r="T301" s="55">
        <v>-32933</v>
      </c>
      <c r="U301" s="55">
        <f>S301+T301</f>
        <v>0</v>
      </c>
      <c r="V301" s="55">
        <v>0</v>
      </c>
      <c r="W301" s="55">
        <f>U301+V301</f>
        <v>0</v>
      </c>
      <c r="X301" s="114" t="b">
        <f t="shared" si="389"/>
        <v>1</v>
      </c>
    </row>
    <row r="302" spans="1:24" ht="33" x14ac:dyDescent="0.25">
      <c r="A302" s="27" t="s">
        <v>128</v>
      </c>
      <c r="B302" s="12" t="s">
        <v>9</v>
      </c>
      <c r="C302" s="51" t="s">
        <v>208</v>
      </c>
      <c r="D302" s="51" t="s">
        <v>64</v>
      </c>
      <c r="E302" s="70" t="s">
        <v>129</v>
      </c>
      <c r="F302" s="12"/>
      <c r="G302" s="52">
        <f t="shared" ref="G302:W304" si="422">G303</f>
        <v>257.5</v>
      </c>
      <c r="H302" s="52">
        <f t="shared" si="422"/>
        <v>0</v>
      </c>
      <c r="I302" s="52">
        <f t="shared" si="422"/>
        <v>257.5</v>
      </c>
      <c r="J302" s="52">
        <f t="shared" si="422"/>
        <v>0</v>
      </c>
      <c r="K302" s="52">
        <f t="shared" si="422"/>
        <v>257.5</v>
      </c>
      <c r="L302" s="75">
        <f t="shared" si="422"/>
        <v>0</v>
      </c>
      <c r="M302" s="52">
        <f t="shared" si="422"/>
        <v>257.5</v>
      </c>
      <c r="N302" s="75">
        <f t="shared" si="422"/>
        <v>0</v>
      </c>
      <c r="O302" s="52">
        <f t="shared" si="422"/>
        <v>257.5</v>
      </c>
      <c r="P302" s="75">
        <f t="shared" si="422"/>
        <v>0</v>
      </c>
      <c r="Q302" s="52">
        <f t="shared" si="422"/>
        <v>257.5</v>
      </c>
      <c r="R302" s="75">
        <f t="shared" si="422"/>
        <v>0</v>
      </c>
      <c r="S302" s="121">
        <f t="shared" si="422"/>
        <v>257.5</v>
      </c>
      <c r="T302" s="75">
        <f t="shared" si="422"/>
        <v>-257.5</v>
      </c>
      <c r="U302" s="52">
        <f t="shared" si="422"/>
        <v>0</v>
      </c>
      <c r="V302" s="75">
        <f t="shared" si="422"/>
        <v>0</v>
      </c>
      <c r="W302" s="52">
        <f t="shared" si="422"/>
        <v>0</v>
      </c>
      <c r="X302" s="114" t="b">
        <f t="shared" si="389"/>
        <v>1</v>
      </c>
    </row>
    <row r="303" spans="1:24" ht="34.5" x14ac:dyDescent="0.3">
      <c r="A303" s="25" t="s">
        <v>242</v>
      </c>
      <c r="B303" s="5" t="s">
        <v>9</v>
      </c>
      <c r="C303" s="44" t="s">
        <v>208</v>
      </c>
      <c r="D303" s="44" t="s">
        <v>64</v>
      </c>
      <c r="E303" s="66" t="s">
        <v>243</v>
      </c>
      <c r="F303" s="3" t="s">
        <v>7</v>
      </c>
      <c r="G303" s="45">
        <f t="shared" ref="G303:V304" si="423">G304</f>
        <v>257.5</v>
      </c>
      <c r="H303" s="45">
        <f t="shared" si="423"/>
        <v>0</v>
      </c>
      <c r="I303" s="45">
        <f t="shared" si="423"/>
        <v>257.5</v>
      </c>
      <c r="J303" s="45">
        <f t="shared" si="423"/>
        <v>0</v>
      </c>
      <c r="K303" s="45">
        <f t="shared" si="423"/>
        <v>257.5</v>
      </c>
      <c r="L303" s="101">
        <f t="shared" si="423"/>
        <v>0</v>
      </c>
      <c r="M303" s="45">
        <f t="shared" si="423"/>
        <v>257.5</v>
      </c>
      <c r="N303" s="101">
        <f t="shared" si="423"/>
        <v>0</v>
      </c>
      <c r="O303" s="45">
        <f t="shared" si="423"/>
        <v>257.5</v>
      </c>
      <c r="P303" s="101">
        <f t="shared" si="423"/>
        <v>0</v>
      </c>
      <c r="Q303" s="45">
        <f t="shared" si="423"/>
        <v>257.5</v>
      </c>
      <c r="R303" s="101">
        <f t="shared" si="423"/>
        <v>0</v>
      </c>
      <c r="S303" s="116">
        <f t="shared" si="423"/>
        <v>257.5</v>
      </c>
      <c r="T303" s="101">
        <f t="shared" si="423"/>
        <v>-257.5</v>
      </c>
      <c r="U303" s="45">
        <f t="shared" si="423"/>
        <v>0</v>
      </c>
      <c r="V303" s="101">
        <f t="shared" si="423"/>
        <v>0</v>
      </c>
      <c r="W303" s="45">
        <f t="shared" si="422"/>
        <v>0</v>
      </c>
      <c r="X303" s="114" t="b">
        <f t="shared" si="389"/>
        <v>1</v>
      </c>
    </row>
    <row r="304" spans="1:24" ht="33" x14ac:dyDescent="0.25">
      <c r="A304" s="6" t="s">
        <v>89</v>
      </c>
      <c r="B304" s="3" t="s">
        <v>9</v>
      </c>
      <c r="C304" s="48" t="s">
        <v>208</v>
      </c>
      <c r="D304" s="48" t="s">
        <v>64</v>
      </c>
      <c r="E304" s="68" t="s">
        <v>243</v>
      </c>
      <c r="F304" s="3" t="s">
        <v>90</v>
      </c>
      <c r="G304" s="49">
        <f t="shared" si="423"/>
        <v>257.5</v>
      </c>
      <c r="H304" s="49">
        <f t="shared" si="423"/>
        <v>0</v>
      </c>
      <c r="I304" s="49">
        <f t="shared" si="423"/>
        <v>257.5</v>
      </c>
      <c r="J304" s="49">
        <f t="shared" si="423"/>
        <v>0</v>
      </c>
      <c r="K304" s="49">
        <f t="shared" si="423"/>
        <v>257.5</v>
      </c>
      <c r="L304" s="55">
        <f t="shared" si="423"/>
        <v>0</v>
      </c>
      <c r="M304" s="49">
        <f t="shared" si="423"/>
        <v>257.5</v>
      </c>
      <c r="N304" s="55">
        <f t="shared" si="423"/>
        <v>0</v>
      </c>
      <c r="O304" s="49">
        <f t="shared" si="423"/>
        <v>257.5</v>
      </c>
      <c r="P304" s="55">
        <f t="shared" si="423"/>
        <v>0</v>
      </c>
      <c r="Q304" s="49">
        <f t="shared" si="423"/>
        <v>257.5</v>
      </c>
      <c r="R304" s="55">
        <f t="shared" si="423"/>
        <v>0</v>
      </c>
      <c r="S304" s="118">
        <f t="shared" si="423"/>
        <v>257.5</v>
      </c>
      <c r="T304" s="55">
        <f t="shared" si="423"/>
        <v>-257.5</v>
      </c>
      <c r="U304" s="49">
        <f t="shared" si="423"/>
        <v>0</v>
      </c>
      <c r="V304" s="55">
        <f t="shared" si="422"/>
        <v>0</v>
      </c>
      <c r="W304" s="49">
        <f t="shared" si="422"/>
        <v>0</v>
      </c>
      <c r="X304" s="114" t="b">
        <f t="shared" si="389"/>
        <v>1</v>
      </c>
    </row>
    <row r="305" spans="1:24" x14ac:dyDescent="0.25">
      <c r="A305" s="6" t="s">
        <v>218</v>
      </c>
      <c r="B305" s="3" t="s">
        <v>9</v>
      </c>
      <c r="C305" s="48" t="s">
        <v>208</v>
      </c>
      <c r="D305" s="48" t="s">
        <v>64</v>
      </c>
      <c r="E305" s="68" t="s">
        <v>243</v>
      </c>
      <c r="F305" s="3" t="s">
        <v>219</v>
      </c>
      <c r="G305" s="55">
        <v>257.5</v>
      </c>
      <c r="H305" s="49">
        <v>0</v>
      </c>
      <c r="I305" s="55">
        <f>G305+H305</f>
        <v>257.5</v>
      </c>
      <c r="J305" s="55">
        <v>0</v>
      </c>
      <c r="K305" s="55">
        <f>I305+J305</f>
        <v>257.5</v>
      </c>
      <c r="L305" s="55">
        <v>0</v>
      </c>
      <c r="M305" s="55">
        <f>K305+L305</f>
        <v>257.5</v>
      </c>
      <c r="N305" s="55">
        <v>0</v>
      </c>
      <c r="O305" s="55">
        <f>M305+N305</f>
        <v>257.5</v>
      </c>
      <c r="P305" s="55">
        <v>0</v>
      </c>
      <c r="Q305" s="55">
        <f>O305+P305</f>
        <v>257.5</v>
      </c>
      <c r="R305" s="55">
        <v>0</v>
      </c>
      <c r="S305" s="119">
        <f>Q305+R305</f>
        <v>257.5</v>
      </c>
      <c r="T305" s="55">
        <v>-257.5</v>
      </c>
      <c r="U305" s="55">
        <f>S305+T305</f>
        <v>0</v>
      </c>
      <c r="V305" s="55">
        <v>0</v>
      </c>
      <c r="W305" s="55">
        <f>U305+V305</f>
        <v>0</v>
      </c>
      <c r="X305" s="114" t="b">
        <f t="shared" si="389"/>
        <v>1</v>
      </c>
    </row>
    <row r="306" spans="1:24" ht="33" x14ac:dyDescent="0.25">
      <c r="A306" s="24" t="s">
        <v>244</v>
      </c>
      <c r="B306" s="4" t="s">
        <v>9</v>
      </c>
      <c r="C306" s="43" t="s">
        <v>208</v>
      </c>
      <c r="D306" s="43" t="s">
        <v>126</v>
      </c>
      <c r="E306" s="69"/>
      <c r="F306" s="3"/>
      <c r="G306" s="40">
        <f t="shared" ref="G306:V309" si="424">G307</f>
        <v>684</v>
      </c>
      <c r="H306" s="40">
        <f t="shared" si="424"/>
        <v>0</v>
      </c>
      <c r="I306" s="40">
        <f t="shared" si="424"/>
        <v>684</v>
      </c>
      <c r="J306" s="40">
        <f t="shared" si="424"/>
        <v>0</v>
      </c>
      <c r="K306" s="40">
        <f t="shared" si="424"/>
        <v>684</v>
      </c>
      <c r="L306" s="53">
        <f t="shared" si="424"/>
        <v>0</v>
      </c>
      <c r="M306" s="40">
        <f t="shared" si="424"/>
        <v>684</v>
      </c>
      <c r="N306" s="53">
        <f t="shared" si="424"/>
        <v>0</v>
      </c>
      <c r="O306" s="40">
        <f t="shared" si="424"/>
        <v>684</v>
      </c>
      <c r="P306" s="53">
        <f t="shared" si="424"/>
        <v>0</v>
      </c>
      <c r="Q306" s="40">
        <f t="shared" si="424"/>
        <v>684</v>
      </c>
      <c r="R306" s="53">
        <f t="shared" si="424"/>
        <v>0</v>
      </c>
      <c r="S306" s="115">
        <f t="shared" si="424"/>
        <v>684</v>
      </c>
      <c r="T306" s="53">
        <f t="shared" si="424"/>
        <v>0</v>
      </c>
      <c r="U306" s="40">
        <f t="shared" si="424"/>
        <v>684</v>
      </c>
      <c r="V306" s="53">
        <f t="shared" si="424"/>
        <v>0</v>
      </c>
      <c r="W306" s="40">
        <f t="shared" ref="V306:W309" si="425">W307</f>
        <v>684</v>
      </c>
      <c r="X306" s="114" t="b">
        <f t="shared" si="389"/>
        <v>1</v>
      </c>
    </row>
    <row r="307" spans="1:24" x14ac:dyDescent="0.25">
      <c r="A307" s="24" t="s">
        <v>51</v>
      </c>
      <c r="B307" s="4">
        <v>901</v>
      </c>
      <c r="C307" s="43" t="s">
        <v>208</v>
      </c>
      <c r="D307" s="43" t="s">
        <v>126</v>
      </c>
      <c r="E307" s="69" t="s">
        <v>52</v>
      </c>
      <c r="F307" s="3"/>
      <c r="G307" s="40">
        <f t="shared" si="424"/>
        <v>684</v>
      </c>
      <c r="H307" s="40">
        <f t="shared" si="424"/>
        <v>0</v>
      </c>
      <c r="I307" s="40">
        <f t="shared" si="424"/>
        <v>684</v>
      </c>
      <c r="J307" s="40">
        <f t="shared" si="424"/>
        <v>0</v>
      </c>
      <c r="K307" s="40">
        <f t="shared" si="424"/>
        <v>684</v>
      </c>
      <c r="L307" s="53">
        <f t="shared" si="424"/>
        <v>0</v>
      </c>
      <c r="M307" s="40">
        <f t="shared" si="424"/>
        <v>684</v>
      </c>
      <c r="N307" s="53">
        <f t="shared" si="424"/>
        <v>0</v>
      </c>
      <c r="O307" s="40">
        <f t="shared" si="424"/>
        <v>684</v>
      </c>
      <c r="P307" s="53">
        <f t="shared" si="424"/>
        <v>0</v>
      </c>
      <c r="Q307" s="40">
        <f t="shared" si="424"/>
        <v>684</v>
      </c>
      <c r="R307" s="53">
        <f t="shared" si="424"/>
        <v>0</v>
      </c>
      <c r="S307" s="115">
        <f t="shared" si="424"/>
        <v>684</v>
      </c>
      <c r="T307" s="53">
        <f t="shared" si="424"/>
        <v>0</v>
      </c>
      <c r="U307" s="40">
        <f t="shared" si="424"/>
        <v>684</v>
      </c>
      <c r="V307" s="53">
        <f t="shared" si="425"/>
        <v>0</v>
      </c>
      <c r="W307" s="40">
        <f t="shared" si="425"/>
        <v>684</v>
      </c>
      <c r="X307" s="114" t="b">
        <f t="shared" si="389"/>
        <v>1</v>
      </c>
    </row>
    <row r="308" spans="1:24" ht="17.25" x14ac:dyDescent="0.3">
      <c r="A308" s="25" t="s">
        <v>245</v>
      </c>
      <c r="B308" s="5" t="s">
        <v>9</v>
      </c>
      <c r="C308" s="44" t="s">
        <v>208</v>
      </c>
      <c r="D308" s="44" t="s">
        <v>126</v>
      </c>
      <c r="E308" s="66" t="s">
        <v>246</v>
      </c>
      <c r="F308" s="7"/>
      <c r="G308" s="45">
        <f t="shared" si="424"/>
        <v>684</v>
      </c>
      <c r="H308" s="45">
        <f t="shared" si="424"/>
        <v>0</v>
      </c>
      <c r="I308" s="45">
        <f t="shared" si="424"/>
        <v>684</v>
      </c>
      <c r="J308" s="45">
        <f t="shared" si="424"/>
        <v>0</v>
      </c>
      <c r="K308" s="45">
        <f t="shared" si="424"/>
        <v>684</v>
      </c>
      <c r="L308" s="101">
        <f t="shared" si="424"/>
        <v>0</v>
      </c>
      <c r="M308" s="45">
        <f t="shared" si="424"/>
        <v>684</v>
      </c>
      <c r="N308" s="101">
        <f t="shared" si="424"/>
        <v>0</v>
      </c>
      <c r="O308" s="45">
        <f t="shared" si="424"/>
        <v>684</v>
      </c>
      <c r="P308" s="101">
        <f t="shared" si="424"/>
        <v>0</v>
      </c>
      <c r="Q308" s="45">
        <f t="shared" si="424"/>
        <v>684</v>
      </c>
      <c r="R308" s="101">
        <f t="shared" si="424"/>
        <v>0</v>
      </c>
      <c r="S308" s="116">
        <f t="shared" si="424"/>
        <v>684</v>
      </c>
      <c r="T308" s="101">
        <f t="shared" si="424"/>
        <v>0</v>
      </c>
      <c r="U308" s="45">
        <f t="shared" si="424"/>
        <v>684</v>
      </c>
      <c r="V308" s="101">
        <f t="shared" si="425"/>
        <v>0</v>
      </c>
      <c r="W308" s="45">
        <f t="shared" si="425"/>
        <v>684</v>
      </c>
      <c r="X308" s="114" t="b">
        <f t="shared" si="389"/>
        <v>1</v>
      </c>
    </row>
    <row r="309" spans="1:24" ht="33" x14ac:dyDescent="0.25">
      <c r="A309" s="6" t="s">
        <v>26</v>
      </c>
      <c r="B309" s="3" t="s">
        <v>9</v>
      </c>
      <c r="C309" s="48" t="s">
        <v>208</v>
      </c>
      <c r="D309" s="48" t="s">
        <v>126</v>
      </c>
      <c r="E309" s="68" t="s">
        <v>246</v>
      </c>
      <c r="F309" s="3" t="s">
        <v>27</v>
      </c>
      <c r="G309" s="49">
        <f t="shared" si="424"/>
        <v>684</v>
      </c>
      <c r="H309" s="49">
        <f t="shared" si="424"/>
        <v>0</v>
      </c>
      <c r="I309" s="49">
        <f t="shared" si="424"/>
        <v>684</v>
      </c>
      <c r="J309" s="49">
        <f t="shared" si="424"/>
        <v>0</v>
      </c>
      <c r="K309" s="49">
        <f t="shared" si="424"/>
        <v>684</v>
      </c>
      <c r="L309" s="55">
        <f t="shared" si="424"/>
        <v>0</v>
      </c>
      <c r="M309" s="49">
        <f t="shared" si="424"/>
        <v>684</v>
      </c>
      <c r="N309" s="55">
        <f t="shared" si="424"/>
        <v>0</v>
      </c>
      <c r="O309" s="49">
        <f t="shared" si="424"/>
        <v>684</v>
      </c>
      <c r="P309" s="55">
        <f t="shared" si="424"/>
        <v>0</v>
      </c>
      <c r="Q309" s="49">
        <f t="shared" si="424"/>
        <v>684</v>
      </c>
      <c r="R309" s="55">
        <f t="shared" si="424"/>
        <v>0</v>
      </c>
      <c r="S309" s="118">
        <f t="shared" si="424"/>
        <v>684</v>
      </c>
      <c r="T309" s="55">
        <f t="shared" si="424"/>
        <v>0</v>
      </c>
      <c r="U309" s="49">
        <f t="shared" si="424"/>
        <v>684</v>
      </c>
      <c r="V309" s="55">
        <f t="shared" si="425"/>
        <v>0</v>
      </c>
      <c r="W309" s="49">
        <f t="shared" si="425"/>
        <v>684</v>
      </c>
      <c r="X309" s="114" t="b">
        <f t="shared" si="389"/>
        <v>1</v>
      </c>
    </row>
    <row r="310" spans="1:24" ht="33" x14ac:dyDescent="0.25">
      <c r="A310" s="6" t="s">
        <v>28</v>
      </c>
      <c r="B310" s="3" t="s">
        <v>9</v>
      </c>
      <c r="C310" s="48" t="s">
        <v>208</v>
      </c>
      <c r="D310" s="48" t="s">
        <v>126</v>
      </c>
      <c r="E310" s="68" t="s">
        <v>246</v>
      </c>
      <c r="F310" s="3" t="s">
        <v>29</v>
      </c>
      <c r="G310" s="55">
        <f>600+84</f>
        <v>684</v>
      </c>
      <c r="H310" s="49">
        <v>0</v>
      </c>
      <c r="I310" s="55">
        <f>G310+H310</f>
        <v>684</v>
      </c>
      <c r="J310" s="55">
        <v>0</v>
      </c>
      <c r="K310" s="55">
        <f>I310+J310</f>
        <v>684</v>
      </c>
      <c r="L310" s="55">
        <v>0</v>
      </c>
      <c r="M310" s="55">
        <f>K310+L310</f>
        <v>684</v>
      </c>
      <c r="N310" s="55">
        <v>0</v>
      </c>
      <c r="O310" s="55">
        <f>M310+N310</f>
        <v>684</v>
      </c>
      <c r="P310" s="55">
        <v>0</v>
      </c>
      <c r="Q310" s="55">
        <f>O310+P310</f>
        <v>684</v>
      </c>
      <c r="R310" s="55">
        <v>0</v>
      </c>
      <c r="S310" s="119">
        <f>Q310+R310</f>
        <v>684</v>
      </c>
      <c r="T310" s="55">
        <v>0</v>
      </c>
      <c r="U310" s="55">
        <f>S310+T310</f>
        <v>684</v>
      </c>
      <c r="V310" s="55">
        <v>0</v>
      </c>
      <c r="W310" s="55">
        <f>U310+V310</f>
        <v>684</v>
      </c>
      <c r="X310" s="114" t="b">
        <f t="shared" si="389"/>
        <v>1</v>
      </c>
    </row>
    <row r="311" spans="1:24" x14ac:dyDescent="0.25">
      <c r="A311" s="24" t="s">
        <v>247</v>
      </c>
      <c r="B311" s="4" t="s">
        <v>9</v>
      </c>
      <c r="C311" s="43" t="s">
        <v>208</v>
      </c>
      <c r="D311" s="43" t="s">
        <v>208</v>
      </c>
      <c r="E311" s="69" t="s">
        <v>7</v>
      </c>
      <c r="F311" s="3" t="s">
        <v>7</v>
      </c>
      <c r="G311" s="40">
        <f t="shared" ref="G311:V316" si="426">G312</f>
        <v>700</v>
      </c>
      <c r="H311" s="40">
        <f t="shared" si="426"/>
        <v>0</v>
      </c>
      <c r="I311" s="40">
        <f t="shared" si="426"/>
        <v>700</v>
      </c>
      <c r="J311" s="40">
        <f t="shared" si="426"/>
        <v>0</v>
      </c>
      <c r="K311" s="40">
        <f t="shared" si="426"/>
        <v>700</v>
      </c>
      <c r="L311" s="53">
        <f t="shared" si="426"/>
        <v>0</v>
      </c>
      <c r="M311" s="40">
        <f t="shared" si="426"/>
        <v>700</v>
      </c>
      <c r="N311" s="53">
        <f t="shared" si="426"/>
        <v>0</v>
      </c>
      <c r="O311" s="40">
        <f t="shared" si="426"/>
        <v>700</v>
      </c>
      <c r="P311" s="53">
        <f t="shared" si="426"/>
        <v>0</v>
      </c>
      <c r="Q311" s="40">
        <f t="shared" si="426"/>
        <v>700</v>
      </c>
      <c r="R311" s="53">
        <f t="shared" si="426"/>
        <v>0</v>
      </c>
      <c r="S311" s="115">
        <f t="shared" si="426"/>
        <v>700</v>
      </c>
      <c r="T311" s="53">
        <f t="shared" si="426"/>
        <v>0</v>
      </c>
      <c r="U311" s="40">
        <f t="shared" si="426"/>
        <v>700</v>
      </c>
      <c r="V311" s="53">
        <f t="shared" si="426"/>
        <v>0</v>
      </c>
      <c r="W311" s="40">
        <f t="shared" ref="V311:W316" si="427">W312</f>
        <v>700</v>
      </c>
      <c r="X311" s="114" t="b">
        <f t="shared" si="389"/>
        <v>1</v>
      </c>
    </row>
    <row r="312" spans="1:24" x14ac:dyDescent="0.25">
      <c r="A312" s="24" t="s">
        <v>51</v>
      </c>
      <c r="B312" s="4" t="s">
        <v>9</v>
      </c>
      <c r="C312" s="43" t="s">
        <v>208</v>
      </c>
      <c r="D312" s="43" t="s">
        <v>208</v>
      </c>
      <c r="E312" s="69" t="s">
        <v>52</v>
      </c>
      <c r="F312" s="3"/>
      <c r="G312" s="40">
        <f t="shared" si="426"/>
        <v>700</v>
      </c>
      <c r="H312" s="40">
        <f t="shared" si="426"/>
        <v>0</v>
      </c>
      <c r="I312" s="40">
        <f t="shared" si="426"/>
        <v>700</v>
      </c>
      <c r="J312" s="40">
        <f t="shared" si="426"/>
        <v>0</v>
      </c>
      <c r="K312" s="40">
        <f t="shared" si="426"/>
        <v>700</v>
      </c>
      <c r="L312" s="53">
        <f t="shared" si="426"/>
        <v>0</v>
      </c>
      <c r="M312" s="40">
        <f t="shared" si="426"/>
        <v>700</v>
      </c>
      <c r="N312" s="53">
        <f t="shared" si="426"/>
        <v>0</v>
      </c>
      <c r="O312" s="40">
        <f t="shared" si="426"/>
        <v>700</v>
      </c>
      <c r="P312" s="53">
        <f t="shared" si="426"/>
        <v>0</v>
      </c>
      <c r="Q312" s="40">
        <f t="shared" si="426"/>
        <v>700</v>
      </c>
      <c r="R312" s="53">
        <f t="shared" si="426"/>
        <v>0</v>
      </c>
      <c r="S312" s="115">
        <f t="shared" si="426"/>
        <v>700</v>
      </c>
      <c r="T312" s="53">
        <f t="shared" si="426"/>
        <v>0</v>
      </c>
      <c r="U312" s="40">
        <f t="shared" si="426"/>
        <v>700</v>
      </c>
      <c r="V312" s="53">
        <f t="shared" si="427"/>
        <v>0</v>
      </c>
      <c r="W312" s="40">
        <f t="shared" si="427"/>
        <v>700</v>
      </c>
      <c r="X312" s="114" t="b">
        <f t="shared" si="389"/>
        <v>1</v>
      </c>
    </row>
    <row r="313" spans="1:24" ht="34.5" x14ac:dyDescent="0.3">
      <c r="A313" s="25" t="s">
        <v>248</v>
      </c>
      <c r="B313" s="5" t="s">
        <v>9</v>
      </c>
      <c r="C313" s="44" t="s">
        <v>208</v>
      </c>
      <c r="D313" s="44" t="s">
        <v>208</v>
      </c>
      <c r="E313" s="66" t="s">
        <v>249</v>
      </c>
      <c r="F313" s="3" t="s">
        <v>7</v>
      </c>
      <c r="G313" s="45">
        <f t="shared" si="426"/>
        <v>700</v>
      </c>
      <c r="H313" s="45">
        <f t="shared" si="426"/>
        <v>0</v>
      </c>
      <c r="I313" s="45">
        <f t="shared" si="426"/>
        <v>700</v>
      </c>
      <c r="J313" s="45">
        <f t="shared" si="426"/>
        <v>0</v>
      </c>
      <c r="K313" s="45">
        <f t="shared" si="426"/>
        <v>700</v>
      </c>
      <c r="L313" s="101">
        <f t="shared" si="426"/>
        <v>0</v>
      </c>
      <c r="M313" s="45">
        <f t="shared" si="426"/>
        <v>700</v>
      </c>
      <c r="N313" s="101">
        <f t="shared" si="426"/>
        <v>0</v>
      </c>
      <c r="O313" s="45">
        <f t="shared" si="426"/>
        <v>700</v>
      </c>
      <c r="P313" s="101">
        <f t="shared" si="426"/>
        <v>0</v>
      </c>
      <c r="Q313" s="45">
        <f t="shared" si="426"/>
        <v>700</v>
      </c>
      <c r="R313" s="101">
        <f t="shared" si="426"/>
        <v>0</v>
      </c>
      <c r="S313" s="116">
        <f t="shared" si="426"/>
        <v>700</v>
      </c>
      <c r="T313" s="101">
        <f t="shared" si="426"/>
        <v>0</v>
      </c>
      <c r="U313" s="45">
        <f t="shared" si="426"/>
        <v>700</v>
      </c>
      <c r="V313" s="101">
        <f t="shared" si="427"/>
        <v>0</v>
      </c>
      <c r="W313" s="45">
        <f t="shared" si="427"/>
        <v>700</v>
      </c>
      <c r="X313" s="114" t="b">
        <f t="shared" si="389"/>
        <v>1</v>
      </c>
    </row>
    <row r="314" spans="1:24" x14ac:dyDescent="0.25">
      <c r="A314" s="6" t="s">
        <v>250</v>
      </c>
      <c r="B314" s="3" t="s">
        <v>9</v>
      </c>
      <c r="C314" s="48" t="s">
        <v>208</v>
      </c>
      <c r="D314" s="48" t="s">
        <v>208</v>
      </c>
      <c r="E314" s="68" t="s">
        <v>251</v>
      </c>
      <c r="F314" s="3" t="s">
        <v>7</v>
      </c>
      <c r="G314" s="49">
        <f t="shared" si="426"/>
        <v>700</v>
      </c>
      <c r="H314" s="49">
        <f t="shared" si="426"/>
        <v>0</v>
      </c>
      <c r="I314" s="49">
        <f t="shared" si="426"/>
        <v>700</v>
      </c>
      <c r="J314" s="49">
        <f t="shared" si="426"/>
        <v>0</v>
      </c>
      <c r="K314" s="49">
        <f t="shared" si="426"/>
        <v>700</v>
      </c>
      <c r="L314" s="55">
        <f t="shared" si="426"/>
        <v>0</v>
      </c>
      <c r="M314" s="49">
        <f t="shared" si="426"/>
        <v>700</v>
      </c>
      <c r="N314" s="55">
        <f t="shared" si="426"/>
        <v>0</v>
      </c>
      <c r="O314" s="49">
        <f t="shared" si="426"/>
        <v>700</v>
      </c>
      <c r="P314" s="55">
        <f t="shared" si="426"/>
        <v>0</v>
      </c>
      <c r="Q314" s="49">
        <f t="shared" si="426"/>
        <v>700</v>
      </c>
      <c r="R314" s="55">
        <f t="shared" si="426"/>
        <v>0</v>
      </c>
      <c r="S314" s="118">
        <f t="shared" si="426"/>
        <v>700</v>
      </c>
      <c r="T314" s="55">
        <f t="shared" si="426"/>
        <v>0</v>
      </c>
      <c r="U314" s="49">
        <f t="shared" si="426"/>
        <v>700</v>
      </c>
      <c r="V314" s="55">
        <f t="shared" si="427"/>
        <v>0</v>
      </c>
      <c r="W314" s="49">
        <f t="shared" si="427"/>
        <v>700</v>
      </c>
      <c r="X314" s="114" t="b">
        <f t="shared" si="389"/>
        <v>1</v>
      </c>
    </row>
    <row r="315" spans="1:24" x14ac:dyDescent="0.25">
      <c r="A315" s="6" t="s">
        <v>434</v>
      </c>
      <c r="B315" s="3" t="s">
        <v>9</v>
      </c>
      <c r="C315" s="48" t="s">
        <v>208</v>
      </c>
      <c r="D315" s="48" t="s">
        <v>208</v>
      </c>
      <c r="E315" s="68" t="s">
        <v>252</v>
      </c>
      <c r="F315" s="3" t="s">
        <v>7</v>
      </c>
      <c r="G315" s="49">
        <f t="shared" si="426"/>
        <v>700</v>
      </c>
      <c r="H315" s="49">
        <f t="shared" si="426"/>
        <v>0</v>
      </c>
      <c r="I315" s="49">
        <f t="shared" si="426"/>
        <v>700</v>
      </c>
      <c r="J315" s="49">
        <f t="shared" si="426"/>
        <v>0</v>
      </c>
      <c r="K315" s="49">
        <f t="shared" si="426"/>
        <v>700</v>
      </c>
      <c r="L315" s="55">
        <f t="shared" si="426"/>
        <v>0</v>
      </c>
      <c r="M315" s="49">
        <f t="shared" si="426"/>
        <v>700</v>
      </c>
      <c r="N315" s="55">
        <f t="shared" si="426"/>
        <v>0</v>
      </c>
      <c r="O315" s="49">
        <f t="shared" si="426"/>
        <v>700</v>
      </c>
      <c r="P315" s="55">
        <f t="shared" si="426"/>
        <v>0</v>
      </c>
      <c r="Q315" s="49">
        <f t="shared" si="426"/>
        <v>700</v>
      </c>
      <c r="R315" s="55">
        <f t="shared" si="426"/>
        <v>0</v>
      </c>
      <c r="S315" s="118">
        <f t="shared" si="426"/>
        <v>700</v>
      </c>
      <c r="T315" s="55">
        <f t="shared" si="426"/>
        <v>0</v>
      </c>
      <c r="U315" s="49">
        <f t="shared" si="426"/>
        <v>700</v>
      </c>
      <c r="V315" s="55">
        <f t="shared" si="427"/>
        <v>0</v>
      </c>
      <c r="W315" s="49">
        <f t="shared" si="427"/>
        <v>700</v>
      </c>
      <c r="X315" s="114" t="b">
        <f t="shared" si="389"/>
        <v>1</v>
      </c>
    </row>
    <row r="316" spans="1:24" ht="33" x14ac:dyDescent="0.25">
      <c r="A316" s="6" t="s">
        <v>26</v>
      </c>
      <c r="B316" s="3" t="s">
        <v>9</v>
      </c>
      <c r="C316" s="48" t="s">
        <v>208</v>
      </c>
      <c r="D316" s="48" t="s">
        <v>208</v>
      </c>
      <c r="E316" s="68" t="s">
        <v>252</v>
      </c>
      <c r="F316" s="3" t="s">
        <v>27</v>
      </c>
      <c r="G316" s="49">
        <f t="shared" si="426"/>
        <v>700</v>
      </c>
      <c r="H316" s="49">
        <f t="shared" si="426"/>
        <v>0</v>
      </c>
      <c r="I316" s="49">
        <f t="shared" si="426"/>
        <v>700</v>
      </c>
      <c r="J316" s="49">
        <f t="shared" si="426"/>
        <v>0</v>
      </c>
      <c r="K316" s="49">
        <f t="shared" si="426"/>
        <v>700</v>
      </c>
      <c r="L316" s="55">
        <f t="shared" si="426"/>
        <v>0</v>
      </c>
      <c r="M316" s="49">
        <f t="shared" si="426"/>
        <v>700</v>
      </c>
      <c r="N316" s="55">
        <f t="shared" si="426"/>
        <v>0</v>
      </c>
      <c r="O316" s="49">
        <f t="shared" si="426"/>
        <v>700</v>
      </c>
      <c r="P316" s="55">
        <f t="shared" si="426"/>
        <v>0</v>
      </c>
      <c r="Q316" s="49">
        <f t="shared" si="426"/>
        <v>700</v>
      </c>
      <c r="R316" s="55">
        <f t="shared" si="426"/>
        <v>0</v>
      </c>
      <c r="S316" s="118">
        <f t="shared" si="426"/>
        <v>700</v>
      </c>
      <c r="T316" s="55">
        <f t="shared" si="426"/>
        <v>0</v>
      </c>
      <c r="U316" s="49">
        <f t="shared" si="426"/>
        <v>700</v>
      </c>
      <c r="V316" s="55">
        <f t="shared" si="427"/>
        <v>0</v>
      </c>
      <c r="W316" s="49">
        <f t="shared" si="427"/>
        <v>700</v>
      </c>
      <c r="X316" s="114" t="b">
        <f t="shared" si="389"/>
        <v>1</v>
      </c>
    </row>
    <row r="317" spans="1:24" ht="33" x14ac:dyDescent="0.25">
      <c r="A317" s="6" t="s">
        <v>28</v>
      </c>
      <c r="B317" s="3" t="s">
        <v>9</v>
      </c>
      <c r="C317" s="48" t="s">
        <v>208</v>
      </c>
      <c r="D317" s="48" t="s">
        <v>208</v>
      </c>
      <c r="E317" s="68" t="s">
        <v>252</v>
      </c>
      <c r="F317" s="3" t="s">
        <v>29</v>
      </c>
      <c r="G317" s="55">
        <v>700</v>
      </c>
      <c r="H317" s="49">
        <v>0</v>
      </c>
      <c r="I317" s="55">
        <f>G317+H317</f>
        <v>700</v>
      </c>
      <c r="J317" s="55">
        <v>0</v>
      </c>
      <c r="K317" s="55">
        <f>I317+J317</f>
        <v>700</v>
      </c>
      <c r="L317" s="55">
        <v>0</v>
      </c>
      <c r="M317" s="55">
        <f>K317+L317</f>
        <v>700</v>
      </c>
      <c r="N317" s="55">
        <v>0</v>
      </c>
      <c r="O317" s="55">
        <f>M317+N317</f>
        <v>700</v>
      </c>
      <c r="P317" s="55">
        <v>0</v>
      </c>
      <c r="Q317" s="55">
        <f>O317+P317</f>
        <v>700</v>
      </c>
      <c r="R317" s="55">
        <v>0</v>
      </c>
      <c r="S317" s="119">
        <f>Q317+R317</f>
        <v>700</v>
      </c>
      <c r="T317" s="55">
        <v>0</v>
      </c>
      <c r="U317" s="55">
        <f>S317+T317</f>
        <v>700</v>
      </c>
      <c r="V317" s="55">
        <v>0</v>
      </c>
      <c r="W317" s="55">
        <f>U317+V317</f>
        <v>700</v>
      </c>
      <c r="X317" s="114" t="b">
        <f t="shared" si="389"/>
        <v>1</v>
      </c>
    </row>
    <row r="318" spans="1:24" x14ac:dyDescent="0.25">
      <c r="A318" s="24" t="s">
        <v>253</v>
      </c>
      <c r="B318" s="4" t="s">
        <v>9</v>
      </c>
      <c r="C318" s="43" t="s">
        <v>254</v>
      </c>
      <c r="D318" s="43" t="s">
        <v>6</v>
      </c>
      <c r="E318" s="69" t="s">
        <v>7</v>
      </c>
      <c r="F318" s="3" t="s">
        <v>7</v>
      </c>
      <c r="G318" s="40">
        <f t="shared" ref="G318:W318" si="428">G319</f>
        <v>82402.5</v>
      </c>
      <c r="H318" s="40">
        <f t="shared" si="428"/>
        <v>0</v>
      </c>
      <c r="I318" s="40">
        <f t="shared" si="428"/>
        <v>82402.5</v>
      </c>
      <c r="J318" s="40">
        <f t="shared" si="428"/>
        <v>0</v>
      </c>
      <c r="K318" s="40">
        <f t="shared" si="428"/>
        <v>82402.5</v>
      </c>
      <c r="L318" s="53">
        <f t="shared" si="428"/>
        <v>0</v>
      </c>
      <c r="M318" s="40">
        <f t="shared" si="428"/>
        <v>82402.5</v>
      </c>
      <c r="N318" s="53">
        <f t="shared" si="428"/>
        <v>0</v>
      </c>
      <c r="O318" s="40">
        <f t="shared" si="428"/>
        <v>82402.5</v>
      </c>
      <c r="P318" s="53">
        <f t="shared" si="428"/>
        <v>1717</v>
      </c>
      <c r="Q318" s="40">
        <f t="shared" si="428"/>
        <v>84119.5</v>
      </c>
      <c r="R318" s="53">
        <f t="shared" si="428"/>
        <v>0</v>
      </c>
      <c r="S318" s="115">
        <f t="shared" si="428"/>
        <v>84119.5</v>
      </c>
      <c r="T318" s="129">
        <f t="shared" si="428"/>
        <v>961.65004999999996</v>
      </c>
      <c r="U318" s="137">
        <f t="shared" si="428"/>
        <v>85081.150049999997</v>
      </c>
      <c r="V318" s="129">
        <f t="shared" si="428"/>
        <v>0</v>
      </c>
      <c r="W318" s="137">
        <f t="shared" si="428"/>
        <v>85081.150049999997</v>
      </c>
      <c r="X318" s="114" t="b">
        <f t="shared" si="389"/>
        <v>1</v>
      </c>
    </row>
    <row r="319" spans="1:24" x14ac:dyDescent="0.25">
      <c r="A319" s="24" t="s">
        <v>255</v>
      </c>
      <c r="B319" s="4" t="s">
        <v>9</v>
      </c>
      <c r="C319" s="43" t="s">
        <v>254</v>
      </c>
      <c r="D319" s="43" t="s">
        <v>5</v>
      </c>
      <c r="E319" s="69" t="s">
        <v>7</v>
      </c>
      <c r="F319" s="3" t="s">
        <v>7</v>
      </c>
      <c r="G319" s="40">
        <f t="shared" ref="G319:I319" si="429">G320+G366</f>
        <v>82402.5</v>
      </c>
      <c r="H319" s="40">
        <f t="shared" si="429"/>
        <v>0</v>
      </c>
      <c r="I319" s="40">
        <f t="shared" si="429"/>
        <v>82402.5</v>
      </c>
      <c r="J319" s="40">
        <f t="shared" ref="J319:K319" si="430">J320+J366</f>
        <v>0</v>
      </c>
      <c r="K319" s="40">
        <f t="shared" si="430"/>
        <v>82402.5</v>
      </c>
      <c r="L319" s="53">
        <f t="shared" ref="L319:M319" si="431">L320+L366</f>
        <v>0</v>
      </c>
      <c r="M319" s="40">
        <f t="shared" si="431"/>
        <v>82402.5</v>
      </c>
      <c r="N319" s="53">
        <f t="shared" ref="N319:O319" si="432">N320+N366</f>
        <v>0</v>
      </c>
      <c r="O319" s="40">
        <f t="shared" si="432"/>
        <v>82402.5</v>
      </c>
      <c r="P319" s="53">
        <f t="shared" ref="P319:Q319" si="433">P320+P366</f>
        <v>1717</v>
      </c>
      <c r="Q319" s="40">
        <f t="shared" si="433"/>
        <v>84119.5</v>
      </c>
      <c r="R319" s="53">
        <f t="shared" ref="R319:S319" si="434">R320+R366</f>
        <v>0</v>
      </c>
      <c r="S319" s="115">
        <f t="shared" si="434"/>
        <v>84119.5</v>
      </c>
      <c r="T319" s="129">
        <f t="shared" ref="T319:U319" si="435">T320+T366</f>
        <v>961.65004999999996</v>
      </c>
      <c r="U319" s="137">
        <f t="shared" si="435"/>
        <v>85081.150049999997</v>
      </c>
      <c r="V319" s="129">
        <f t="shared" ref="V319:W319" si="436">V320+V366</f>
        <v>0</v>
      </c>
      <c r="W319" s="137">
        <f t="shared" si="436"/>
        <v>85081.150049999997</v>
      </c>
      <c r="X319" s="114" t="b">
        <f t="shared" si="389"/>
        <v>1</v>
      </c>
    </row>
    <row r="320" spans="1:24" ht="33" x14ac:dyDescent="0.25">
      <c r="A320" s="27" t="s">
        <v>210</v>
      </c>
      <c r="B320" s="12" t="s">
        <v>9</v>
      </c>
      <c r="C320" s="51" t="s">
        <v>254</v>
      </c>
      <c r="D320" s="51" t="s">
        <v>5</v>
      </c>
      <c r="E320" s="70" t="s">
        <v>211</v>
      </c>
      <c r="F320" s="12" t="s">
        <v>7</v>
      </c>
      <c r="G320" s="52">
        <f t="shared" ref="G320:I320" si="437">G321+G337+G350+G362</f>
        <v>81747</v>
      </c>
      <c r="H320" s="52">
        <f t="shared" si="437"/>
        <v>0</v>
      </c>
      <c r="I320" s="52">
        <f t="shared" si="437"/>
        <v>81747</v>
      </c>
      <c r="J320" s="52">
        <f t="shared" ref="J320:K320" si="438">J321+J337+J350+J362</f>
        <v>0</v>
      </c>
      <c r="K320" s="52">
        <f t="shared" si="438"/>
        <v>81747</v>
      </c>
      <c r="L320" s="75">
        <f t="shared" ref="L320:M320" si="439">L321+L337+L350+L362</f>
        <v>0</v>
      </c>
      <c r="M320" s="52">
        <f t="shared" si="439"/>
        <v>81747</v>
      </c>
      <c r="N320" s="75">
        <f t="shared" ref="N320:O320" si="440">N321+N337+N350+N362</f>
        <v>0</v>
      </c>
      <c r="O320" s="52">
        <f t="shared" si="440"/>
        <v>81747</v>
      </c>
      <c r="P320" s="75">
        <f t="shared" ref="P320:Q320" si="441">P321+P337+P350+P362</f>
        <v>1717</v>
      </c>
      <c r="Q320" s="52">
        <f t="shared" si="441"/>
        <v>83464</v>
      </c>
      <c r="R320" s="75">
        <f t="shared" ref="R320:S320" si="442">R321+R337+R350+R362</f>
        <v>0</v>
      </c>
      <c r="S320" s="121">
        <f t="shared" si="442"/>
        <v>83464</v>
      </c>
      <c r="T320" s="130">
        <f>T321+T337+T350+T362</f>
        <v>961.65004999999996</v>
      </c>
      <c r="U320" s="138">
        <f t="shared" ref="U320:W320" si="443">U321+U337+U350+U362</f>
        <v>84425.650049999997</v>
      </c>
      <c r="V320" s="130">
        <f>V321+V337+V350+V362</f>
        <v>0</v>
      </c>
      <c r="W320" s="138">
        <f t="shared" si="443"/>
        <v>84425.650049999997</v>
      </c>
      <c r="X320" s="114" t="b">
        <f t="shared" si="389"/>
        <v>1</v>
      </c>
    </row>
    <row r="321" spans="1:24" ht="34.5" x14ac:dyDescent="0.3">
      <c r="A321" s="25" t="s">
        <v>256</v>
      </c>
      <c r="B321" s="5" t="s">
        <v>9</v>
      </c>
      <c r="C321" s="44" t="s">
        <v>254</v>
      </c>
      <c r="D321" s="44" t="s">
        <v>5</v>
      </c>
      <c r="E321" s="66" t="s">
        <v>257</v>
      </c>
      <c r="F321" s="3" t="s">
        <v>7</v>
      </c>
      <c r="G321" s="45">
        <f t="shared" ref="G321:I321" si="444">G322+G329</f>
        <v>15404</v>
      </c>
      <c r="H321" s="45">
        <f t="shared" si="444"/>
        <v>0</v>
      </c>
      <c r="I321" s="45">
        <f t="shared" si="444"/>
        <v>15404</v>
      </c>
      <c r="J321" s="45">
        <f t="shared" ref="J321:K321" si="445">J322+J329</f>
        <v>0</v>
      </c>
      <c r="K321" s="45">
        <f t="shared" si="445"/>
        <v>15404</v>
      </c>
      <c r="L321" s="101">
        <f t="shared" ref="L321:M321" si="446">L322+L329</f>
        <v>0</v>
      </c>
      <c r="M321" s="45">
        <f t="shared" si="446"/>
        <v>15404</v>
      </c>
      <c r="N321" s="101">
        <f t="shared" ref="N321:O321" si="447">N322+N329</f>
        <v>0</v>
      </c>
      <c r="O321" s="45">
        <f t="shared" si="447"/>
        <v>15404</v>
      </c>
      <c r="P321" s="101">
        <f t="shared" ref="P321:Q321" si="448">P322+P329</f>
        <v>0</v>
      </c>
      <c r="Q321" s="45">
        <f t="shared" si="448"/>
        <v>15404</v>
      </c>
      <c r="R321" s="101">
        <f t="shared" ref="R321:S321" si="449">R322+R329</f>
        <v>0</v>
      </c>
      <c r="S321" s="116">
        <f t="shared" si="449"/>
        <v>15404</v>
      </c>
      <c r="T321" s="101">
        <f t="shared" ref="T321:U321" si="450">T322+T329</f>
        <v>710</v>
      </c>
      <c r="U321" s="45">
        <f t="shared" si="450"/>
        <v>16114</v>
      </c>
      <c r="V321" s="101">
        <f t="shared" ref="V321:W321" si="451">V322+V329</f>
        <v>0</v>
      </c>
      <c r="W321" s="45">
        <f t="shared" si="451"/>
        <v>16114</v>
      </c>
      <c r="X321" s="114" t="b">
        <f t="shared" si="389"/>
        <v>1</v>
      </c>
    </row>
    <row r="322" spans="1:24" x14ac:dyDescent="0.25">
      <c r="A322" s="6" t="s">
        <v>258</v>
      </c>
      <c r="B322" s="3" t="s">
        <v>9</v>
      </c>
      <c r="C322" s="48" t="s">
        <v>254</v>
      </c>
      <c r="D322" s="48" t="s">
        <v>5</v>
      </c>
      <c r="E322" s="68" t="s">
        <v>259</v>
      </c>
      <c r="F322" s="3" t="s">
        <v>7</v>
      </c>
      <c r="G322" s="49">
        <f t="shared" ref="G322:I322" si="452">G323+G326</f>
        <v>13125</v>
      </c>
      <c r="H322" s="49">
        <f t="shared" si="452"/>
        <v>0</v>
      </c>
      <c r="I322" s="49">
        <f t="shared" si="452"/>
        <v>13125</v>
      </c>
      <c r="J322" s="49">
        <f t="shared" ref="J322:K322" si="453">J323+J326</f>
        <v>0</v>
      </c>
      <c r="K322" s="49">
        <f t="shared" si="453"/>
        <v>13125</v>
      </c>
      <c r="L322" s="55">
        <f t="shared" ref="L322:M322" si="454">L323+L326</f>
        <v>0</v>
      </c>
      <c r="M322" s="49">
        <f t="shared" si="454"/>
        <v>13125</v>
      </c>
      <c r="N322" s="55">
        <f t="shared" ref="N322:O322" si="455">N323+N326</f>
        <v>0</v>
      </c>
      <c r="O322" s="49">
        <f t="shared" si="455"/>
        <v>13125</v>
      </c>
      <c r="P322" s="55">
        <f t="shared" ref="P322:Q322" si="456">P323+P326</f>
        <v>0</v>
      </c>
      <c r="Q322" s="49">
        <f t="shared" si="456"/>
        <v>13125</v>
      </c>
      <c r="R322" s="55">
        <f t="shared" ref="R322:S322" si="457">R323+R326</f>
        <v>0</v>
      </c>
      <c r="S322" s="118">
        <f t="shared" si="457"/>
        <v>13125</v>
      </c>
      <c r="T322" s="55">
        <f t="shared" ref="T322:U322" si="458">T323+T326</f>
        <v>535</v>
      </c>
      <c r="U322" s="49">
        <f t="shared" si="458"/>
        <v>13660</v>
      </c>
      <c r="V322" s="55">
        <f t="shared" ref="V322:W322" si="459">V323+V326</f>
        <v>0</v>
      </c>
      <c r="W322" s="49">
        <f t="shared" si="459"/>
        <v>13660</v>
      </c>
      <c r="X322" s="114" t="b">
        <f t="shared" si="389"/>
        <v>1</v>
      </c>
    </row>
    <row r="323" spans="1:24" ht="33" x14ac:dyDescent="0.25">
      <c r="A323" s="26" t="s">
        <v>260</v>
      </c>
      <c r="B323" s="7" t="s">
        <v>9</v>
      </c>
      <c r="C323" s="46" t="s">
        <v>254</v>
      </c>
      <c r="D323" s="46" t="s">
        <v>5</v>
      </c>
      <c r="E323" s="67" t="s">
        <v>261</v>
      </c>
      <c r="F323" s="3" t="s">
        <v>7</v>
      </c>
      <c r="G323" s="47">
        <f t="shared" ref="G323:V324" si="460">G324</f>
        <v>7301</v>
      </c>
      <c r="H323" s="47">
        <f t="shared" si="460"/>
        <v>0</v>
      </c>
      <c r="I323" s="47">
        <f t="shared" si="460"/>
        <v>7301</v>
      </c>
      <c r="J323" s="47">
        <f t="shared" si="460"/>
        <v>0</v>
      </c>
      <c r="K323" s="47">
        <f t="shared" si="460"/>
        <v>7301</v>
      </c>
      <c r="L323" s="80">
        <f t="shared" si="460"/>
        <v>0</v>
      </c>
      <c r="M323" s="47">
        <f t="shared" si="460"/>
        <v>7301</v>
      </c>
      <c r="N323" s="80">
        <f t="shared" si="460"/>
        <v>0</v>
      </c>
      <c r="O323" s="47">
        <f t="shared" si="460"/>
        <v>7301</v>
      </c>
      <c r="P323" s="80">
        <f t="shared" si="460"/>
        <v>0</v>
      </c>
      <c r="Q323" s="47">
        <f t="shared" si="460"/>
        <v>7301</v>
      </c>
      <c r="R323" s="80">
        <f t="shared" si="460"/>
        <v>0</v>
      </c>
      <c r="S323" s="117">
        <f t="shared" si="460"/>
        <v>7301</v>
      </c>
      <c r="T323" s="80">
        <f t="shared" si="460"/>
        <v>360</v>
      </c>
      <c r="U323" s="47">
        <f t="shared" si="460"/>
        <v>7661</v>
      </c>
      <c r="V323" s="80">
        <f t="shared" si="460"/>
        <v>0</v>
      </c>
      <c r="W323" s="47">
        <f t="shared" ref="V323:W324" si="461">W324</f>
        <v>7661</v>
      </c>
      <c r="X323" s="114" t="b">
        <f t="shared" si="389"/>
        <v>1</v>
      </c>
    </row>
    <row r="324" spans="1:24" ht="33" x14ac:dyDescent="0.25">
      <c r="A324" s="6" t="s">
        <v>89</v>
      </c>
      <c r="B324" s="3" t="s">
        <v>9</v>
      </c>
      <c r="C324" s="48" t="s">
        <v>254</v>
      </c>
      <c r="D324" s="48" t="s">
        <v>5</v>
      </c>
      <c r="E324" s="68" t="s">
        <v>261</v>
      </c>
      <c r="F324" s="3" t="s">
        <v>90</v>
      </c>
      <c r="G324" s="49">
        <f t="shared" si="460"/>
        <v>7301</v>
      </c>
      <c r="H324" s="49">
        <f t="shared" si="460"/>
        <v>0</v>
      </c>
      <c r="I324" s="49">
        <f t="shared" si="460"/>
        <v>7301</v>
      </c>
      <c r="J324" s="49">
        <f t="shared" si="460"/>
        <v>0</v>
      </c>
      <c r="K324" s="49">
        <f t="shared" si="460"/>
        <v>7301</v>
      </c>
      <c r="L324" s="55">
        <f t="shared" si="460"/>
        <v>0</v>
      </c>
      <c r="M324" s="49">
        <f t="shared" si="460"/>
        <v>7301</v>
      </c>
      <c r="N324" s="55">
        <f t="shared" si="460"/>
        <v>0</v>
      </c>
      <c r="O324" s="49">
        <f t="shared" si="460"/>
        <v>7301</v>
      </c>
      <c r="P324" s="55">
        <f t="shared" si="460"/>
        <v>0</v>
      </c>
      <c r="Q324" s="49">
        <f t="shared" si="460"/>
        <v>7301</v>
      </c>
      <c r="R324" s="55">
        <f t="shared" si="460"/>
        <v>0</v>
      </c>
      <c r="S324" s="118">
        <f t="shared" si="460"/>
        <v>7301</v>
      </c>
      <c r="T324" s="55">
        <f t="shared" si="460"/>
        <v>360</v>
      </c>
      <c r="U324" s="49">
        <f t="shared" si="460"/>
        <v>7661</v>
      </c>
      <c r="V324" s="55">
        <f t="shared" si="461"/>
        <v>0</v>
      </c>
      <c r="W324" s="49">
        <f t="shared" si="461"/>
        <v>7661</v>
      </c>
      <c r="X324" s="114" t="b">
        <f t="shared" si="389"/>
        <v>1</v>
      </c>
    </row>
    <row r="325" spans="1:24" x14ac:dyDescent="0.25">
      <c r="A325" s="6" t="s">
        <v>218</v>
      </c>
      <c r="B325" s="3" t="s">
        <v>9</v>
      </c>
      <c r="C325" s="48" t="s">
        <v>254</v>
      </c>
      <c r="D325" s="48" t="s">
        <v>5</v>
      </c>
      <c r="E325" s="68" t="s">
        <v>261</v>
      </c>
      <c r="F325" s="3" t="s">
        <v>219</v>
      </c>
      <c r="G325" s="55">
        <v>7301</v>
      </c>
      <c r="H325" s="49">
        <v>0</v>
      </c>
      <c r="I325" s="55">
        <f>G325+H325</f>
        <v>7301</v>
      </c>
      <c r="J325" s="55">
        <v>0</v>
      </c>
      <c r="K325" s="55">
        <f>I325+J325</f>
        <v>7301</v>
      </c>
      <c r="L325" s="55">
        <v>0</v>
      </c>
      <c r="M325" s="55">
        <f>K325+L325</f>
        <v>7301</v>
      </c>
      <c r="N325" s="55">
        <v>0</v>
      </c>
      <c r="O325" s="55">
        <f>M325+N325</f>
        <v>7301</v>
      </c>
      <c r="P325" s="55">
        <v>0</v>
      </c>
      <c r="Q325" s="55">
        <f>O325+P325</f>
        <v>7301</v>
      </c>
      <c r="R325" s="55">
        <v>0</v>
      </c>
      <c r="S325" s="119">
        <f>Q325+R325</f>
        <v>7301</v>
      </c>
      <c r="T325" s="55">
        <v>360</v>
      </c>
      <c r="U325" s="55">
        <f>S325+T325</f>
        <v>7661</v>
      </c>
      <c r="V325" s="55">
        <v>0</v>
      </c>
      <c r="W325" s="55">
        <f>U325+V325</f>
        <v>7661</v>
      </c>
      <c r="X325" s="114" t="b">
        <f t="shared" si="389"/>
        <v>1</v>
      </c>
    </row>
    <row r="326" spans="1:24" ht="33" x14ac:dyDescent="0.25">
      <c r="A326" s="26" t="s">
        <v>262</v>
      </c>
      <c r="B326" s="7" t="s">
        <v>9</v>
      </c>
      <c r="C326" s="46" t="s">
        <v>254</v>
      </c>
      <c r="D326" s="46" t="s">
        <v>5</v>
      </c>
      <c r="E326" s="67" t="s">
        <v>263</v>
      </c>
      <c r="F326" s="3" t="s">
        <v>7</v>
      </c>
      <c r="G326" s="47">
        <f t="shared" ref="G326:V327" si="462">G327</f>
        <v>5824</v>
      </c>
      <c r="H326" s="47">
        <f t="shared" si="462"/>
        <v>0</v>
      </c>
      <c r="I326" s="47">
        <f t="shared" si="462"/>
        <v>5824</v>
      </c>
      <c r="J326" s="47">
        <f t="shared" si="462"/>
        <v>0</v>
      </c>
      <c r="K326" s="47">
        <f t="shared" si="462"/>
        <v>5824</v>
      </c>
      <c r="L326" s="80">
        <f t="shared" si="462"/>
        <v>0</v>
      </c>
      <c r="M326" s="47">
        <f t="shared" si="462"/>
        <v>5824</v>
      </c>
      <c r="N326" s="80">
        <f t="shared" si="462"/>
        <v>0</v>
      </c>
      <c r="O326" s="47">
        <f t="shared" si="462"/>
        <v>5824</v>
      </c>
      <c r="P326" s="80">
        <f t="shared" si="462"/>
        <v>0</v>
      </c>
      <c r="Q326" s="47">
        <f t="shared" si="462"/>
        <v>5824</v>
      </c>
      <c r="R326" s="80">
        <f t="shared" si="462"/>
        <v>0</v>
      </c>
      <c r="S326" s="117">
        <f t="shared" si="462"/>
        <v>5824</v>
      </c>
      <c r="T326" s="80">
        <f t="shared" si="462"/>
        <v>175</v>
      </c>
      <c r="U326" s="47">
        <f t="shared" si="462"/>
        <v>5999</v>
      </c>
      <c r="V326" s="80">
        <f t="shared" si="462"/>
        <v>0</v>
      </c>
      <c r="W326" s="47">
        <f t="shared" ref="V326:W327" si="463">W327</f>
        <v>5999</v>
      </c>
      <c r="X326" s="114" t="b">
        <f t="shared" si="389"/>
        <v>1</v>
      </c>
    </row>
    <row r="327" spans="1:24" ht="33" x14ac:dyDescent="0.25">
      <c r="A327" s="6" t="s">
        <v>89</v>
      </c>
      <c r="B327" s="3" t="s">
        <v>9</v>
      </c>
      <c r="C327" s="48" t="s">
        <v>254</v>
      </c>
      <c r="D327" s="48" t="s">
        <v>5</v>
      </c>
      <c r="E327" s="68" t="s">
        <v>263</v>
      </c>
      <c r="F327" s="3" t="s">
        <v>90</v>
      </c>
      <c r="G327" s="49">
        <f t="shared" si="462"/>
        <v>5824</v>
      </c>
      <c r="H327" s="49">
        <f t="shared" si="462"/>
        <v>0</v>
      </c>
      <c r="I327" s="49">
        <f t="shared" si="462"/>
        <v>5824</v>
      </c>
      <c r="J327" s="49">
        <f t="shared" si="462"/>
        <v>0</v>
      </c>
      <c r="K327" s="49">
        <f t="shared" si="462"/>
        <v>5824</v>
      </c>
      <c r="L327" s="55">
        <f t="shared" si="462"/>
        <v>0</v>
      </c>
      <c r="M327" s="49">
        <f t="shared" si="462"/>
        <v>5824</v>
      </c>
      <c r="N327" s="55">
        <f t="shared" si="462"/>
        <v>0</v>
      </c>
      <c r="O327" s="49">
        <f t="shared" si="462"/>
        <v>5824</v>
      </c>
      <c r="P327" s="55">
        <f t="shared" si="462"/>
        <v>0</v>
      </c>
      <c r="Q327" s="49">
        <f t="shared" si="462"/>
        <v>5824</v>
      </c>
      <c r="R327" s="55">
        <f t="shared" si="462"/>
        <v>0</v>
      </c>
      <c r="S327" s="118">
        <f t="shared" si="462"/>
        <v>5824</v>
      </c>
      <c r="T327" s="55">
        <f t="shared" si="462"/>
        <v>175</v>
      </c>
      <c r="U327" s="49">
        <f t="shared" si="462"/>
        <v>5999</v>
      </c>
      <c r="V327" s="55">
        <f t="shared" si="463"/>
        <v>0</v>
      </c>
      <c r="W327" s="49">
        <f t="shared" si="463"/>
        <v>5999</v>
      </c>
      <c r="X327" s="114" t="b">
        <f t="shared" si="389"/>
        <v>1</v>
      </c>
    </row>
    <row r="328" spans="1:24" x14ac:dyDescent="0.25">
      <c r="A328" s="6" t="s">
        <v>218</v>
      </c>
      <c r="B328" s="3" t="s">
        <v>9</v>
      </c>
      <c r="C328" s="48" t="s">
        <v>254</v>
      </c>
      <c r="D328" s="48" t="s">
        <v>5</v>
      </c>
      <c r="E328" s="68" t="s">
        <v>263</v>
      </c>
      <c r="F328" s="3" t="s">
        <v>219</v>
      </c>
      <c r="G328" s="55">
        <v>5824</v>
      </c>
      <c r="H328" s="49">
        <v>0</v>
      </c>
      <c r="I328" s="55">
        <f>G328+H328</f>
        <v>5824</v>
      </c>
      <c r="J328" s="55">
        <v>0</v>
      </c>
      <c r="K328" s="55">
        <f>I328+J328</f>
        <v>5824</v>
      </c>
      <c r="L328" s="55">
        <v>0</v>
      </c>
      <c r="M328" s="55">
        <f>K328+L328</f>
        <v>5824</v>
      </c>
      <c r="N328" s="55">
        <v>0</v>
      </c>
      <c r="O328" s="55">
        <f>M328+N328</f>
        <v>5824</v>
      </c>
      <c r="P328" s="55">
        <v>0</v>
      </c>
      <c r="Q328" s="55">
        <f>O328+P328</f>
        <v>5824</v>
      </c>
      <c r="R328" s="55">
        <v>0</v>
      </c>
      <c r="S328" s="119">
        <f>Q328+R328</f>
        <v>5824</v>
      </c>
      <c r="T328" s="55">
        <v>175</v>
      </c>
      <c r="U328" s="55">
        <f>S328+T328</f>
        <v>5999</v>
      </c>
      <c r="V328" s="55">
        <v>0</v>
      </c>
      <c r="W328" s="55">
        <f>U328+V328</f>
        <v>5999</v>
      </c>
      <c r="X328" s="114" t="b">
        <f t="shared" si="389"/>
        <v>1</v>
      </c>
    </row>
    <row r="329" spans="1:24" x14ac:dyDescent="0.25">
      <c r="A329" s="6" t="s">
        <v>101</v>
      </c>
      <c r="B329" s="3" t="s">
        <v>9</v>
      </c>
      <c r="C329" s="48" t="s">
        <v>254</v>
      </c>
      <c r="D329" s="48" t="s">
        <v>5</v>
      </c>
      <c r="E329" s="68" t="s">
        <v>265</v>
      </c>
      <c r="F329" s="3" t="s">
        <v>7</v>
      </c>
      <c r="G329" s="49">
        <f t="shared" ref="G329:W329" si="464">G330</f>
        <v>2279</v>
      </c>
      <c r="H329" s="49">
        <f t="shared" si="464"/>
        <v>0</v>
      </c>
      <c r="I329" s="49">
        <f t="shared" si="464"/>
        <v>2279</v>
      </c>
      <c r="J329" s="49">
        <f t="shared" si="464"/>
        <v>0</v>
      </c>
      <c r="K329" s="49">
        <f t="shared" si="464"/>
        <v>2279</v>
      </c>
      <c r="L329" s="55">
        <f t="shared" si="464"/>
        <v>0</v>
      </c>
      <c r="M329" s="49">
        <f t="shared" si="464"/>
        <v>2279</v>
      </c>
      <c r="N329" s="55">
        <f t="shared" si="464"/>
        <v>0</v>
      </c>
      <c r="O329" s="49">
        <f t="shared" si="464"/>
        <v>2279</v>
      </c>
      <c r="P329" s="55">
        <f t="shared" si="464"/>
        <v>0</v>
      </c>
      <c r="Q329" s="49">
        <f t="shared" si="464"/>
        <v>2279</v>
      </c>
      <c r="R329" s="55">
        <f t="shared" si="464"/>
        <v>0</v>
      </c>
      <c r="S329" s="118">
        <f t="shared" si="464"/>
        <v>2279</v>
      </c>
      <c r="T329" s="55">
        <f t="shared" si="464"/>
        <v>175</v>
      </c>
      <c r="U329" s="49">
        <f t="shared" si="464"/>
        <v>2454</v>
      </c>
      <c r="V329" s="55">
        <f t="shared" si="464"/>
        <v>0</v>
      </c>
      <c r="W329" s="49">
        <f t="shared" si="464"/>
        <v>2454</v>
      </c>
      <c r="X329" s="114" t="b">
        <f t="shared" si="389"/>
        <v>1</v>
      </c>
    </row>
    <row r="330" spans="1:24" ht="33" x14ac:dyDescent="0.25">
      <c r="A330" s="6" t="s">
        <v>264</v>
      </c>
      <c r="B330" s="3" t="s">
        <v>9</v>
      </c>
      <c r="C330" s="48" t="s">
        <v>254</v>
      </c>
      <c r="D330" s="48" t="s">
        <v>5</v>
      </c>
      <c r="E330" s="68" t="s">
        <v>415</v>
      </c>
      <c r="F330" s="3"/>
      <c r="G330" s="49">
        <f t="shared" ref="G330:I330" si="465">G331+G334</f>
        <v>2279</v>
      </c>
      <c r="H330" s="49">
        <f t="shared" si="465"/>
        <v>0</v>
      </c>
      <c r="I330" s="49">
        <f t="shared" si="465"/>
        <v>2279</v>
      </c>
      <c r="J330" s="49">
        <f t="shared" ref="J330:K330" si="466">J331+J334</f>
        <v>0</v>
      </c>
      <c r="K330" s="49">
        <f t="shared" si="466"/>
        <v>2279</v>
      </c>
      <c r="L330" s="55">
        <f t="shared" ref="L330:M330" si="467">L331+L334</f>
        <v>0</v>
      </c>
      <c r="M330" s="49">
        <f t="shared" si="467"/>
        <v>2279</v>
      </c>
      <c r="N330" s="55">
        <f t="shared" ref="N330:O330" si="468">N331+N334</f>
        <v>0</v>
      </c>
      <c r="O330" s="49">
        <f t="shared" si="468"/>
        <v>2279</v>
      </c>
      <c r="P330" s="55">
        <f t="shared" ref="P330:Q330" si="469">P331+P334</f>
        <v>0</v>
      </c>
      <c r="Q330" s="49">
        <f t="shared" si="469"/>
        <v>2279</v>
      </c>
      <c r="R330" s="55">
        <f t="shared" ref="R330:S330" si="470">R331+R334</f>
        <v>0</v>
      </c>
      <c r="S330" s="118">
        <f t="shared" si="470"/>
        <v>2279</v>
      </c>
      <c r="T330" s="55">
        <f t="shared" ref="T330:U330" si="471">T331+T334</f>
        <v>175</v>
      </c>
      <c r="U330" s="49">
        <f t="shared" si="471"/>
        <v>2454</v>
      </c>
      <c r="V330" s="55">
        <f t="shared" ref="V330:W330" si="472">V331+V334</f>
        <v>0</v>
      </c>
      <c r="W330" s="49">
        <f t="shared" si="472"/>
        <v>2454</v>
      </c>
      <c r="X330" s="114" t="b">
        <f t="shared" si="389"/>
        <v>1</v>
      </c>
    </row>
    <row r="331" spans="1:24" ht="33" x14ac:dyDescent="0.25">
      <c r="A331" s="6" t="s">
        <v>240</v>
      </c>
      <c r="B331" s="3" t="s">
        <v>9</v>
      </c>
      <c r="C331" s="48" t="s">
        <v>254</v>
      </c>
      <c r="D331" s="48" t="s">
        <v>5</v>
      </c>
      <c r="E331" s="68" t="s">
        <v>266</v>
      </c>
      <c r="F331" s="3" t="s">
        <v>7</v>
      </c>
      <c r="G331" s="49">
        <f t="shared" ref="G331:V332" si="473">G332</f>
        <v>1879</v>
      </c>
      <c r="H331" s="49">
        <f t="shared" si="473"/>
        <v>0</v>
      </c>
      <c r="I331" s="49">
        <f t="shared" si="473"/>
        <v>1879</v>
      </c>
      <c r="J331" s="49">
        <f t="shared" si="473"/>
        <v>0</v>
      </c>
      <c r="K331" s="49">
        <f t="shared" si="473"/>
        <v>1879</v>
      </c>
      <c r="L331" s="55">
        <f t="shared" si="473"/>
        <v>0</v>
      </c>
      <c r="M331" s="49">
        <f t="shared" si="473"/>
        <v>1879</v>
      </c>
      <c r="N331" s="55">
        <f t="shared" si="473"/>
        <v>0</v>
      </c>
      <c r="O331" s="49">
        <f t="shared" si="473"/>
        <v>1879</v>
      </c>
      <c r="P331" s="55">
        <f t="shared" si="473"/>
        <v>0</v>
      </c>
      <c r="Q331" s="49">
        <f t="shared" si="473"/>
        <v>1879</v>
      </c>
      <c r="R331" s="55">
        <f t="shared" si="473"/>
        <v>0</v>
      </c>
      <c r="S331" s="118">
        <f t="shared" si="473"/>
        <v>1879</v>
      </c>
      <c r="T331" s="55">
        <f t="shared" si="473"/>
        <v>175</v>
      </c>
      <c r="U331" s="49">
        <f t="shared" si="473"/>
        <v>2054</v>
      </c>
      <c r="V331" s="55">
        <f t="shared" si="473"/>
        <v>0</v>
      </c>
      <c r="W331" s="49">
        <f t="shared" ref="V331:W332" si="474">W332</f>
        <v>2054</v>
      </c>
      <c r="X331" s="114" t="b">
        <f t="shared" si="389"/>
        <v>1</v>
      </c>
    </row>
    <row r="332" spans="1:24" ht="33" x14ac:dyDescent="0.25">
      <c r="A332" s="6" t="s">
        <v>89</v>
      </c>
      <c r="B332" s="3" t="s">
        <v>9</v>
      </c>
      <c r="C332" s="48" t="s">
        <v>254</v>
      </c>
      <c r="D332" s="48" t="s">
        <v>5</v>
      </c>
      <c r="E332" s="68" t="s">
        <v>266</v>
      </c>
      <c r="F332" s="3" t="s">
        <v>90</v>
      </c>
      <c r="G332" s="49">
        <f t="shared" si="473"/>
        <v>1879</v>
      </c>
      <c r="H332" s="49">
        <f t="shared" si="473"/>
        <v>0</v>
      </c>
      <c r="I332" s="49">
        <f t="shared" si="473"/>
        <v>1879</v>
      </c>
      <c r="J332" s="49">
        <f t="shared" si="473"/>
        <v>0</v>
      </c>
      <c r="K332" s="49">
        <f t="shared" si="473"/>
        <v>1879</v>
      </c>
      <c r="L332" s="55">
        <f t="shared" si="473"/>
        <v>0</v>
      </c>
      <c r="M332" s="49">
        <f t="shared" si="473"/>
        <v>1879</v>
      </c>
      <c r="N332" s="55">
        <f t="shared" si="473"/>
        <v>0</v>
      </c>
      <c r="O332" s="49">
        <f t="shared" si="473"/>
        <v>1879</v>
      </c>
      <c r="P332" s="55">
        <f t="shared" si="473"/>
        <v>0</v>
      </c>
      <c r="Q332" s="49">
        <f t="shared" si="473"/>
        <v>1879</v>
      </c>
      <c r="R332" s="55">
        <f t="shared" si="473"/>
        <v>0</v>
      </c>
      <c r="S332" s="118">
        <f t="shared" si="473"/>
        <v>1879</v>
      </c>
      <c r="T332" s="55">
        <f t="shared" si="473"/>
        <v>175</v>
      </c>
      <c r="U332" s="49">
        <f t="shared" si="473"/>
        <v>2054</v>
      </c>
      <c r="V332" s="55">
        <f t="shared" si="474"/>
        <v>0</v>
      </c>
      <c r="W332" s="49">
        <f t="shared" si="474"/>
        <v>2054</v>
      </c>
      <c r="X332" s="114" t="b">
        <f t="shared" si="389"/>
        <v>1</v>
      </c>
    </row>
    <row r="333" spans="1:24" x14ac:dyDescent="0.25">
      <c r="A333" s="6" t="s">
        <v>218</v>
      </c>
      <c r="B333" s="3" t="s">
        <v>9</v>
      </c>
      <c r="C333" s="48" t="s">
        <v>254</v>
      </c>
      <c r="D333" s="48" t="s">
        <v>5</v>
      </c>
      <c r="E333" s="68" t="s">
        <v>266</v>
      </c>
      <c r="F333" s="3" t="s">
        <v>219</v>
      </c>
      <c r="G333" s="55">
        <v>1879</v>
      </c>
      <c r="H333" s="49">
        <v>0</v>
      </c>
      <c r="I333" s="55">
        <f>G333+H333</f>
        <v>1879</v>
      </c>
      <c r="J333" s="55">
        <v>0</v>
      </c>
      <c r="K333" s="55">
        <f>I333+J333</f>
        <v>1879</v>
      </c>
      <c r="L333" s="55">
        <v>0</v>
      </c>
      <c r="M333" s="55">
        <f>K333+L333</f>
        <v>1879</v>
      </c>
      <c r="N333" s="55">
        <v>0</v>
      </c>
      <c r="O333" s="55">
        <f>M333+N333</f>
        <v>1879</v>
      </c>
      <c r="P333" s="55">
        <v>0</v>
      </c>
      <c r="Q333" s="55">
        <f>O333+P333</f>
        <v>1879</v>
      </c>
      <c r="R333" s="55">
        <v>0</v>
      </c>
      <c r="S333" s="119">
        <f>Q333+R333</f>
        <v>1879</v>
      </c>
      <c r="T333" s="55">
        <v>175</v>
      </c>
      <c r="U333" s="55">
        <f>S333+T333</f>
        <v>2054</v>
      </c>
      <c r="V333" s="55">
        <v>0</v>
      </c>
      <c r="W333" s="55">
        <f>U333+V333</f>
        <v>2054</v>
      </c>
      <c r="X333" s="114" t="b">
        <f t="shared" si="389"/>
        <v>1</v>
      </c>
    </row>
    <row r="334" spans="1:24" x14ac:dyDescent="0.25">
      <c r="A334" s="6" t="s">
        <v>267</v>
      </c>
      <c r="B334" s="3" t="s">
        <v>9</v>
      </c>
      <c r="C334" s="48" t="s">
        <v>254</v>
      </c>
      <c r="D334" s="48" t="s">
        <v>5</v>
      </c>
      <c r="E334" s="68" t="s">
        <v>268</v>
      </c>
      <c r="F334" s="3" t="s">
        <v>7</v>
      </c>
      <c r="G334" s="49">
        <f t="shared" ref="G334:V335" si="475">G335</f>
        <v>400</v>
      </c>
      <c r="H334" s="49">
        <f t="shared" si="475"/>
        <v>0</v>
      </c>
      <c r="I334" s="49">
        <f t="shared" si="475"/>
        <v>400</v>
      </c>
      <c r="J334" s="49">
        <f t="shared" si="475"/>
        <v>0</v>
      </c>
      <c r="K334" s="49">
        <f t="shared" si="475"/>
        <v>400</v>
      </c>
      <c r="L334" s="55">
        <f t="shared" si="475"/>
        <v>0</v>
      </c>
      <c r="M334" s="49">
        <f t="shared" si="475"/>
        <v>400</v>
      </c>
      <c r="N334" s="55">
        <f t="shared" si="475"/>
        <v>0</v>
      </c>
      <c r="O334" s="49">
        <f t="shared" si="475"/>
        <v>400</v>
      </c>
      <c r="P334" s="55">
        <f t="shared" si="475"/>
        <v>0</v>
      </c>
      <c r="Q334" s="49">
        <f t="shared" si="475"/>
        <v>400</v>
      </c>
      <c r="R334" s="55">
        <f t="shared" si="475"/>
        <v>0</v>
      </c>
      <c r="S334" s="118">
        <f t="shared" si="475"/>
        <v>400</v>
      </c>
      <c r="T334" s="55">
        <f t="shared" si="475"/>
        <v>0</v>
      </c>
      <c r="U334" s="49">
        <f t="shared" si="475"/>
        <v>400</v>
      </c>
      <c r="V334" s="55">
        <f t="shared" si="475"/>
        <v>0</v>
      </c>
      <c r="W334" s="49">
        <f t="shared" ref="V334:W335" si="476">W335</f>
        <v>400</v>
      </c>
      <c r="X334" s="114" t="b">
        <f t="shared" si="389"/>
        <v>1</v>
      </c>
    </row>
    <row r="335" spans="1:24" ht="33" x14ac:dyDescent="0.25">
      <c r="A335" s="6" t="s">
        <v>89</v>
      </c>
      <c r="B335" s="3" t="s">
        <v>9</v>
      </c>
      <c r="C335" s="48" t="s">
        <v>254</v>
      </c>
      <c r="D335" s="48" t="s">
        <v>5</v>
      </c>
      <c r="E335" s="68" t="s">
        <v>268</v>
      </c>
      <c r="F335" s="3" t="s">
        <v>90</v>
      </c>
      <c r="G335" s="49">
        <f t="shared" si="475"/>
        <v>400</v>
      </c>
      <c r="H335" s="49">
        <f t="shared" si="475"/>
        <v>0</v>
      </c>
      <c r="I335" s="49">
        <f t="shared" si="475"/>
        <v>400</v>
      </c>
      <c r="J335" s="49">
        <f t="shared" si="475"/>
        <v>0</v>
      </c>
      <c r="K335" s="49">
        <f t="shared" si="475"/>
        <v>400</v>
      </c>
      <c r="L335" s="55">
        <f t="shared" si="475"/>
        <v>0</v>
      </c>
      <c r="M335" s="49">
        <f t="shared" si="475"/>
        <v>400</v>
      </c>
      <c r="N335" s="55">
        <f t="shared" si="475"/>
        <v>0</v>
      </c>
      <c r="O335" s="49">
        <f t="shared" si="475"/>
        <v>400</v>
      </c>
      <c r="P335" s="55">
        <f t="shared" si="475"/>
        <v>0</v>
      </c>
      <c r="Q335" s="49">
        <f t="shared" si="475"/>
        <v>400</v>
      </c>
      <c r="R335" s="55">
        <f t="shared" si="475"/>
        <v>0</v>
      </c>
      <c r="S335" s="118">
        <f t="shared" si="475"/>
        <v>400</v>
      </c>
      <c r="T335" s="55">
        <f t="shared" si="475"/>
        <v>0</v>
      </c>
      <c r="U335" s="49">
        <f t="shared" si="475"/>
        <v>400</v>
      </c>
      <c r="V335" s="55">
        <f t="shared" si="476"/>
        <v>0</v>
      </c>
      <c r="W335" s="49">
        <f t="shared" si="476"/>
        <v>400</v>
      </c>
      <c r="X335" s="114" t="b">
        <f t="shared" si="389"/>
        <v>1</v>
      </c>
    </row>
    <row r="336" spans="1:24" x14ac:dyDescent="0.25">
      <c r="A336" s="6" t="s">
        <v>218</v>
      </c>
      <c r="B336" s="3" t="s">
        <v>9</v>
      </c>
      <c r="C336" s="48" t="s">
        <v>254</v>
      </c>
      <c r="D336" s="48" t="s">
        <v>5</v>
      </c>
      <c r="E336" s="68" t="s">
        <v>268</v>
      </c>
      <c r="F336" s="3" t="s">
        <v>219</v>
      </c>
      <c r="G336" s="55">
        <v>400</v>
      </c>
      <c r="H336" s="49">
        <v>0</v>
      </c>
      <c r="I336" s="55">
        <f>G336+H336</f>
        <v>400</v>
      </c>
      <c r="J336" s="55">
        <v>0</v>
      </c>
      <c r="K336" s="55">
        <f>I336+J336</f>
        <v>400</v>
      </c>
      <c r="L336" s="55">
        <v>0</v>
      </c>
      <c r="M336" s="55">
        <f>K336+L336</f>
        <v>400</v>
      </c>
      <c r="N336" s="55">
        <v>0</v>
      </c>
      <c r="O336" s="55">
        <f>M336+N336</f>
        <v>400</v>
      </c>
      <c r="P336" s="55">
        <v>0</v>
      </c>
      <c r="Q336" s="55">
        <f>O336+P336</f>
        <v>400</v>
      </c>
      <c r="R336" s="55">
        <v>0</v>
      </c>
      <c r="S336" s="119">
        <f>Q336+R336</f>
        <v>400</v>
      </c>
      <c r="T336" s="55">
        <v>0</v>
      </c>
      <c r="U336" s="55">
        <f>S336+T336</f>
        <v>400</v>
      </c>
      <c r="V336" s="55">
        <v>0</v>
      </c>
      <c r="W336" s="55">
        <f>U336+V336</f>
        <v>400</v>
      </c>
      <c r="X336" s="114" t="b">
        <f t="shared" si="389"/>
        <v>1</v>
      </c>
    </row>
    <row r="337" spans="1:24" ht="17.25" x14ac:dyDescent="0.3">
      <c r="A337" s="25" t="s">
        <v>269</v>
      </c>
      <c r="B337" s="5" t="s">
        <v>9</v>
      </c>
      <c r="C337" s="44" t="s">
        <v>254</v>
      </c>
      <c r="D337" s="44" t="s">
        <v>5</v>
      </c>
      <c r="E337" s="66" t="s">
        <v>270</v>
      </c>
      <c r="F337" s="5" t="s">
        <v>7</v>
      </c>
      <c r="G337" s="45">
        <f t="shared" ref="G337:I337" si="477">G338+G345</f>
        <v>54551</v>
      </c>
      <c r="H337" s="45">
        <f t="shared" si="477"/>
        <v>0</v>
      </c>
      <c r="I337" s="45">
        <f t="shared" si="477"/>
        <v>54551</v>
      </c>
      <c r="J337" s="45">
        <f t="shared" ref="J337:K337" si="478">J338+J345</f>
        <v>0</v>
      </c>
      <c r="K337" s="45">
        <f t="shared" si="478"/>
        <v>54551</v>
      </c>
      <c r="L337" s="101">
        <f t="shared" ref="L337:M337" si="479">L338+L345</f>
        <v>0</v>
      </c>
      <c r="M337" s="45">
        <f t="shared" si="479"/>
        <v>54551</v>
      </c>
      <c r="N337" s="101">
        <f t="shared" ref="N337:O337" si="480">N338+N345</f>
        <v>0</v>
      </c>
      <c r="O337" s="45">
        <f t="shared" si="480"/>
        <v>54551</v>
      </c>
      <c r="P337" s="101">
        <f t="shared" ref="P337:Q337" si="481">P338+P345</f>
        <v>0</v>
      </c>
      <c r="Q337" s="45">
        <f t="shared" si="481"/>
        <v>54551</v>
      </c>
      <c r="R337" s="101">
        <f t="shared" ref="R337:S337" si="482">R338+R345</f>
        <v>0</v>
      </c>
      <c r="S337" s="116">
        <f t="shared" si="482"/>
        <v>54551</v>
      </c>
      <c r="T337" s="101">
        <f t="shared" ref="T337:U337" si="483">T338+T345</f>
        <v>0</v>
      </c>
      <c r="U337" s="45">
        <f t="shared" si="483"/>
        <v>54551</v>
      </c>
      <c r="V337" s="101">
        <f t="shared" ref="V337:W337" si="484">V338+V345</f>
        <v>0</v>
      </c>
      <c r="W337" s="45">
        <f t="shared" si="484"/>
        <v>54551</v>
      </c>
      <c r="X337" s="114" t="b">
        <f t="shared" si="389"/>
        <v>1</v>
      </c>
    </row>
    <row r="338" spans="1:24" x14ac:dyDescent="0.25">
      <c r="A338" s="6" t="s">
        <v>271</v>
      </c>
      <c r="B338" s="3" t="s">
        <v>9</v>
      </c>
      <c r="C338" s="48" t="s">
        <v>254</v>
      </c>
      <c r="D338" s="48" t="s">
        <v>5</v>
      </c>
      <c r="E338" s="68" t="s">
        <v>272</v>
      </c>
      <c r="F338" s="3" t="s">
        <v>7</v>
      </c>
      <c r="G338" s="49">
        <f t="shared" ref="G338:I338" si="485">G339+G342</f>
        <v>41885</v>
      </c>
      <c r="H338" s="49">
        <f t="shared" si="485"/>
        <v>0</v>
      </c>
      <c r="I338" s="49">
        <f t="shared" si="485"/>
        <v>41885</v>
      </c>
      <c r="J338" s="49">
        <f t="shared" ref="J338:K338" si="486">J339+J342</f>
        <v>0</v>
      </c>
      <c r="K338" s="49">
        <f t="shared" si="486"/>
        <v>41885</v>
      </c>
      <c r="L338" s="55">
        <f t="shared" ref="L338:M338" si="487">L339+L342</f>
        <v>0</v>
      </c>
      <c r="M338" s="49">
        <f t="shared" si="487"/>
        <v>41885</v>
      </c>
      <c r="N338" s="55">
        <f t="shared" ref="N338:O338" si="488">N339+N342</f>
        <v>0</v>
      </c>
      <c r="O338" s="49">
        <f t="shared" si="488"/>
        <v>41885</v>
      </c>
      <c r="P338" s="55">
        <f t="shared" ref="P338:Q338" si="489">P339+P342</f>
        <v>0</v>
      </c>
      <c r="Q338" s="49">
        <f t="shared" si="489"/>
        <v>41885</v>
      </c>
      <c r="R338" s="55">
        <f t="shared" ref="R338:S338" si="490">R339+R342</f>
        <v>0</v>
      </c>
      <c r="S338" s="118">
        <f t="shared" si="490"/>
        <v>41885</v>
      </c>
      <c r="T338" s="55">
        <f t="shared" ref="T338:U338" si="491">T339+T342</f>
        <v>0</v>
      </c>
      <c r="U338" s="49">
        <f t="shared" si="491"/>
        <v>41885</v>
      </c>
      <c r="V338" s="55">
        <f t="shared" ref="V338:W338" si="492">V339+V342</f>
        <v>0</v>
      </c>
      <c r="W338" s="49">
        <f t="shared" si="492"/>
        <v>41885</v>
      </c>
      <c r="X338" s="114" t="b">
        <f t="shared" ref="X338:X401" si="493">S338=Q338+R338</f>
        <v>1</v>
      </c>
    </row>
    <row r="339" spans="1:24" x14ac:dyDescent="0.25">
      <c r="A339" s="26" t="s">
        <v>273</v>
      </c>
      <c r="B339" s="7" t="s">
        <v>9</v>
      </c>
      <c r="C339" s="46" t="s">
        <v>254</v>
      </c>
      <c r="D339" s="46" t="s">
        <v>5</v>
      </c>
      <c r="E339" s="67" t="s">
        <v>274</v>
      </c>
      <c r="F339" s="3" t="s">
        <v>7</v>
      </c>
      <c r="G339" s="47">
        <f t="shared" ref="G339:V340" si="494">G340</f>
        <v>19445</v>
      </c>
      <c r="H339" s="47">
        <f t="shared" si="494"/>
        <v>0</v>
      </c>
      <c r="I339" s="47">
        <f t="shared" si="494"/>
        <v>19445</v>
      </c>
      <c r="J339" s="47">
        <f t="shared" si="494"/>
        <v>0</v>
      </c>
      <c r="K339" s="47">
        <f t="shared" si="494"/>
        <v>19445</v>
      </c>
      <c r="L339" s="80">
        <f t="shared" si="494"/>
        <v>0</v>
      </c>
      <c r="M339" s="47">
        <f t="shared" si="494"/>
        <v>19445</v>
      </c>
      <c r="N339" s="80">
        <f t="shared" si="494"/>
        <v>0</v>
      </c>
      <c r="O339" s="47">
        <f t="shared" si="494"/>
        <v>19445</v>
      </c>
      <c r="P339" s="80">
        <f t="shared" si="494"/>
        <v>0</v>
      </c>
      <c r="Q339" s="47">
        <f t="shared" si="494"/>
        <v>19445</v>
      </c>
      <c r="R339" s="80">
        <f t="shared" si="494"/>
        <v>0</v>
      </c>
      <c r="S339" s="117">
        <f t="shared" si="494"/>
        <v>19445</v>
      </c>
      <c r="T339" s="80">
        <f t="shared" si="494"/>
        <v>0</v>
      </c>
      <c r="U339" s="47">
        <f t="shared" si="494"/>
        <v>19445</v>
      </c>
      <c r="V339" s="80">
        <f t="shared" si="494"/>
        <v>0</v>
      </c>
      <c r="W339" s="47">
        <f t="shared" ref="V339:W340" si="495">W340</f>
        <v>19445</v>
      </c>
      <c r="X339" s="114" t="b">
        <f t="shared" si="493"/>
        <v>1</v>
      </c>
    </row>
    <row r="340" spans="1:24" ht="33" x14ac:dyDescent="0.25">
      <c r="A340" s="6" t="s">
        <v>89</v>
      </c>
      <c r="B340" s="3" t="s">
        <v>9</v>
      </c>
      <c r="C340" s="48" t="s">
        <v>254</v>
      </c>
      <c r="D340" s="48" t="s">
        <v>5</v>
      </c>
      <c r="E340" s="68" t="s">
        <v>274</v>
      </c>
      <c r="F340" s="3" t="s">
        <v>90</v>
      </c>
      <c r="G340" s="49">
        <f t="shared" si="494"/>
        <v>19445</v>
      </c>
      <c r="H340" s="49">
        <f t="shared" si="494"/>
        <v>0</v>
      </c>
      <c r="I340" s="49">
        <f t="shared" si="494"/>
        <v>19445</v>
      </c>
      <c r="J340" s="49">
        <f t="shared" si="494"/>
        <v>0</v>
      </c>
      <c r="K340" s="49">
        <f t="shared" si="494"/>
        <v>19445</v>
      </c>
      <c r="L340" s="55">
        <f t="shared" si="494"/>
        <v>0</v>
      </c>
      <c r="M340" s="49">
        <f t="shared" si="494"/>
        <v>19445</v>
      </c>
      <c r="N340" s="55">
        <f t="shared" si="494"/>
        <v>0</v>
      </c>
      <c r="O340" s="49">
        <f t="shared" si="494"/>
        <v>19445</v>
      </c>
      <c r="P340" s="55">
        <f t="shared" si="494"/>
        <v>0</v>
      </c>
      <c r="Q340" s="49">
        <f t="shared" si="494"/>
        <v>19445</v>
      </c>
      <c r="R340" s="55">
        <f t="shared" si="494"/>
        <v>0</v>
      </c>
      <c r="S340" s="118">
        <f t="shared" si="494"/>
        <v>19445</v>
      </c>
      <c r="T340" s="55">
        <f t="shared" si="494"/>
        <v>0</v>
      </c>
      <c r="U340" s="49">
        <f t="shared" si="494"/>
        <v>19445</v>
      </c>
      <c r="V340" s="55">
        <f t="shared" si="495"/>
        <v>0</v>
      </c>
      <c r="W340" s="49">
        <f t="shared" si="495"/>
        <v>19445</v>
      </c>
      <c r="X340" s="114" t="b">
        <f t="shared" si="493"/>
        <v>1</v>
      </c>
    </row>
    <row r="341" spans="1:24" x14ac:dyDescent="0.25">
      <c r="A341" s="6" t="s">
        <v>218</v>
      </c>
      <c r="B341" s="3" t="s">
        <v>9</v>
      </c>
      <c r="C341" s="48" t="s">
        <v>254</v>
      </c>
      <c r="D341" s="48" t="s">
        <v>5</v>
      </c>
      <c r="E341" s="68" t="s">
        <v>274</v>
      </c>
      <c r="F341" s="3" t="s">
        <v>219</v>
      </c>
      <c r="G341" s="55">
        <v>19445</v>
      </c>
      <c r="H341" s="49">
        <v>0</v>
      </c>
      <c r="I341" s="55">
        <f>G341+H341</f>
        <v>19445</v>
      </c>
      <c r="J341" s="55">
        <v>0</v>
      </c>
      <c r="K341" s="55">
        <f>I341+J341</f>
        <v>19445</v>
      </c>
      <c r="L341" s="55">
        <v>0</v>
      </c>
      <c r="M341" s="55">
        <f>K341+L341</f>
        <v>19445</v>
      </c>
      <c r="N341" s="55">
        <v>0</v>
      </c>
      <c r="O341" s="55">
        <f>M341+N341</f>
        <v>19445</v>
      </c>
      <c r="P341" s="55">
        <v>0</v>
      </c>
      <c r="Q341" s="55">
        <f>O341+P341</f>
        <v>19445</v>
      </c>
      <c r="R341" s="55">
        <v>0</v>
      </c>
      <c r="S341" s="119">
        <f>Q341+R341</f>
        <v>19445</v>
      </c>
      <c r="T341" s="55">
        <v>0</v>
      </c>
      <c r="U341" s="55">
        <f>S341+T341</f>
        <v>19445</v>
      </c>
      <c r="V341" s="55">
        <v>0</v>
      </c>
      <c r="W341" s="55">
        <f>U341+V341</f>
        <v>19445</v>
      </c>
      <c r="X341" s="114" t="b">
        <f t="shared" si="493"/>
        <v>1</v>
      </c>
    </row>
    <row r="342" spans="1:24" ht="33" x14ac:dyDescent="0.25">
      <c r="A342" s="26" t="s">
        <v>275</v>
      </c>
      <c r="B342" s="7" t="s">
        <v>9</v>
      </c>
      <c r="C342" s="46" t="s">
        <v>254</v>
      </c>
      <c r="D342" s="46" t="s">
        <v>5</v>
      </c>
      <c r="E342" s="67" t="s">
        <v>276</v>
      </c>
      <c r="F342" s="3" t="s">
        <v>7</v>
      </c>
      <c r="G342" s="47">
        <f t="shared" ref="G342:V343" si="496">G343</f>
        <v>22440</v>
      </c>
      <c r="H342" s="47">
        <f t="shared" si="496"/>
        <v>0</v>
      </c>
      <c r="I342" s="47">
        <f t="shared" si="496"/>
        <v>22440</v>
      </c>
      <c r="J342" s="47">
        <f t="shared" si="496"/>
        <v>0</v>
      </c>
      <c r="K342" s="47">
        <f t="shared" si="496"/>
        <v>22440</v>
      </c>
      <c r="L342" s="80">
        <f t="shared" si="496"/>
        <v>0</v>
      </c>
      <c r="M342" s="47">
        <f t="shared" si="496"/>
        <v>22440</v>
      </c>
      <c r="N342" s="80">
        <f t="shared" si="496"/>
        <v>0</v>
      </c>
      <c r="O342" s="47">
        <f t="shared" si="496"/>
        <v>22440</v>
      </c>
      <c r="P342" s="80">
        <f t="shared" si="496"/>
        <v>0</v>
      </c>
      <c r="Q342" s="47">
        <f t="shared" si="496"/>
        <v>22440</v>
      </c>
      <c r="R342" s="80">
        <f t="shared" si="496"/>
        <v>0</v>
      </c>
      <c r="S342" s="117">
        <f t="shared" si="496"/>
        <v>22440</v>
      </c>
      <c r="T342" s="80">
        <f t="shared" si="496"/>
        <v>0</v>
      </c>
      <c r="U342" s="47">
        <f t="shared" si="496"/>
        <v>22440</v>
      </c>
      <c r="V342" s="80">
        <f t="shared" si="496"/>
        <v>0</v>
      </c>
      <c r="W342" s="47">
        <f t="shared" ref="V342:W343" si="497">W343</f>
        <v>22440</v>
      </c>
      <c r="X342" s="114" t="b">
        <f t="shared" si="493"/>
        <v>1</v>
      </c>
    </row>
    <row r="343" spans="1:24" ht="33" x14ac:dyDescent="0.25">
      <c r="A343" s="6" t="s">
        <v>89</v>
      </c>
      <c r="B343" s="3" t="s">
        <v>9</v>
      </c>
      <c r="C343" s="48" t="s">
        <v>254</v>
      </c>
      <c r="D343" s="48" t="s">
        <v>5</v>
      </c>
      <c r="E343" s="68" t="s">
        <v>276</v>
      </c>
      <c r="F343" s="3" t="s">
        <v>90</v>
      </c>
      <c r="G343" s="49">
        <f t="shared" si="496"/>
        <v>22440</v>
      </c>
      <c r="H343" s="49">
        <f t="shared" si="496"/>
        <v>0</v>
      </c>
      <c r="I343" s="49">
        <f t="shared" si="496"/>
        <v>22440</v>
      </c>
      <c r="J343" s="49">
        <f t="shared" si="496"/>
        <v>0</v>
      </c>
      <c r="K343" s="49">
        <f t="shared" si="496"/>
        <v>22440</v>
      </c>
      <c r="L343" s="55">
        <f t="shared" si="496"/>
        <v>0</v>
      </c>
      <c r="M343" s="49">
        <f t="shared" si="496"/>
        <v>22440</v>
      </c>
      <c r="N343" s="55">
        <f t="shared" si="496"/>
        <v>0</v>
      </c>
      <c r="O343" s="49">
        <f t="shared" si="496"/>
        <v>22440</v>
      </c>
      <c r="P343" s="55">
        <f t="shared" si="496"/>
        <v>0</v>
      </c>
      <c r="Q343" s="49">
        <f t="shared" si="496"/>
        <v>22440</v>
      </c>
      <c r="R343" s="55">
        <f t="shared" si="496"/>
        <v>0</v>
      </c>
      <c r="S343" s="118">
        <f t="shared" si="496"/>
        <v>22440</v>
      </c>
      <c r="T343" s="55">
        <f t="shared" si="496"/>
        <v>0</v>
      </c>
      <c r="U343" s="49">
        <f t="shared" si="496"/>
        <v>22440</v>
      </c>
      <c r="V343" s="55">
        <f t="shared" si="497"/>
        <v>0</v>
      </c>
      <c r="W343" s="49">
        <f t="shared" si="497"/>
        <v>22440</v>
      </c>
      <c r="X343" s="114" t="b">
        <f t="shared" si="493"/>
        <v>1</v>
      </c>
    </row>
    <row r="344" spans="1:24" x14ac:dyDescent="0.25">
      <c r="A344" s="6" t="s">
        <v>218</v>
      </c>
      <c r="B344" s="3" t="s">
        <v>9</v>
      </c>
      <c r="C344" s="48" t="s">
        <v>254</v>
      </c>
      <c r="D344" s="48" t="s">
        <v>5</v>
      </c>
      <c r="E344" s="68" t="s">
        <v>276</v>
      </c>
      <c r="F344" s="3" t="s">
        <v>219</v>
      </c>
      <c r="G344" s="55">
        <v>22440</v>
      </c>
      <c r="H344" s="49">
        <v>0</v>
      </c>
      <c r="I344" s="55">
        <f>G344+H344</f>
        <v>22440</v>
      </c>
      <c r="J344" s="55">
        <v>0</v>
      </c>
      <c r="K344" s="55">
        <f>I344+J344</f>
        <v>22440</v>
      </c>
      <c r="L344" s="55">
        <v>0</v>
      </c>
      <c r="M344" s="55">
        <f>K344+L344</f>
        <v>22440</v>
      </c>
      <c r="N344" s="55">
        <v>0</v>
      </c>
      <c r="O344" s="55">
        <f>M344+N344</f>
        <v>22440</v>
      </c>
      <c r="P344" s="55">
        <v>0</v>
      </c>
      <c r="Q344" s="55">
        <f>O344+P344</f>
        <v>22440</v>
      </c>
      <c r="R344" s="55">
        <v>0</v>
      </c>
      <c r="S344" s="119">
        <f>Q344+R344</f>
        <v>22440</v>
      </c>
      <c r="T344" s="55">
        <v>0</v>
      </c>
      <c r="U344" s="55">
        <f>S344+T344</f>
        <v>22440</v>
      </c>
      <c r="V344" s="55">
        <v>0</v>
      </c>
      <c r="W344" s="55">
        <f>U344+V344</f>
        <v>22440</v>
      </c>
      <c r="X344" s="114" t="b">
        <f t="shared" si="493"/>
        <v>1</v>
      </c>
    </row>
    <row r="345" spans="1:24" x14ac:dyDescent="0.25">
      <c r="A345" s="6" t="s">
        <v>101</v>
      </c>
      <c r="B345" s="3" t="s">
        <v>9</v>
      </c>
      <c r="C345" s="48" t="s">
        <v>254</v>
      </c>
      <c r="D345" s="48" t="s">
        <v>5</v>
      </c>
      <c r="E345" s="68" t="s">
        <v>278</v>
      </c>
      <c r="F345" s="3"/>
      <c r="G345" s="49">
        <f t="shared" ref="G345:W345" si="498">G346</f>
        <v>12666</v>
      </c>
      <c r="H345" s="49">
        <f t="shared" si="498"/>
        <v>0</v>
      </c>
      <c r="I345" s="49">
        <f t="shared" si="498"/>
        <v>12666</v>
      </c>
      <c r="J345" s="49">
        <f t="shared" si="498"/>
        <v>0</v>
      </c>
      <c r="K345" s="49">
        <f t="shared" si="498"/>
        <v>12666</v>
      </c>
      <c r="L345" s="55">
        <f t="shared" si="498"/>
        <v>0</v>
      </c>
      <c r="M345" s="49">
        <f t="shared" si="498"/>
        <v>12666</v>
      </c>
      <c r="N345" s="55">
        <f t="shared" si="498"/>
        <v>0</v>
      </c>
      <c r="O345" s="49">
        <f t="shared" si="498"/>
        <v>12666</v>
      </c>
      <c r="P345" s="55">
        <f t="shared" si="498"/>
        <v>0</v>
      </c>
      <c r="Q345" s="49">
        <f t="shared" si="498"/>
        <v>12666</v>
      </c>
      <c r="R345" s="55">
        <f t="shared" si="498"/>
        <v>0</v>
      </c>
      <c r="S345" s="118">
        <f t="shared" si="498"/>
        <v>12666</v>
      </c>
      <c r="T345" s="55">
        <f t="shared" si="498"/>
        <v>0</v>
      </c>
      <c r="U345" s="49">
        <f t="shared" si="498"/>
        <v>12666</v>
      </c>
      <c r="V345" s="55">
        <f t="shared" si="498"/>
        <v>0</v>
      </c>
      <c r="W345" s="49">
        <f t="shared" si="498"/>
        <v>12666</v>
      </c>
      <c r="X345" s="114" t="b">
        <f t="shared" si="493"/>
        <v>1</v>
      </c>
    </row>
    <row r="346" spans="1:24" ht="33" x14ac:dyDescent="0.25">
      <c r="A346" s="6" t="s">
        <v>277</v>
      </c>
      <c r="B346" s="3" t="s">
        <v>9</v>
      </c>
      <c r="C346" s="48" t="s">
        <v>254</v>
      </c>
      <c r="D346" s="48" t="s">
        <v>5</v>
      </c>
      <c r="E346" s="68" t="s">
        <v>416</v>
      </c>
      <c r="F346" s="3" t="s">
        <v>7</v>
      </c>
      <c r="G346" s="49">
        <f t="shared" ref="G346:W348" si="499">G347</f>
        <v>12666</v>
      </c>
      <c r="H346" s="49">
        <f t="shared" si="499"/>
        <v>0</v>
      </c>
      <c r="I346" s="49">
        <f t="shared" si="499"/>
        <v>12666</v>
      </c>
      <c r="J346" s="49">
        <f t="shared" si="499"/>
        <v>0</v>
      </c>
      <c r="K346" s="49">
        <f t="shared" si="499"/>
        <v>12666</v>
      </c>
      <c r="L346" s="55">
        <f t="shared" si="499"/>
        <v>0</v>
      </c>
      <c r="M346" s="49">
        <f t="shared" si="499"/>
        <v>12666</v>
      </c>
      <c r="N346" s="55">
        <f t="shared" si="499"/>
        <v>0</v>
      </c>
      <c r="O346" s="49">
        <f t="shared" si="499"/>
        <v>12666</v>
      </c>
      <c r="P346" s="55">
        <f t="shared" si="499"/>
        <v>0</v>
      </c>
      <c r="Q346" s="49">
        <f t="shared" si="499"/>
        <v>12666</v>
      </c>
      <c r="R346" s="55">
        <f t="shared" si="499"/>
        <v>0</v>
      </c>
      <c r="S346" s="118">
        <f t="shared" si="499"/>
        <v>12666</v>
      </c>
      <c r="T346" s="55">
        <f t="shared" si="499"/>
        <v>0</v>
      </c>
      <c r="U346" s="49">
        <f t="shared" si="499"/>
        <v>12666</v>
      </c>
      <c r="V346" s="55">
        <f t="shared" si="499"/>
        <v>0</v>
      </c>
      <c r="W346" s="49">
        <f t="shared" si="499"/>
        <v>12666</v>
      </c>
      <c r="X346" s="114" t="b">
        <f t="shared" si="493"/>
        <v>1</v>
      </c>
    </row>
    <row r="347" spans="1:24" ht="33" x14ac:dyDescent="0.25">
      <c r="A347" s="6" t="s">
        <v>240</v>
      </c>
      <c r="B347" s="3" t="s">
        <v>9</v>
      </c>
      <c r="C347" s="48" t="s">
        <v>254</v>
      </c>
      <c r="D347" s="48" t="s">
        <v>5</v>
      </c>
      <c r="E347" s="68" t="s">
        <v>279</v>
      </c>
      <c r="F347" s="3" t="s">
        <v>7</v>
      </c>
      <c r="G347" s="49">
        <f t="shared" ref="G347:V348" si="500">G348</f>
        <v>12666</v>
      </c>
      <c r="H347" s="49">
        <f t="shared" si="500"/>
        <v>0</v>
      </c>
      <c r="I347" s="49">
        <f t="shared" si="500"/>
        <v>12666</v>
      </c>
      <c r="J347" s="49">
        <f t="shared" si="500"/>
        <v>0</v>
      </c>
      <c r="K347" s="49">
        <f t="shared" si="500"/>
        <v>12666</v>
      </c>
      <c r="L347" s="55">
        <f t="shared" si="500"/>
        <v>0</v>
      </c>
      <c r="M347" s="49">
        <f t="shared" si="500"/>
        <v>12666</v>
      </c>
      <c r="N347" s="55">
        <f t="shared" si="500"/>
        <v>0</v>
      </c>
      <c r="O347" s="49">
        <f t="shared" si="500"/>
        <v>12666</v>
      </c>
      <c r="P347" s="55">
        <f t="shared" si="500"/>
        <v>0</v>
      </c>
      <c r="Q347" s="49">
        <f t="shared" si="500"/>
        <v>12666</v>
      </c>
      <c r="R347" s="55">
        <f t="shared" si="500"/>
        <v>0</v>
      </c>
      <c r="S347" s="118">
        <f t="shared" si="500"/>
        <v>12666</v>
      </c>
      <c r="T347" s="55">
        <f t="shared" si="500"/>
        <v>0</v>
      </c>
      <c r="U347" s="49">
        <f t="shared" si="500"/>
        <v>12666</v>
      </c>
      <c r="V347" s="55">
        <f t="shared" si="500"/>
        <v>0</v>
      </c>
      <c r="W347" s="49">
        <f t="shared" si="499"/>
        <v>12666</v>
      </c>
      <c r="X347" s="114" t="b">
        <f t="shared" si="493"/>
        <v>1</v>
      </c>
    </row>
    <row r="348" spans="1:24" ht="33" x14ac:dyDescent="0.25">
      <c r="A348" s="6" t="s">
        <v>89</v>
      </c>
      <c r="B348" s="3" t="s">
        <v>9</v>
      </c>
      <c r="C348" s="48" t="s">
        <v>254</v>
      </c>
      <c r="D348" s="48" t="s">
        <v>5</v>
      </c>
      <c r="E348" s="68" t="s">
        <v>279</v>
      </c>
      <c r="F348" s="3" t="s">
        <v>90</v>
      </c>
      <c r="G348" s="49">
        <f t="shared" si="500"/>
        <v>12666</v>
      </c>
      <c r="H348" s="49">
        <f t="shared" si="500"/>
        <v>0</v>
      </c>
      <c r="I348" s="49">
        <f t="shared" si="500"/>
        <v>12666</v>
      </c>
      <c r="J348" s="49">
        <f t="shared" si="500"/>
        <v>0</v>
      </c>
      <c r="K348" s="49">
        <f t="shared" si="500"/>
        <v>12666</v>
      </c>
      <c r="L348" s="55">
        <f t="shared" si="500"/>
        <v>0</v>
      </c>
      <c r="M348" s="49">
        <f t="shared" si="500"/>
        <v>12666</v>
      </c>
      <c r="N348" s="55">
        <f t="shared" si="500"/>
        <v>0</v>
      </c>
      <c r="O348" s="49">
        <f t="shared" si="500"/>
        <v>12666</v>
      </c>
      <c r="P348" s="55">
        <f t="shared" si="500"/>
        <v>0</v>
      </c>
      <c r="Q348" s="49">
        <f t="shared" si="500"/>
        <v>12666</v>
      </c>
      <c r="R348" s="55">
        <f t="shared" si="500"/>
        <v>0</v>
      </c>
      <c r="S348" s="118">
        <f t="shared" si="500"/>
        <v>12666</v>
      </c>
      <c r="T348" s="55">
        <f t="shared" si="500"/>
        <v>0</v>
      </c>
      <c r="U348" s="49">
        <f t="shared" si="500"/>
        <v>12666</v>
      </c>
      <c r="V348" s="55">
        <f t="shared" si="499"/>
        <v>0</v>
      </c>
      <c r="W348" s="49">
        <f t="shared" si="499"/>
        <v>12666</v>
      </c>
      <c r="X348" s="114" t="b">
        <f t="shared" si="493"/>
        <v>1</v>
      </c>
    </row>
    <row r="349" spans="1:24" x14ac:dyDescent="0.25">
      <c r="A349" s="6" t="s">
        <v>218</v>
      </c>
      <c r="B349" s="3" t="s">
        <v>9</v>
      </c>
      <c r="C349" s="48" t="s">
        <v>254</v>
      </c>
      <c r="D349" s="48" t="s">
        <v>5</v>
      </c>
      <c r="E349" s="68" t="s">
        <v>279</v>
      </c>
      <c r="F349" s="3" t="s">
        <v>219</v>
      </c>
      <c r="G349" s="55">
        <v>12666</v>
      </c>
      <c r="H349" s="49">
        <v>0</v>
      </c>
      <c r="I349" s="55">
        <f>G349+H349</f>
        <v>12666</v>
      </c>
      <c r="J349" s="55">
        <v>0</v>
      </c>
      <c r="K349" s="55">
        <f>I349+J349</f>
        <v>12666</v>
      </c>
      <c r="L349" s="55">
        <v>0</v>
      </c>
      <c r="M349" s="55">
        <f>K349+L349</f>
        <v>12666</v>
      </c>
      <c r="N349" s="55">
        <v>0</v>
      </c>
      <c r="O349" s="55">
        <f>M349+N349</f>
        <v>12666</v>
      </c>
      <c r="P349" s="55">
        <v>0</v>
      </c>
      <c r="Q349" s="55">
        <f>O349+P349</f>
        <v>12666</v>
      </c>
      <c r="R349" s="55">
        <v>0</v>
      </c>
      <c r="S349" s="119">
        <f>Q349+R349</f>
        <v>12666</v>
      </c>
      <c r="T349" s="55">
        <v>0</v>
      </c>
      <c r="U349" s="55">
        <f>S349+T349</f>
        <v>12666</v>
      </c>
      <c r="V349" s="55">
        <v>0</v>
      </c>
      <c r="W349" s="55">
        <f>U349+V349</f>
        <v>12666</v>
      </c>
      <c r="X349" s="114" t="b">
        <f t="shared" si="493"/>
        <v>1</v>
      </c>
    </row>
    <row r="350" spans="1:24" ht="34.5" x14ac:dyDescent="0.3">
      <c r="A350" s="25" t="s">
        <v>280</v>
      </c>
      <c r="B350" s="5" t="s">
        <v>9</v>
      </c>
      <c r="C350" s="44" t="s">
        <v>254</v>
      </c>
      <c r="D350" s="44" t="s">
        <v>5</v>
      </c>
      <c r="E350" s="66" t="s">
        <v>281</v>
      </c>
      <c r="F350" s="3" t="s">
        <v>7</v>
      </c>
      <c r="G350" s="45">
        <f t="shared" ref="G350:I350" si="501">G351+G354</f>
        <v>5902</v>
      </c>
      <c r="H350" s="45">
        <f t="shared" si="501"/>
        <v>0</v>
      </c>
      <c r="I350" s="45">
        <f t="shared" si="501"/>
        <v>5902</v>
      </c>
      <c r="J350" s="45">
        <f t="shared" ref="J350:K350" si="502">J351+J354</f>
        <v>0</v>
      </c>
      <c r="K350" s="45">
        <f t="shared" si="502"/>
        <v>5902</v>
      </c>
      <c r="L350" s="101">
        <f t="shared" ref="L350:M350" si="503">L351+L354</f>
        <v>0</v>
      </c>
      <c r="M350" s="45">
        <f t="shared" si="503"/>
        <v>5902</v>
      </c>
      <c r="N350" s="101">
        <f t="shared" ref="N350:O350" si="504">N351+N354</f>
        <v>0</v>
      </c>
      <c r="O350" s="45">
        <f t="shared" si="504"/>
        <v>5902</v>
      </c>
      <c r="P350" s="101">
        <f t="shared" ref="P350:Q350" si="505">P351+P354</f>
        <v>1717</v>
      </c>
      <c r="Q350" s="45">
        <f t="shared" si="505"/>
        <v>7619</v>
      </c>
      <c r="R350" s="101">
        <f t="shared" ref="R350:S350" si="506">R351+R354</f>
        <v>0</v>
      </c>
      <c r="S350" s="116">
        <f t="shared" si="506"/>
        <v>7619</v>
      </c>
      <c r="T350" s="101">
        <f t="shared" ref="T350:U350" si="507">T351+T354</f>
        <v>885</v>
      </c>
      <c r="U350" s="45">
        <f t="shared" si="507"/>
        <v>8504</v>
      </c>
      <c r="V350" s="101">
        <f t="shared" ref="V350:W350" si="508">V351+V354</f>
        <v>0</v>
      </c>
      <c r="W350" s="45">
        <f t="shared" si="508"/>
        <v>8504</v>
      </c>
      <c r="X350" s="114" t="b">
        <f t="shared" si="493"/>
        <v>1</v>
      </c>
    </row>
    <row r="351" spans="1:24" x14ac:dyDescent="0.25">
      <c r="A351" s="26" t="s">
        <v>282</v>
      </c>
      <c r="B351" s="7" t="s">
        <v>9</v>
      </c>
      <c r="C351" s="46" t="s">
        <v>254</v>
      </c>
      <c r="D351" s="46" t="s">
        <v>5</v>
      </c>
      <c r="E351" s="67" t="s">
        <v>283</v>
      </c>
      <c r="F351" s="3" t="s">
        <v>7</v>
      </c>
      <c r="G351" s="47">
        <f t="shared" ref="G351:V352" si="509">G352</f>
        <v>5457</v>
      </c>
      <c r="H351" s="47">
        <f t="shared" si="509"/>
        <v>0</v>
      </c>
      <c r="I351" s="47">
        <f t="shared" si="509"/>
        <v>5457</v>
      </c>
      <c r="J351" s="47">
        <f t="shared" si="509"/>
        <v>0</v>
      </c>
      <c r="K351" s="47">
        <f t="shared" si="509"/>
        <v>5457</v>
      </c>
      <c r="L351" s="80">
        <f t="shared" si="509"/>
        <v>0</v>
      </c>
      <c r="M351" s="47">
        <f t="shared" si="509"/>
        <v>5457</v>
      </c>
      <c r="N351" s="80">
        <f t="shared" si="509"/>
        <v>0</v>
      </c>
      <c r="O351" s="47">
        <f t="shared" si="509"/>
        <v>5457</v>
      </c>
      <c r="P351" s="80">
        <f t="shared" si="509"/>
        <v>1717</v>
      </c>
      <c r="Q351" s="47">
        <f t="shared" si="509"/>
        <v>7174</v>
      </c>
      <c r="R351" s="80">
        <f t="shared" si="509"/>
        <v>0</v>
      </c>
      <c r="S351" s="117">
        <f t="shared" si="509"/>
        <v>7174</v>
      </c>
      <c r="T351" s="80">
        <f t="shared" si="509"/>
        <v>427</v>
      </c>
      <c r="U351" s="47">
        <f t="shared" si="509"/>
        <v>7601</v>
      </c>
      <c r="V351" s="80">
        <f t="shared" si="509"/>
        <v>0</v>
      </c>
      <c r="W351" s="47">
        <f t="shared" ref="V351:W352" si="510">W352</f>
        <v>7601</v>
      </c>
      <c r="X351" s="114" t="b">
        <f t="shared" si="493"/>
        <v>1</v>
      </c>
    </row>
    <row r="352" spans="1:24" ht="33" x14ac:dyDescent="0.25">
      <c r="A352" s="6" t="s">
        <v>89</v>
      </c>
      <c r="B352" s="3" t="s">
        <v>9</v>
      </c>
      <c r="C352" s="48" t="s">
        <v>254</v>
      </c>
      <c r="D352" s="48" t="s">
        <v>5</v>
      </c>
      <c r="E352" s="68" t="s">
        <v>283</v>
      </c>
      <c r="F352" s="3" t="s">
        <v>90</v>
      </c>
      <c r="G352" s="49">
        <f t="shared" si="509"/>
        <v>5457</v>
      </c>
      <c r="H352" s="49">
        <f t="shared" si="509"/>
        <v>0</v>
      </c>
      <c r="I352" s="49">
        <f t="shared" si="509"/>
        <v>5457</v>
      </c>
      <c r="J352" s="49">
        <f t="shared" si="509"/>
        <v>0</v>
      </c>
      <c r="K352" s="49">
        <f t="shared" si="509"/>
        <v>5457</v>
      </c>
      <c r="L352" s="55">
        <f t="shared" si="509"/>
        <v>0</v>
      </c>
      <c r="M352" s="49">
        <f t="shared" si="509"/>
        <v>5457</v>
      </c>
      <c r="N352" s="55">
        <f t="shared" si="509"/>
        <v>0</v>
      </c>
      <c r="O352" s="49">
        <f t="shared" si="509"/>
        <v>5457</v>
      </c>
      <c r="P352" s="55">
        <f t="shared" si="509"/>
        <v>1717</v>
      </c>
      <c r="Q352" s="49">
        <f t="shared" si="509"/>
        <v>7174</v>
      </c>
      <c r="R352" s="55">
        <f t="shared" si="509"/>
        <v>0</v>
      </c>
      <c r="S352" s="118">
        <f t="shared" si="509"/>
        <v>7174</v>
      </c>
      <c r="T352" s="55">
        <f t="shared" si="509"/>
        <v>427</v>
      </c>
      <c r="U352" s="49">
        <f t="shared" si="509"/>
        <v>7601</v>
      </c>
      <c r="V352" s="55">
        <f t="shared" si="510"/>
        <v>0</v>
      </c>
      <c r="W352" s="49">
        <f t="shared" si="510"/>
        <v>7601</v>
      </c>
      <c r="X352" s="114" t="b">
        <f t="shared" si="493"/>
        <v>1</v>
      </c>
    </row>
    <row r="353" spans="1:24" x14ac:dyDescent="0.25">
      <c r="A353" s="6" t="s">
        <v>218</v>
      </c>
      <c r="B353" s="3" t="s">
        <v>9</v>
      </c>
      <c r="C353" s="48" t="s">
        <v>254</v>
      </c>
      <c r="D353" s="48" t="s">
        <v>5</v>
      </c>
      <c r="E353" s="68" t="s">
        <v>283</v>
      </c>
      <c r="F353" s="3" t="s">
        <v>219</v>
      </c>
      <c r="G353" s="55">
        <v>5457</v>
      </c>
      <c r="H353" s="49">
        <v>0</v>
      </c>
      <c r="I353" s="55">
        <f>G353+H353</f>
        <v>5457</v>
      </c>
      <c r="J353" s="55">
        <v>0</v>
      </c>
      <c r="K353" s="55">
        <f>I353+J353</f>
        <v>5457</v>
      </c>
      <c r="L353" s="55">
        <v>0</v>
      </c>
      <c r="M353" s="55">
        <f>K353+L353</f>
        <v>5457</v>
      </c>
      <c r="N353" s="55">
        <v>0</v>
      </c>
      <c r="O353" s="55">
        <f>M353+N353</f>
        <v>5457</v>
      </c>
      <c r="P353" s="55">
        <v>1717</v>
      </c>
      <c r="Q353" s="55">
        <f>O353+P353</f>
        <v>7174</v>
      </c>
      <c r="R353" s="55">
        <v>0</v>
      </c>
      <c r="S353" s="119">
        <f>Q353+R353</f>
        <v>7174</v>
      </c>
      <c r="T353" s="55">
        <v>427</v>
      </c>
      <c r="U353" s="55">
        <f>S353+T353</f>
        <v>7601</v>
      </c>
      <c r="V353" s="55">
        <v>0</v>
      </c>
      <c r="W353" s="55">
        <f>U353+V353</f>
        <v>7601</v>
      </c>
      <c r="X353" s="114" t="b">
        <f t="shared" si="493"/>
        <v>1</v>
      </c>
    </row>
    <row r="354" spans="1:24" x14ac:dyDescent="0.25">
      <c r="A354" s="6" t="s">
        <v>101</v>
      </c>
      <c r="B354" s="3" t="s">
        <v>9</v>
      </c>
      <c r="C354" s="48" t="s">
        <v>254</v>
      </c>
      <c r="D354" s="48" t="s">
        <v>5</v>
      </c>
      <c r="E354" s="68" t="s">
        <v>285</v>
      </c>
      <c r="F354" s="3" t="s">
        <v>7</v>
      </c>
      <c r="G354" s="49">
        <f t="shared" ref="G354:W354" si="511">G355</f>
        <v>445</v>
      </c>
      <c r="H354" s="49">
        <f t="shared" si="511"/>
        <v>0</v>
      </c>
      <c r="I354" s="49">
        <f t="shared" si="511"/>
        <v>445</v>
      </c>
      <c r="J354" s="49">
        <f t="shared" si="511"/>
        <v>0</v>
      </c>
      <c r="K354" s="49">
        <f t="shared" si="511"/>
        <v>445</v>
      </c>
      <c r="L354" s="55">
        <f t="shared" si="511"/>
        <v>0</v>
      </c>
      <c r="M354" s="49">
        <f t="shared" si="511"/>
        <v>445</v>
      </c>
      <c r="N354" s="55">
        <f t="shared" si="511"/>
        <v>0</v>
      </c>
      <c r="O354" s="49">
        <f t="shared" si="511"/>
        <v>445</v>
      </c>
      <c r="P354" s="55">
        <f t="shared" si="511"/>
        <v>0</v>
      </c>
      <c r="Q354" s="49">
        <f t="shared" si="511"/>
        <v>445</v>
      </c>
      <c r="R354" s="55">
        <f t="shared" si="511"/>
        <v>0</v>
      </c>
      <c r="S354" s="118">
        <f t="shared" si="511"/>
        <v>445</v>
      </c>
      <c r="T354" s="55">
        <f t="shared" si="511"/>
        <v>458</v>
      </c>
      <c r="U354" s="49">
        <f t="shared" si="511"/>
        <v>903</v>
      </c>
      <c r="V354" s="55">
        <f t="shared" si="511"/>
        <v>0</v>
      </c>
      <c r="W354" s="49">
        <f t="shared" si="511"/>
        <v>903</v>
      </c>
      <c r="X354" s="114" t="b">
        <f t="shared" si="493"/>
        <v>1</v>
      </c>
    </row>
    <row r="355" spans="1:24" ht="33" x14ac:dyDescent="0.25">
      <c r="A355" s="6" t="s">
        <v>284</v>
      </c>
      <c r="B355" s="3" t="s">
        <v>9</v>
      </c>
      <c r="C355" s="48" t="s">
        <v>254</v>
      </c>
      <c r="D355" s="48" t="s">
        <v>5</v>
      </c>
      <c r="E355" s="68" t="s">
        <v>417</v>
      </c>
      <c r="F355" s="3"/>
      <c r="G355" s="49">
        <f t="shared" ref="G355:I355" si="512">G356+G359</f>
        <v>445</v>
      </c>
      <c r="H355" s="49">
        <f t="shared" si="512"/>
        <v>0</v>
      </c>
      <c r="I355" s="49">
        <f t="shared" si="512"/>
        <v>445</v>
      </c>
      <c r="J355" s="49">
        <f t="shared" ref="J355:K355" si="513">J356+J359</f>
        <v>0</v>
      </c>
      <c r="K355" s="49">
        <f t="shared" si="513"/>
        <v>445</v>
      </c>
      <c r="L355" s="55">
        <f t="shared" ref="L355:M355" si="514">L356+L359</f>
        <v>0</v>
      </c>
      <c r="M355" s="49">
        <f t="shared" si="514"/>
        <v>445</v>
      </c>
      <c r="N355" s="55">
        <f t="shared" ref="N355:O355" si="515">N356+N359</f>
        <v>0</v>
      </c>
      <c r="O355" s="49">
        <f t="shared" si="515"/>
        <v>445</v>
      </c>
      <c r="P355" s="55">
        <f t="shared" ref="P355:Q355" si="516">P356+P359</f>
        <v>0</v>
      </c>
      <c r="Q355" s="49">
        <f t="shared" si="516"/>
        <v>445</v>
      </c>
      <c r="R355" s="55">
        <f t="shared" ref="R355:S355" si="517">R356+R359</f>
        <v>0</v>
      </c>
      <c r="S355" s="118">
        <f t="shared" si="517"/>
        <v>445</v>
      </c>
      <c r="T355" s="55">
        <f t="shared" ref="T355:U355" si="518">T356+T359</f>
        <v>458</v>
      </c>
      <c r="U355" s="49">
        <f t="shared" si="518"/>
        <v>903</v>
      </c>
      <c r="V355" s="55">
        <f t="shared" ref="V355:W355" si="519">V356+V359</f>
        <v>0</v>
      </c>
      <c r="W355" s="49">
        <f t="shared" si="519"/>
        <v>903</v>
      </c>
      <c r="X355" s="114" t="b">
        <f t="shared" si="493"/>
        <v>1</v>
      </c>
    </row>
    <row r="356" spans="1:24" ht="33" x14ac:dyDescent="0.25">
      <c r="A356" s="6" t="s">
        <v>240</v>
      </c>
      <c r="B356" s="3" t="s">
        <v>9</v>
      </c>
      <c r="C356" s="48" t="s">
        <v>254</v>
      </c>
      <c r="D356" s="48" t="s">
        <v>5</v>
      </c>
      <c r="E356" s="68" t="s">
        <v>286</v>
      </c>
      <c r="F356" s="3" t="s">
        <v>7</v>
      </c>
      <c r="G356" s="49">
        <f t="shared" ref="G356:V357" si="520">G357</f>
        <v>351</v>
      </c>
      <c r="H356" s="49">
        <f t="shared" si="520"/>
        <v>0</v>
      </c>
      <c r="I356" s="49">
        <f t="shared" si="520"/>
        <v>351</v>
      </c>
      <c r="J356" s="49">
        <f t="shared" si="520"/>
        <v>0</v>
      </c>
      <c r="K356" s="49">
        <f t="shared" si="520"/>
        <v>351</v>
      </c>
      <c r="L356" s="55">
        <f t="shared" si="520"/>
        <v>0</v>
      </c>
      <c r="M356" s="49">
        <f t="shared" si="520"/>
        <v>351</v>
      </c>
      <c r="N356" s="55">
        <f t="shared" si="520"/>
        <v>0</v>
      </c>
      <c r="O356" s="49">
        <f t="shared" si="520"/>
        <v>351</v>
      </c>
      <c r="P356" s="55">
        <f t="shared" si="520"/>
        <v>0</v>
      </c>
      <c r="Q356" s="49">
        <f t="shared" si="520"/>
        <v>351</v>
      </c>
      <c r="R356" s="55">
        <f t="shared" si="520"/>
        <v>0</v>
      </c>
      <c r="S356" s="118">
        <f t="shared" si="520"/>
        <v>351</v>
      </c>
      <c r="T356" s="55">
        <f t="shared" si="520"/>
        <v>458</v>
      </c>
      <c r="U356" s="49">
        <f t="shared" si="520"/>
        <v>809</v>
      </c>
      <c r="V356" s="55">
        <f t="shared" si="520"/>
        <v>0</v>
      </c>
      <c r="W356" s="49">
        <f t="shared" ref="V356:W357" si="521">W357</f>
        <v>809</v>
      </c>
      <c r="X356" s="114" t="b">
        <f t="shared" si="493"/>
        <v>1</v>
      </c>
    </row>
    <row r="357" spans="1:24" ht="33" x14ac:dyDescent="0.25">
      <c r="A357" s="6" t="s">
        <v>89</v>
      </c>
      <c r="B357" s="3" t="s">
        <v>9</v>
      </c>
      <c r="C357" s="48" t="s">
        <v>254</v>
      </c>
      <c r="D357" s="48" t="s">
        <v>5</v>
      </c>
      <c r="E357" s="68" t="s">
        <v>286</v>
      </c>
      <c r="F357" s="3" t="s">
        <v>90</v>
      </c>
      <c r="G357" s="49">
        <f t="shared" si="520"/>
        <v>351</v>
      </c>
      <c r="H357" s="49">
        <f t="shared" si="520"/>
        <v>0</v>
      </c>
      <c r="I357" s="49">
        <f t="shared" si="520"/>
        <v>351</v>
      </c>
      <c r="J357" s="49">
        <f t="shared" si="520"/>
        <v>0</v>
      </c>
      <c r="K357" s="49">
        <f t="shared" si="520"/>
        <v>351</v>
      </c>
      <c r="L357" s="55">
        <f t="shared" si="520"/>
        <v>0</v>
      </c>
      <c r="M357" s="49">
        <f t="shared" si="520"/>
        <v>351</v>
      </c>
      <c r="N357" s="55">
        <f t="shared" si="520"/>
        <v>0</v>
      </c>
      <c r="O357" s="49">
        <f t="shared" si="520"/>
        <v>351</v>
      </c>
      <c r="P357" s="55">
        <f t="shared" si="520"/>
        <v>0</v>
      </c>
      <c r="Q357" s="49">
        <f t="shared" si="520"/>
        <v>351</v>
      </c>
      <c r="R357" s="55">
        <f t="shared" si="520"/>
        <v>0</v>
      </c>
      <c r="S357" s="118">
        <f t="shared" si="520"/>
        <v>351</v>
      </c>
      <c r="T357" s="55">
        <f t="shared" si="520"/>
        <v>458</v>
      </c>
      <c r="U357" s="49">
        <f t="shared" si="520"/>
        <v>809</v>
      </c>
      <c r="V357" s="55">
        <f t="shared" si="521"/>
        <v>0</v>
      </c>
      <c r="W357" s="49">
        <f t="shared" si="521"/>
        <v>809</v>
      </c>
      <c r="X357" s="114" t="b">
        <f t="shared" si="493"/>
        <v>1</v>
      </c>
    </row>
    <row r="358" spans="1:24" x14ac:dyDescent="0.25">
      <c r="A358" s="6" t="s">
        <v>218</v>
      </c>
      <c r="B358" s="3" t="s">
        <v>9</v>
      </c>
      <c r="C358" s="48" t="s">
        <v>254</v>
      </c>
      <c r="D358" s="48" t="s">
        <v>5</v>
      </c>
      <c r="E358" s="68" t="s">
        <v>286</v>
      </c>
      <c r="F358" s="3" t="s">
        <v>219</v>
      </c>
      <c r="G358" s="55">
        <v>351</v>
      </c>
      <c r="H358" s="49">
        <v>0</v>
      </c>
      <c r="I358" s="55">
        <f>G358+H358</f>
        <v>351</v>
      </c>
      <c r="J358" s="55">
        <v>0</v>
      </c>
      <c r="K358" s="55">
        <f>I358+J358</f>
        <v>351</v>
      </c>
      <c r="L358" s="55">
        <v>0</v>
      </c>
      <c r="M358" s="55">
        <f>K358+L358</f>
        <v>351</v>
      </c>
      <c r="N358" s="55">
        <v>0</v>
      </c>
      <c r="O358" s="55">
        <f>M358+N358</f>
        <v>351</v>
      </c>
      <c r="P358" s="55">
        <v>0</v>
      </c>
      <c r="Q358" s="55">
        <f>O358+P358</f>
        <v>351</v>
      </c>
      <c r="R358" s="55">
        <v>0</v>
      </c>
      <c r="S358" s="119">
        <f>Q358+R358</f>
        <v>351</v>
      </c>
      <c r="T358" s="55">
        <v>458</v>
      </c>
      <c r="U358" s="55">
        <f>S358+T358</f>
        <v>809</v>
      </c>
      <c r="V358" s="55">
        <v>0</v>
      </c>
      <c r="W358" s="55">
        <f>U358+V358</f>
        <v>809</v>
      </c>
      <c r="X358" s="114" t="b">
        <f t="shared" si="493"/>
        <v>1</v>
      </c>
    </row>
    <row r="359" spans="1:24" x14ac:dyDescent="0.25">
      <c r="A359" s="6" t="s">
        <v>287</v>
      </c>
      <c r="B359" s="3" t="s">
        <v>9</v>
      </c>
      <c r="C359" s="48" t="s">
        <v>254</v>
      </c>
      <c r="D359" s="48" t="s">
        <v>5</v>
      </c>
      <c r="E359" s="68" t="s">
        <v>288</v>
      </c>
      <c r="F359" s="3" t="s">
        <v>7</v>
      </c>
      <c r="G359" s="49">
        <f t="shared" ref="G359:V360" si="522">G360</f>
        <v>94</v>
      </c>
      <c r="H359" s="49">
        <f t="shared" si="522"/>
        <v>0</v>
      </c>
      <c r="I359" s="49">
        <f t="shared" si="522"/>
        <v>94</v>
      </c>
      <c r="J359" s="49">
        <f t="shared" si="522"/>
        <v>0</v>
      </c>
      <c r="K359" s="49">
        <f t="shared" si="522"/>
        <v>94</v>
      </c>
      <c r="L359" s="55">
        <f t="shared" si="522"/>
        <v>0</v>
      </c>
      <c r="M359" s="49">
        <f t="shared" si="522"/>
        <v>94</v>
      </c>
      <c r="N359" s="55">
        <f t="shared" si="522"/>
        <v>0</v>
      </c>
      <c r="O359" s="49">
        <f t="shared" si="522"/>
        <v>94</v>
      </c>
      <c r="P359" s="55">
        <f t="shared" si="522"/>
        <v>0</v>
      </c>
      <c r="Q359" s="49">
        <f t="shared" si="522"/>
        <v>94</v>
      </c>
      <c r="R359" s="55">
        <f t="shared" si="522"/>
        <v>0</v>
      </c>
      <c r="S359" s="118">
        <f t="shared" si="522"/>
        <v>94</v>
      </c>
      <c r="T359" s="55">
        <f t="shared" si="522"/>
        <v>0</v>
      </c>
      <c r="U359" s="49">
        <f t="shared" si="522"/>
        <v>94</v>
      </c>
      <c r="V359" s="55">
        <f t="shared" si="522"/>
        <v>0</v>
      </c>
      <c r="W359" s="49">
        <f t="shared" ref="V359:W360" si="523">W360</f>
        <v>94</v>
      </c>
      <c r="X359" s="114" t="b">
        <f t="shared" si="493"/>
        <v>1</v>
      </c>
    </row>
    <row r="360" spans="1:24" ht="33" x14ac:dyDescent="0.25">
      <c r="A360" s="6" t="s">
        <v>89</v>
      </c>
      <c r="B360" s="3" t="s">
        <v>9</v>
      </c>
      <c r="C360" s="48" t="s">
        <v>254</v>
      </c>
      <c r="D360" s="48" t="s">
        <v>5</v>
      </c>
      <c r="E360" s="68" t="s">
        <v>288</v>
      </c>
      <c r="F360" s="3" t="s">
        <v>90</v>
      </c>
      <c r="G360" s="49">
        <f t="shared" si="522"/>
        <v>94</v>
      </c>
      <c r="H360" s="49">
        <f t="shared" si="522"/>
        <v>0</v>
      </c>
      <c r="I360" s="49">
        <f t="shared" si="522"/>
        <v>94</v>
      </c>
      <c r="J360" s="49">
        <f t="shared" si="522"/>
        <v>0</v>
      </c>
      <c r="K360" s="49">
        <f t="shared" si="522"/>
        <v>94</v>
      </c>
      <c r="L360" s="55">
        <f t="shared" si="522"/>
        <v>0</v>
      </c>
      <c r="M360" s="49">
        <f t="shared" si="522"/>
        <v>94</v>
      </c>
      <c r="N360" s="55">
        <f t="shared" si="522"/>
        <v>0</v>
      </c>
      <c r="O360" s="49">
        <f t="shared" si="522"/>
        <v>94</v>
      </c>
      <c r="P360" s="55">
        <f t="shared" si="522"/>
        <v>0</v>
      </c>
      <c r="Q360" s="49">
        <f t="shared" si="522"/>
        <v>94</v>
      </c>
      <c r="R360" s="55">
        <f t="shared" si="522"/>
        <v>0</v>
      </c>
      <c r="S360" s="118">
        <f t="shared" si="522"/>
        <v>94</v>
      </c>
      <c r="T360" s="55">
        <f t="shared" si="522"/>
        <v>0</v>
      </c>
      <c r="U360" s="49">
        <f t="shared" si="522"/>
        <v>94</v>
      </c>
      <c r="V360" s="55">
        <f t="shared" si="523"/>
        <v>0</v>
      </c>
      <c r="W360" s="49">
        <f t="shared" si="523"/>
        <v>94</v>
      </c>
      <c r="X360" s="114" t="b">
        <f t="shared" si="493"/>
        <v>1</v>
      </c>
    </row>
    <row r="361" spans="1:24" x14ac:dyDescent="0.25">
      <c r="A361" s="6" t="s">
        <v>218</v>
      </c>
      <c r="B361" s="3" t="s">
        <v>9</v>
      </c>
      <c r="C361" s="48" t="s">
        <v>254</v>
      </c>
      <c r="D361" s="48" t="s">
        <v>5</v>
      </c>
      <c r="E361" s="68" t="s">
        <v>288</v>
      </c>
      <c r="F361" s="3" t="s">
        <v>219</v>
      </c>
      <c r="G361" s="55">
        <v>94</v>
      </c>
      <c r="H361" s="49">
        <v>0</v>
      </c>
      <c r="I361" s="55">
        <f>G361+H361</f>
        <v>94</v>
      </c>
      <c r="J361" s="55">
        <v>0</v>
      </c>
      <c r="K361" s="55">
        <f>I361+J361</f>
        <v>94</v>
      </c>
      <c r="L361" s="55">
        <v>0</v>
      </c>
      <c r="M361" s="55">
        <f>K361+L361</f>
        <v>94</v>
      </c>
      <c r="N361" s="55">
        <v>0</v>
      </c>
      <c r="O361" s="55">
        <f>M361+N361</f>
        <v>94</v>
      </c>
      <c r="P361" s="55">
        <v>0</v>
      </c>
      <c r="Q361" s="55">
        <f>O361+P361</f>
        <v>94</v>
      </c>
      <c r="R361" s="55">
        <v>0</v>
      </c>
      <c r="S361" s="119">
        <f>Q361+R361</f>
        <v>94</v>
      </c>
      <c r="T361" s="55">
        <v>0</v>
      </c>
      <c r="U361" s="55">
        <f>S361+T361</f>
        <v>94</v>
      </c>
      <c r="V361" s="55">
        <v>0</v>
      </c>
      <c r="W361" s="55">
        <f>U361+V361</f>
        <v>94</v>
      </c>
      <c r="X361" s="114" t="b">
        <f t="shared" si="493"/>
        <v>1</v>
      </c>
    </row>
    <row r="362" spans="1:24" ht="17.25" x14ac:dyDescent="0.3">
      <c r="A362" s="25" t="s">
        <v>230</v>
      </c>
      <c r="B362" s="5">
        <v>901</v>
      </c>
      <c r="C362" s="44" t="s">
        <v>254</v>
      </c>
      <c r="D362" s="44" t="s">
        <v>5</v>
      </c>
      <c r="E362" s="66" t="s">
        <v>231</v>
      </c>
      <c r="F362" s="3"/>
      <c r="G362" s="45">
        <f t="shared" ref="G362:V364" si="524">G363</f>
        <v>5890</v>
      </c>
      <c r="H362" s="45">
        <f t="shared" si="524"/>
        <v>0</v>
      </c>
      <c r="I362" s="45">
        <f t="shared" si="524"/>
        <v>5890</v>
      </c>
      <c r="J362" s="45">
        <f t="shared" si="524"/>
        <v>0</v>
      </c>
      <c r="K362" s="45">
        <f t="shared" si="524"/>
        <v>5890</v>
      </c>
      <c r="L362" s="101">
        <f t="shared" si="524"/>
        <v>0</v>
      </c>
      <c r="M362" s="45">
        <f t="shared" si="524"/>
        <v>5890</v>
      </c>
      <c r="N362" s="101">
        <f t="shared" si="524"/>
        <v>0</v>
      </c>
      <c r="O362" s="45">
        <f t="shared" si="524"/>
        <v>5890</v>
      </c>
      <c r="P362" s="101">
        <f t="shared" si="524"/>
        <v>0</v>
      </c>
      <c r="Q362" s="45">
        <f t="shared" si="524"/>
        <v>5890</v>
      </c>
      <c r="R362" s="101">
        <f t="shared" si="524"/>
        <v>0</v>
      </c>
      <c r="S362" s="116">
        <f t="shared" si="524"/>
        <v>5890</v>
      </c>
      <c r="T362" s="131">
        <f t="shared" si="524"/>
        <v>-633.34995000000004</v>
      </c>
      <c r="U362" s="139">
        <f t="shared" si="524"/>
        <v>5256.6500500000002</v>
      </c>
      <c r="V362" s="131">
        <f t="shared" si="524"/>
        <v>0</v>
      </c>
      <c r="W362" s="139">
        <f t="shared" ref="V362:W364" si="525">W363</f>
        <v>5256.6500500000002</v>
      </c>
      <c r="X362" s="114" t="b">
        <f t="shared" si="493"/>
        <v>1</v>
      </c>
    </row>
    <row r="363" spans="1:24" ht="33" x14ac:dyDescent="0.25">
      <c r="A363" s="26" t="s">
        <v>289</v>
      </c>
      <c r="B363" s="7" t="s">
        <v>9</v>
      </c>
      <c r="C363" s="46" t="s">
        <v>254</v>
      </c>
      <c r="D363" s="46" t="s">
        <v>5</v>
      </c>
      <c r="E363" s="67" t="s">
        <v>290</v>
      </c>
      <c r="F363" s="3" t="s">
        <v>7</v>
      </c>
      <c r="G363" s="47">
        <f t="shared" si="524"/>
        <v>5890</v>
      </c>
      <c r="H363" s="47">
        <f t="shared" si="524"/>
        <v>0</v>
      </c>
      <c r="I363" s="47">
        <f t="shared" si="524"/>
        <v>5890</v>
      </c>
      <c r="J363" s="47">
        <f t="shared" si="524"/>
        <v>0</v>
      </c>
      <c r="K363" s="47">
        <f t="shared" si="524"/>
        <v>5890</v>
      </c>
      <c r="L363" s="80">
        <f t="shared" si="524"/>
        <v>0</v>
      </c>
      <c r="M363" s="47">
        <f t="shared" si="524"/>
        <v>5890</v>
      </c>
      <c r="N363" s="80">
        <f t="shared" si="524"/>
        <v>0</v>
      </c>
      <c r="O363" s="47">
        <f t="shared" si="524"/>
        <v>5890</v>
      </c>
      <c r="P363" s="80">
        <f t="shared" si="524"/>
        <v>0</v>
      </c>
      <c r="Q363" s="47">
        <f t="shared" si="524"/>
        <v>5890</v>
      </c>
      <c r="R363" s="80">
        <f t="shared" si="524"/>
        <v>0</v>
      </c>
      <c r="S363" s="117">
        <f t="shared" si="524"/>
        <v>5890</v>
      </c>
      <c r="T363" s="132">
        <f t="shared" si="524"/>
        <v>-633.34995000000004</v>
      </c>
      <c r="U363" s="140">
        <f t="shared" si="524"/>
        <v>5256.6500500000002</v>
      </c>
      <c r="V363" s="132">
        <f t="shared" si="525"/>
        <v>0</v>
      </c>
      <c r="W363" s="140">
        <f t="shared" si="525"/>
        <v>5256.6500500000002</v>
      </c>
      <c r="X363" s="114" t="b">
        <f t="shared" si="493"/>
        <v>1</v>
      </c>
    </row>
    <row r="364" spans="1:24" ht="33" x14ac:dyDescent="0.25">
      <c r="A364" s="6" t="s">
        <v>89</v>
      </c>
      <c r="B364" s="3" t="s">
        <v>9</v>
      </c>
      <c r="C364" s="48" t="s">
        <v>254</v>
      </c>
      <c r="D364" s="48" t="s">
        <v>5</v>
      </c>
      <c r="E364" s="68" t="s">
        <v>290</v>
      </c>
      <c r="F364" s="3" t="s">
        <v>90</v>
      </c>
      <c r="G364" s="49">
        <f t="shared" si="524"/>
        <v>5890</v>
      </c>
      <c r="H364" s="49">
        <f t="shared" si="524"/>
        <v>0</v>
      </c>
      <c r="I364" s="49">
        <f t="shared" si="524"/>
        <v>5890</v>
      </c>
      <c r="J364" s="49">
        <f t="shared" si="524"/>
        <v>0</v>
      </c>
      <c r="K364" s="49">
        <f t="shared" si="524"/>
        <v>5890</v>
      </c>
      <c r="L364" s="55">
        <f t="shared" si="524"/>
        <v>0</v>
      </c>
      <c r="M364" s="49">
        <f t="shared" si="524"/>
        <v>5890</v>
      </c>
      <c r="N364" s="55">
        <f t="shared" si="524"/>
        <v>0</v>
      </c>
      <c r="O364" s="49">
        <f t="shared" si="524"/>
        <v>5890</v>
      </c>
      <c r="P364" s="55">
        <f t="shared" si="524"/>
        <v>0</v>
      </c>
      <c r="Q364" s="49">
        <f t="shared" si="524"/>
        <v>5890</v>
      </c>
      <c r="R364" s="55">
        <f t="shared" si="524"/>
        <v>0</v>
      </c>
      <c r="S364" s="118">
        <f t="shared" si="524"/>
        <v>5890</v>
      </c>
      <c r="T364" s="133">
        <f t="shared" si="524"/>
        <v>-633.34995000000004</v>
      </c>
      <c r="U364" s="141">
        <f t="shared" si="524"/>
        <v>5256.6500500000002</v>
      </c>
      <c r="V364" s="133">
        <f t="shared" si="525"/>
        <v>0</v>
      </c>
      <c r="W364" s="141">
        <f t="shared" si="525"/>
        <v>5256.6500500000002</v>
      </c>
      <c r="X364" s="114" t="b">
        <f t="shared" si="493"/>
        <v>1</v>
      </c>
    </row>
    <row r="365" spans="1:24" x14ac:dyDescent="0.25">
      <c r="A365" s="6" t="s">
        <v>218</v>
      </c>
      <c r="B365" s="3" t="s">
        <v>9</v>
      </c>
      <c r="C365" s="48" t="s">
        <v>254</v>
      </c>
      <c r="D365" s="48" t="s">
        <v>5</v>
      </c>
      <c r="E365" s="68" t="s">
        <v>290</v>
      </c>
      <c r="F365" s="3" t="s">
        <v>219</v>
      </c>
      <c r="G365" s="55">
        <v>5890</v>
      </c>
      <c r="H365" s="49">
        <v>0</v>
      </c>
      <c r="I365" s="55">
        <f>G365+H365</f>
        <v>5890</v>
      </c>
      <c r="J365" s="55">
        <v>0</v>
      </c>
      <c r="K365" s="55">
        <f>I365+J365</f>
        <v>5890</v>
      </c>
      <c r="L365" s="55">
        <v>0</v>
      </c>
      <c r="M365" s="55">
        <f>K365+L365</f>
        <v>5890</v>
      </c>
      <c r="N365" s="55">
        <v>0</v>
      </c>
      <c r="O365" s="55">
        <f>M365+N365</f>
        <v>5890</v>
      </c>
      <c r="P365" s="55">
        <v>0</v>
      </c>
      <c r="Q365" s="55">
        <f>O365+P365</f>
        <v>5890</v>
      </c>
      <c r="R365" s="55">
        <v>0</v>
      </c>
      <c r="S365" s="119">
        <f>Q365+R365</f>
        <v>5890</v>
      </c>
      <c r="T365" s="133">
        <v>-633.34995000000004</v>
      </c>
      <c r="U365" s="133">
        <f>S365+T365</f>
        <v>5256.6500500000002</v>
      </c>
      <c r="V365" s="133">
        <v>0</v>
      </c>
      <c r="W365" s="133">
        <f>U365+V365</f>
        <v>5256.6500500000002</v>
      </c>
      <c r="X365" s="114" t="b">
        <f t="shared" si="493"/>
        <v>1</v>
      </c>
    </row>
    <row r="366" spans="1:24" ht="33" x14ac:dyDescent="0.25">
      <c r="A366" s="27" t="s">
        <v>128</v>
      </c>
      <c r="B366" s="12" t="s">
        <v>9</v>
      </c>
      <c r="C366" s="51" t="s">
        <v>254</v>
      </c>
      <c r="D366" s="51" t="s">
        <v>5</v>
      </c>
      <c r="E366" s="70" t="s">
        <v>129</v>
      </c>
      <c r="F366" s="12"/>
      <c r="G366" s="52">
        <f t="shared" ref="G366:W368" si="526">G367</f>
        <v>655.5</v>
      </c>
      <c r="H366" s="52">
        <f t="shared" si="526"/>
        <v>0</v>
      </c>
      <c r="I366" s="52">
        <f t="shared" si="526"/>
        <v>655.5</v>
      </c>
      <c r="J366" s="52">
        <f t="shared" si="526"/>
        <v>0</v>
      </c>
      <c r="K366" s="52">
        <f t="shared" si="526"/>
        <v>655.5</v>
      </c>
      <c r="L366" s="75">
        <f t="shared" si="526"/>
        <v>0</v>
      </c>
      <c r="M366" s="52">
        <f t="shared" si="526"/>
        <v>655.5</v>
      </c>
      <c r="N366" s="75">
        <f t="shared" si="526"/>
        <v>0</v>
      </c>
      <c r="O366" s="52">
        <f t="shared" si="526"/>
        <v>655.5</v>
      </c>
      <c r="P366" s="75">
        <f t="shared" si="526"/>
        <v>0</v>
      </c>
      <c r="Q366" s="52">
        <f t="shared" si="526"/>
        <v>655.5</v>
      </c>
      <c r="R366" s="75">
        <f t="shared" si="526"/>
        <v>0</v>
      </c>
      <c r="S366" s="121">
        <f t="shared" si="526"/>
        <v>655.5</v>
      </c>
      <c r="T366" s="75">
        <f t="shared" si="526"/>
        <v>0</v>
      </c>
      <c r="U366" s="52">
        <f t="shared" si="526"/>
        <v>655.5</v>
      </c>
      <c r="V366" s="75">
        <f t="shared" si="526"/>
        <v>0</v>
      </c>
      <c r="W366" s="52">
        <f t="shared" si="526"/>
        <v>655.5</v>
      </c>
      <c r="X366" s="114" t="b">
        <f t="shared" si="493"/>
        <v>1</v>
      </c>
    </row>
    <row r="367" spans="1:24" ht="17.25" x14ac:dyDescent="0.3">
      <c r="A367" s="25" t="s">
        <v>291</v>
      </c>
      <c r="B367" s="5" t="s">
        <v>9</v>
      </c>
      <c r="C367" s="44" t="s">
        <v>254</v>
      </c>
      <c r="D367" s="44" t="s">
        <v>5</v>
      </c>
      <c r="E367" s="66" t="s">
        <v>292</v>
      </c>
      <c r="F367" s="3" t="s">
        <v>7</v>
      </c>
      <c r="G367" s="45">
        <f t="shared" ref="G367:V368" si="527">G368</f>
        <v>655.5</v>
      </c>
      <c r="H367" s="45">
        <f t="shared" si="527"/>
        <v>0</v>
      </c>
      <c r="I367" s="45">
        <f t="shared" si="527"/>
        <v>655.5</v>
      </c>
      <c r="J367" s="45">
        <f t="shared" si="527"/>
        <v>0</v>
      </c>
      <c r="K367" s="45">
        <f t="shared" si="527"/>
        <v>655.5</v>
      </c>
      <c r="L367" s="101">
        <f t="shared" si="527"/>
        <v>0</v>
      </c>
      <c r="M367" s="45">
        <f t="shared" si="527"/>
        <v>655.5</v>
      </c>
      <c r="N367" s="101">
        <f t="shared" si="527"/>
        <v>0</v>
      </c>
      <c r="O367" s="45">
        <f t="shared" si="527"/>
        <v>655.5</v>
      </c>
      <c r="P367" s="101">
        <f t="shared" si="527"/>
        <v>0</v>
      </c>
      <c r="Q367" s="45">
        <f t="shared" si="527"/>
        <v>655.5</v>
      </c>
      <c r="R367" s="101">
        <f t="shared" si="527"/>
        <v>0</v>
      </c>
      <c r="S367" s="116">
        <f t="shared" si="527"/>
        <v>655.5</v>
      </c>
      <c r="T367" s="101">
        <f t="shared" si="527"/>
        <v>0</v>
      </c>
      <c r="U367" s="45">
        <f t="shared" si="527"/>
        <v>655.5</v>
      </c>
      <c r="V367" s="101">
        <f t="shared" si="527"/>
        <v>0</v>
      </c>
      <c r="W367" s="45">
        <f t="shared" si="526"/>
        <v>655.5</v>
      </c>
      <c r="X367" s="114" t="b">
        <f t="shared" si="493"/>
        <v>1</v>
      </c>
    </row>
    <row r="368" spans="1:24" ht="33" x14ac:dyDescent="0.25">
      <c r="A368" s="6" t="s">
        <v>89</v>
      </c>
      <c r="B368" s="3" t="s">
        <v>9</v>
      </c>
      <c r="C368" s="48" t="s">
        <v>254</v>
      </c>
      <c r="D368" s="48" t="s">
        <v>5</v>
      </c>
      <c r="E368" s="68" t="s">
        <v>292</v>
      </c>
      <c r="F368" s="3" t="s">
        <v>90</v>
      </c>
      <c r="G368" s="49">
        <f t="shared" si="527"/>
        <v>655.5</v>
      </c>
      <c r="H368" s="49">
        <f t="shared" si="527"/>
        <v>0</v>
      </c>
      <c r="I368" s="49">
        <f t="shared" si="527"/>
        <v>655.5</v>
      </c>
      <c r="J368" s="49">
        <f t="shared" si="527"/>
        <v>0</v>
      </c>
      <c r="K368" s="49">
        <f t="shared" si="527"/>
        <v>655.5</v>
      </c>
      <c r="L368" s="55">
        <f t="shared" si="527"/>
        <v>0</v>
      </c>
      <c r="M368" s="49">
        <f t="shared" si="527"/>
        <v>655.5</v>
      </c>
      <c r="N368" s="55">
        <f t="shared" si="527"/>
        <v>0</v>
      </c>
      <c r="O368" s="49">
        <f t="shared" si="527"/>
        <v>655.5</v>
      </c>
      <c r="P368" s="55">
        <f t="shared" si="527"/>
        <v>0</v>
      </c>
      <c r="Q368" s="49">
        <f t="shared" si="527"/>
        <v>655.5</v>
      </c>
      <c r="R368" s="55">
        <f t="shared" si="527"/>
        <v>0</v>
      </c>
      <c r="S368" s="118">
        <f t="shared" si="527"/>
        <v>655.5</v>
      </c>
      <c r="T368" s="55">
        <f t="shared" si="527"/>
        <v>0</v>
      </c>
      <c r="U368" s="49">
        <f t="shared" si="527"/>
        <v>655.5</v>
      </c>
      <c r="V368" s="55">
        <f t="shared" si="526"/>
        <v>0</v>
      </c>
      <c r="W368" s="49">
        <f t="shared" si="526"/>
        <v>655.5</v>
      </c>
      <c r="X368" s="114" t="b">
        <f t="shared" si="493"/>
        <v>1</v>
      </c>
    </row>
    <row r="369" spans="1:24" x14ac:dyDescent="0.25">
      <c r="A369" s="6" t="s">
        <v>218</v>
      </c>
      <c r="B369" s="3" t="s">
        <v>9</v>
      </c>
      <c r="C369" s="48" t="s">
        <v>254</v>
      </c>
      <c r="D369" s="48" t="s">
        <v>5</v>
      </c>
      <c r="E369" s="68" t="s">
        <v>292</v>
      </c>
      <c r="F369" s="3" t="s">
        <v>219</v>
      </c>
      <c r="G369" s="55">
        <v>655.5</v>
      </c>
      <c r="H369" s="49">
        <v>0</v>
      </c>
      <c r="I369" s="55">
        <f>G369+H369</f>
        <v>655.5</v>
      </c>
      <c r="J369" s="55">
        <v>0</v>
      </c>
      <c r="K369" s="55">
        <f>I369+J369</f>
        <v>655.5</v>
      </c>
      <c r="L369" s="55">
        <v>0</v>
      </c>
      <c r="M369" s="55">
        <f>K369+L369</f>
        <v>655.5</v>
      </c>
      <c r="N369" s="55">
        <v>0</v>
      </c>
      <c r="O369" s="55">
        <f>M369+N369</f>
        <v>655.5</v>
      </c>
      <c r="P369" s="55">
        <v>0</v>
      </c>
      <c r="Q369" s="55">
        <f>O369+P369</f>
        <v>655.5</v>
      </c>
      <c r="R369" s="55">
        <v>0</v>
      </c>
      <c r="S369" s="119">
        <f>Q369+R369</f>
        <v>655.5</v>
      </c>
      <c r="T369" s="55">
        <v>0</v>
      </c>
      <c r="U369" s="55">
        <f>S369+T369</f>
        <v>655.5</v>
      </c>
      <c r="V369" s="55">
        <v>0</v>
      </c>
      <c r="W369" s="55">
        <f>U369+V369</f>
        <v>655.5</v>
      </c>
      <c r="X369" s="114" t="b">
        <f t="shared" si="493"/>
        <v>1</v>
      </c>
    </row>
    <row r="370" spans="1:24" x14ac:dyDescent="0.25">
      <c r="A370" s="24" t="s">
        <v>293</v>
      </c>
      <c r="B370" s="4" t="s">
        <v>9</v>
      </c>
      <c r="C370" s="43" t="s">
        <v>71</v>
      </c>
      <c r="D370" s="43" t="s">
        <v>6</v>
      </c>
      <c r="E370" s="69" t="s">
        <v>7</v>
      </c>
      <c r="F370" s="3" t="s">
        <v>7</v>
      </c>
      <c r="G370" s="40">
        <f t="shared" ref="G370:I370" si="528">G371+G377</f>
        <v>24169</v>
      </c>
      <c r="H370" s="40">
        <f t="shared" si="528"/>
        <v>0</v>
      </c>
      <c r="I370" s="40">
        <f t="shared" si="528"/>
        <v>24169</v>
      </c>
      <c r="J370" s="40">
        <f t="shared" ref="J370:K370" si="529">J371+J377</f>
        <v>1000</v>
      </c>
      <c r="K370" s="40">
        <f t="shared" si="529"/>
        <v>25169</v>
      </c>
      <c r="L370" s="53">
        <f t="shared" ref="L370:M370" si="530">L371+L377</f>
        <v>0</v>
      </c>
      <c r="M370" s="40">
        <f t="shared" si="530"/>
        <v>25169</v>
      </c>
      <c r="N370" s="53">
        <f t="shared" ref="N370:O370" si="531">N371+N377</f>
        <v>0</v>
      </c>
      <c r="O370" s="40">
        <f t="shared" si="531"/>
        <v>25169</v>
      </c>
      <c r="P370" s="53">
        <f t="shared" ref="P370:Q370" si="532">P371+P377</f>
        <v>3640</v>
      </c>
      <c r="Q370" s="40">
        <f t="shared" si="532"/>
        <v>28809</v>
      </c>
      <c r="R370" s="53">
        <f t="shared" ref="R370:S370" si="533">R371+R377</f>
        <v>0</v>
      </c>
      <c r="S370" s="115">
        <f t="shared" si="533"/>
        <v>28809</v>
      </c>
      <c r="T370" s="53">
        <f t="shared" ref="T370:U370" si="534">T371+T377</f>
        <v>0</v>
      </c>
      <c r="U370" s="40">
        <f t="shared" si="534"/>
        <v>28809</v>
      </c>
      <c r="V370" s="53">
        <f t="shared" ref="V370:W370" si="535">V371+V377</f>
        <v>-729.6</v>
      </c>
      <c r="W370" s="40">
        <f t="shared" si="535"/>
        <v>28079.4</v>
      </c>
      <c r="X370" s="114" t="b">
        <f t="shared" si="493"/>
        <v>1</v>
      </c>
    </row>
    <row r="371" spans="1:24" x14ac:dyDescent="0.25">
      <c r="A371" s="24" t="s">
        <v>294</v>
      </c>
      <c r="B371" s="4" t="s">
        <v>9</v>
      </c>
      <c r="C371" s="43" t="s">
        <v>71</v>
      </c>
      <c r="D371" s="43" t="s">
        <v>5</v>
      </c>
      <c r="E371" s="69" t="s">
        <v>7</v>
      </c>
      <c r="F371" s="3" t="s">
        <v>7</v>
      </c>
      <c r="G371" s="40">
        <f t="shared" ref="G371:V375" si="536">G372</f>
        <v>6004</v>
      </c>
      <c r="H371" s="40">
        <f t="shared" si="536"/>
        <v>0</v>
      </c>
      <c r="I371" s="40">
        <f t="shared" si="536"/>
        <v>6004</v>
      </c>
      <c r="J371" s="40">
        <f t="shared" si="536"/>
        <v>1000</v>
      </c>
      <c r="K371" s="40">
        <f t="shared" si="536"/>
        <v>7004</v>
      </c>
      <c r="L371" s="53">
        <f t="shared" si="536"/>
        <v>0</v>
      </c>
      <c r="M371" s="40">
        <f t="shared" si="536"/>
        <v>7004</v>
      </c>
      <c r="N371" s="53">
        <f t="shared" si="536"/>
        <v>0</v>
      </c>
      <c r="O371" s="40">
        <f t="shared" si="536"/>
        <v>7004</v>
      </c>
      <c r="P371" s="53">
        <f t="shared" si="536"/>
        <v>0</v>
      </c>
      <c r="Q371" s="40">
        <f t="shared" si="536"/>
        <v>7004</v>
      </c>
      <c r="R371" s="53">
        <f t="shared" si="536"/>
        <v>0</v>
      </c>
      <c r="S371" s="115">
        <f t="shared" si="536"/>
        <v>7004</v>
      </c>
      <c r="T371" s="53">
        <f t="shared" si="536"/>
        <v>0</v>
      </c>
      <c r="U371" s="40">
        <f t="shared" si="536"/>
        <v>7004</v>
      </c>
      <c r="V371" s="53">
        <f t="shared" si="536"/>
        <v>0</v>
      </c>
      <c r="W371" s="40">
        <f t="shared" ref="V371:W375" si="537">W372</f>
        <v>7004</v>
      </c>
      <c r="X371" s="114" t="b">
        <f t="shared" si="493"/>
        <v>1</v>
      </c>
    </row>
    <row r="372" spans="1:24" x14ac:dyDescent="0.25">
      <c r="A372" s="24" t="s">
        <v>51</v>
      </c>
      <c r="B372" s="4">
        <v>901</v>
      </c>
      <c r="C372" s="43" t="s">
        <v>71</v>
      </c>
      <c r="D372" s="43" t="s">
        <v>5</v>
      </c>
      <c r="E372" s="69" t="s">
        <v>52</v>
      </c>
      <c r="F372" s="3"/>
      <c r="G372" s="40">
        <f t="shared" si="536"/>
        <v>6004</v>
      </c>
      <c r="H372" s="40">
        <f t="shared" si="536"/>
        <v>0</v>
      </c>
      <c r="I372" s="40">
        <f t="shared" si="536"/>
        <v>6004</v>
      </c>
      <c r="J372" s="40">
        <f t="shared" si="536"/>
        <v>1000</v>
      </c>
      <c r="K372" s="40">
        <f t="shared" si="536"/>
        <v>7004</v>
      </c>
      <c r="L372" s="53">
        <f t="shared" si="536"/>
        <v>0</v>
      </c>
      <c r="M372" s="40">
        <f t="shared" si="536"/>
        <v>7004</v>
      </c>
      <c r="N372" s="53">
        <f t="shared" si="536"/>
        <v>0</v>
      </c>
      <c r="O372" s="40">
        <f t="shared" si="536"/>
        <v>7004</v>
      </c>
      <c r="P372" s="53">
        <f t="shared" si="536"/>
        <v>0</v>
      </c>
      <c r="Q372" s="40">
        <f t="shared" si="536"/>
        <v>7004</v>
      </c>
      <c r="R372" s="53">
        <f t="shared" si="536"/>
        <v>0</v>
      </c>
      <c r="S372" s="115">
        <f t="shared" si="536"/>
        <v>7004</v>
      </c>
      <c r="T372" s="53">
        <f t="shared" si="536"/>
        <v>0</v>
      </c>
      <c r="U372" s="40">
        <f t="shared" si="536"/>
        <v>7004</v>
      </c>
      <c r="V372" s="53">
        <f t="shared" si="537"/>
        <v>0</v>
      </c>
      <c r="W372" s="40">
        <f t="shared" si="537"/>
        <v>7004</v>
      </c>
      <c r="X372" s="114" t="b">
        <f t="shared" si="493"/>
        <v>1</v>
      </c>
    </row>
    <row r="373" spans="1:24" ht="17.25" x14ac:dyDescent="0.3">
      <c r="A373" s="25" t="s">
        <v>295</v>
      </c>
      <c r="B373" s="5" t="s">
        <v>9</v>
      </c>
      <c r="C373" s="44" t="s">
        <v>71</v>
      </c>
      <c r="D373" s="44" t="s">
        <v>5</v>
      </c>
      <c r="E373" s="66" t="s">
        <v>296</v>
      </c>
      <c r="F373" s="3" t="s">
        <v>7</v>
      </c>
      <c r="G373" s="45">
        <f t="shared" si="536"/>
        <v>6004</v>
      </c>
      <c r="H373" s="45">
        <f t="shared" si="536"/>
        <v>0</v>
      </c>
      <c r="I373" s="45">
        <f t="shared" si="536"/>
        <v>6004</v>
      </c>
      <c r="J373" s="45">
        <f t="shared" si="536"/>
        <v>1000</v>
      </c>
      <c r="K373" s="45">
        <f t="shared" si="536"/>
        <v>7004</v>
      </c>
      <c r="L373" s="101">
        <f t="shared" si="536"/>
        <v>0</v>
      </c>
      <c r="M373" s="45">
        <f t="shared" si="536"/>
        <v>7004</v>
      </c>
      <c r="N373" s="101">
        <f t="shared" si="536"/>
        <v>0</v>
      </c>
      <c r="O373" s="45">
        <f t="shared" si="536"/>
        <v>7004</v>
      </c>
      <c r="P373" s="101">
        <f t="shared" si="536"/>
        <v>0</v>
      </c>
      <c r="Q373" s="45">
        <f t="shared" si="536"/>
        <v>7004</v>
      </c>
      <c r="R373" s="101">
        <f t="shared" si="536"/>
        <v>0</v>
      </c>
      <c r="S373" s="116">
        <f t="shared" si="536"/>
        <v>7004</v>
      </c>
      <c r="T373" s="101">
        <f t="shared" si="536"/>
        <v>0</v>
      </c>
      <c r="U373" s="45">
        <f t="shared" si="536"/>
        <v>7004</v>
      </c>
      <c r="V373" s="101">
        <f t="shared" si="537"/>
        <v>0</v>
      </c>
      <c r="W373" s="45">
        <f t="shared" si="537"/>
        <v>7004</v>
      </c>
      <c r="X373" s="114" t="b">
        <f t="shared" si="493"/>
        <v>1</v>
      </c>
    </row>
    <row r="374" spans="1:24" ht="32.25" customHeight="1" x14ac:dyDescent="0.25">
      <c r="A374" s="26" t="s">
        <v>297</v>
      </c>
      <c r="B374" s="7" t="s">
        <v>9</v>
      </c>
      <c r="C374" s="46" t="s">
        <v>71</v>
      </c>
      <c r="D374" s="46" t="s">
        <v>5</v>
      </c>
      <c r="E374" s="67" t="s">
        <v>298</v>
      </c>
      <c r="F374" s="3" t="s">
        <v>7</v>
      </c>
      <c r="G374" s="47">
        <f t="shared" si="536"/>
        <v>6004</v>
      </c>
      <c r="H374" s="47">
        <f t="shared" si="536"/>
        <v>0</v>
      </c>
      <c r="I374" s="47">
        <f t="shared" si="536"/>
        <v>6004</v>
      </c>
      <c r="J374" s="47">
        <f t="shared" si="536"/>
        <v>1000</v>
      </c>
      <c r="K374" s="47">
        <f t="shared" si="536"/>
        <v>7004</v>
      </c>
      <c r="L374" s="80">
        <f t="shared" si="536"/>
        <v>0</v>
      </c>
      <c r="M374" s="47">
        <f t="shared" si="536"/>
        <v>7004</v>
      </c>
      <c r="N374" s="80">
        <f t="shared" si="536"/>
        <v>0</v>
      </c>
      <c r="O374" s="47">
        <f t="shared" si="536"/>
        <v>7004</v>
      </c>
      <c r="P374" s="80">
        <f t="shared" si="536"/>
        <v>0</v>
      </c>
      <c r="Q374" s="47">
        <f t="shared" si="536"/>
        <v>7004</v>
      </c>
      <c r="R374" s="80">
        <f t="shared" si="536"/>
        <v>0</v>
      </c>
      <c r="S374" s="117">
        <f t="shared" si="536"/>
        <v>7004</v>
      </c>
      <c r="T374" s="80">
        <f t="shared" si="536"/>
        <v>0</v>
      </c>
      <c r="U374" s="47">
        <f t="shared" si="536"/>
        <v>7004</v>
      </c>
      <c r="V374" s="80">
        <f t="shared" si="537"/>
        <v>0</v>
      </c>
      <c r="W374" s="47">
        <f t="shared" si="537"/>
        <v>7004</v>
      </c>
      <c r="X374" s="114" t="b">
        <f t="shared" si="493"/>
        <v>1</v>
      </c>
    </row>
    <row r="375" spans="1:24" x14ac:dyDescent="0.25">
      <c r="A375" s="6" t="s">
        <v>299</v>
      </c>
      <c r="B375" s="3" t="s">
        <v>9</v>
      </c>
      <c r="C375" s="48" t="s">
        <v>71</v>
      </c>
      <c r="D375" s="48" t="s">
        <v>5</v>
      </c>
      <c r="E375" s="68" t="s">
        <v>298</v>
      </c>
      <c r="F375" s="3" t="s">
        <v>300</v>
      </c>
      <c r="G375" s="49">
        <f t="shared" si="536"/>
        <v>6004</v>
      </c>
      <c r="H375" s="49">
        <f t="shared" si="536"/>
        <v>0</v>
      </c>
      <c r="I375" s="49">
        <f t="shared" si="536"/>
        <v>6004</v>
      </c>
      <c r="J375" s="49">
        <f t="shared" si="536"/>
        <v>1000</v>
      </c>
      <c r="K375" s="49">
        <f t="shared" si="536"/>
        <v>7004</v>
      </c>
      <c r="L375" s="55">
        <f t="shared" si="536"/>
        <v>0</v>
      </c>
      <c r="M375" s="49">
        <f t="shared" si="536"/>
        <v>7004</v>
      </c>
      <c r="N375" s="55">
        <f t="shared" si="536"/>
        <v>0</v>
      </c>
      <c r="O375" s="49">
        <f t="shared" si="536"/>
        <v>7004</v>
      </c>
      <c r="P375" s="55">
        <f t="shared" si="536"/>
        <v>0</v>
      </c>
      <c r="Q375" s="49">
        <f t="shared" si="536"/>
        <v>7004</v>
      </c>
      <c r="R375" s="55">
        <f t="shared" si="536"/>
        <v>0</v>
      </c>
      <c r="S375" s="118">
        <f t="shared" si="536"/>
        <v>7004</v>
      </c>
      <c r="T375" s="55">
        <f t="shared" si="536"/>
        <v>0</v>
      </c>
      <c r="U375" s="49">
        <f t="shared" si="536"/>
        <v>7004</v>
      </c>
      <c r="V375" s="55">
        <f t="shared" si="537"/>
        <v>0</v>
      </c>
      <c r="W375" s="49">
        <f t="shared" si="537"/>
        <v>7004</v>
      </c>
      <c r="X375" s="114" t="b">
        <f t="shared" si="493"/>
        <v>1</v>
      </c>
    </row>
    <row r="376" spans="1:24" ht="33" x14ac:dyDescent="0.25">
      <c r="A376" s="6" t="s">
        <v>301</v>
      </c>
      <c r="B376" s="3" t="s">
        <v>9</v>
      </c>
      <c r="C376" s="48" t="s">
        <v>71</v>
      </c>
      <c r="D376" s="48" t="s">
        <v>5</v>
      </c>
      <c r="E376" s="68" t="s">
        <v>298</v>
      </c>
      <c r="F376" s="3" t="s">
        <v>302</v>
      </c>
      <c r="G376" s="55">
        <v>6004</v>
      </c>
      <c r="H376" s="49">
        <v>0</v>
      </c>
      <c r="I376" s="55">
        <f>G376+H376</f>
        <v>6004</v>
      </c>
      <c r="J376" s="91">
        <v>1000</v>
      </c>
      <c r="K376" s="55">
        <f>I376+J376</f>
        <v>7004</v>
      </c>
      <c r="L376" s="55">
        <v>0</v>
      </c>
      <c r="M376" s="55">
        <f>K376+L376</f>
        <v>7004</v>
      </c>
      <c r="N376" s="55">
        <v>0</v>
      </c>
      <c r="O376" s="55">
        <f>M376+N376</f>
        <v>7004</v>
      </c>
      <c r="P376" s="55">
        <v>0</v>
      </c>
      <c r="Q376" s="55">
        <f>O376+P376</f>
        <v>7004</v>
      </c>
      <c r="R376" s="55">
        <v>0</v>
      </c>
      <c r="S376" s="119">
        <f>Q376+R376</f>
        <v>7004</v>
      </c>
      <c r="T376" s="55">
        <v>0</v>
      </c>
      <c r="U376" s="55">
        <f>S376+T376</f>
        <v>7004</v>
      </c>
      <c r="V376" s="55">
        <v>0</v>
      </c>
      <c r="W376" s="55">
        <f>U376+V376</f>
        <v>7004</v>
      </c>
      <c r="X376" s="114" t="b">
        <f t="shared" si="493"/>
        <v>1</v>
      </c>
    </row>
    <row r="377" spans="1:24" x14ac:dyDescent="0.25">
      <c r="A377" s="24" t="s">
        <v>303</v>
      </c>
      <c r="B377" s="4" t="s">
        <v>9</v>
      </c>
      <c r="C377" s="43" t="s">
        <v>71</v>
      </c>
      <c r="D377" s="43" t="s">
        <v>201</v>
      </c>
      <c r="E377" s="68" t="s">
        <v>7</v>
      </c>
      <c r="F377" s="3" t="s">
        <v>7</v>
      </c>
      <c r="G377" s="40">
        <f t="shared" ref="G377:I377" si="538">G378+G384</f>
        <v>18165</v>
      </c>
      <c r="H377" s="40">
        <f t="shared" si="538"/>
        <v>0</v>
      </c>
      <c r="I377" s="40">
        <f t="shared" si="538"/>
        <v>18165</v>
      </c>
      <c r="J377" s="40">
        <f t="shared" ref="J377:K377" si="539">J378+J384</f>
        <v>0</v>
      </c>
      <c r="K377" s="40">
        <f t="shared" si="539"/>
        <v>18165</v>
      </c>
      <c r="L377" s="53">
        <f t="shared" ref="L377:M377" si="540">L378+L384</f>
        <v>0</v>
      </c>
      <c r="M377" s="40">
        <f t="shared" si="540"/>
        <v>18165</v>
      </c>
      <c r="N377" s="53">
        <f t="shared" ref="N377:O377" si="541">N378+N384</f>
        <v>0</v>
      </c>
      <c r="O377" s="40">
        <f t="shared" si="541"/>
        <v>18165</v>
      </c>
      <c r="P377" s="53">
        <f t="shared" ref="P377:Q377" si="542">P378+P384</f>
        <v>3640</v>
      </c>
      <c r="Q377" s="40">
        <f t="shared" si="542"/>
        <v>21805</v>
      </c>
      <c r="R377" s="53">
        <f t="shared" ref="R377:S377" si="543">R378+R384</f>
        <v>0</v>
      </c>
      <c r="S377" s="115">
        <f t="shared" si="543"/>
        <v>21805</v>
      </c>
      <c r="T377" s="53">
        <f t="shared" ref="T377:U377" si="544">T378+T384</f>
        <v>0</v>
      </c>
      <c r="U377" s="40">
        <f t="shared" si="544"/>
        <v>21805</v>
      </c>
      <c r="V377" s="53">
        <f t="shared" ref="V377:W377" si="545">V378+V384</f>
        <v>-729.6</v>
      </c>
      <c r="W377" s="40">
        <f t="shared" si="545"/>
        <v>21075.4</v>
      </c>
      <c r="X377" s="114" t="b">
        <f t="shared" si="493"/>
        <v>1</v>
      </c>
    </row>
    <row r="378" spans="1:24" ht="33" x14ac:dyDescent="0.25">
      <c r="A378" s="27" t="s">
        <v>304</v>
      </c>
      <c r="B378" s="12" t="s">
        <v>9</v>
      </c>
      <c r="C378" s="51" t="s">
        <v>71</v>
      </c>
      <c r="D378" s="51" t="s">
        <v>201</v>
      </c>
      <c r="E378" s="70" t="s">
        <v>305</v>
      </c>
      <c r="F378" s="12" t="s">
        <v>7</v>
      </c>
      <c r="G378" s="52">
        <f t="shared" ref="G378:W378" si="546">G379</f>
        <v>3665</v>
      </c>
      <c r="H378" s="52">
        <f t="shared" si="546"/>
        <v>0</v>
      </c>
      <c r="I378" s="52">
        <f t="shared" si="546"/>
        <v>3665</v>
      </c>
      <c r="J378" s="52">
        <f t="shared" si="546"/>
        <v>0</v>
      </c>
      <c r="K378" s="52">
        <f t="shared" si="546"/>
        <v>3665</v>
      </c>
      <c r="L378" s="75">
        <f t="shared" si="546"/>
        <v>0</v>
      </c>
      <c r="M378" s="52">
        <f t="shared" si="546"/>
        <v>3665</v>
      </c>
      <c r="N378" s="75">
        <f t="shared" si="546"/>
        <v>0</v>
      </c>
      <c r="O378" s="52">
        <f t="shared" si="546"/>
        <v>3665</v>
      </c>
      <c r="P378" s="75">
        <f t="shared" si="546"/>
        <v>0</v>
      </c>
      <c r="Q378" s="52">
        <f t="shared" si="546"/>
        <v>3665</v>
      </c>
      <c r="R378" s="75">
        <f t="shared" si="546"/>
        <v>0</v>
      </c>
      <c r="S378" s="121">
        <f t="shared" si="546"/>
        <v>3665</v>
      </c>
      <c r="T378" s="75">
        <f t="shared" si="546"/>
        <v>0</v>
      </c>
      <c r="U378" s="52">
        <f t="shared" si="546"/>
        <v>3665</v>
      </c>
      <c r="V378" s="75">
        <f t="shared" si="546"/>
        <v>-729.6</v>
      </c>
      <c r="W378" s="52">
        <f t="shared" si="546"/>
        <v>2935.4</v>
      </c>
      <c r="X378" s="114" t="b">
        <f t="shared" si="493"/>
        <v>1</v>
      </c>
    </row>
    <row r="379" spans="1:24" ht="34.5" x14ac:dyDescent="0.3">
      <c r="A379" s="25" t="s">
        <v>306</v>
      </c>
      <c r="B379" s="5" t="s">
        <v>9</v>
      </c>
      <c r="C379" s="44" t="s">
        <v>71</v>
      </c>
      <c r="D379" s="44" t="s">
        <v>201</v>
      </c>
      <c r="E379" s="66" t="s">
        <v>307</v>
      </c>
      <c r="F379" s="3" t="s">
        <v>7</v>
      </c>
      <c r="G379" s="45">
        <f t="shared" ref="G379:I379" si="547">G380+G382</f>
        <v>3665</v>
      </c>
      <c r="H379" s="45">
        <f t="shared" si="547"/>
        <v>0</v>
      </c>
      <c r="I379" s="45">
        <f t="shared" si="547"/>
        <v>3665</v>
      </c>
      <c r="J379" s="45">
        <f t="shared" ref="J379:K379" si="548">J380+J382</f>
        <v>0</v>
      </c>
      <c r="K379" s="45">
        <f t="shared" si="548"/>
        <v>3665</v>
      </c>
      <c r="L379" s="101">
        <f t="shared" ref="L379:M379" si="549">L380+L382</f>
        <v>0</v>
      </c>
      <c r="M379" s="45">
        <f t="shared" si="549"/>
        <v>3665</v>
      </c>
      <c r="N379" s="101">
        <f t="shared" ref="N379:O379" si="550">N380+N382</f>
        <v>0</v>
      </c>
      <c r="O379" s="45">
        <f t="shared" si="550"/>
        <v>3665</v>
      </c>
      <c r="P379" s="101">
        <f t="shared" ref="P379:Q379" si="551">P380+P382</f>
        <v>0</v>
      </c>
      <c r="Q379" s="45">
        <f t="shared" si="551"/>
        <v>3665</v>
      </c>
      <c r="R379" s="101">
        <f t="shared" ref="R379:S379" si="552">R380+R382</f>
        <v>0</v>
      </c>
      <c r="S379" s="116">
        <f t="shared" si="552"/>
        <v>3665</v>
      </c>
      <c r="T379" s="101">
        <f t="shared" ref="T379:U379" si="553">T380+T382</f>
        <v>0</v>
      </c>
      <c r="U379" s="45">
        <f t="shared" si="553"/>
        <v>3665</v>
      </c>
      <c r="V379" s="101">
        <f t="shared" ref="V379:W379" si="554">V380+V382</f>
        <v>-729.6</v>
      </c>
      <c r="W379" s="45">
        <f t="shared" si="554"/>
        <v>2935.4</v>
      </c>
      <c r="X379" s="114" t="b">
        <f t="shared" si="493"/>
        <v>1</v>
      </c>
    </row>
    <row r="380" spans="1:24" ht="33" x14ac:dyDescent="0.25">
      <c r="A380" s="6" t="s">
        <v>26</v>
      </c>
      <c r="B380" s="3" t="s">
        <v>9</v>
      </c>
      <c r="C380" s="48" t="s">
        <v>71</v>
      </c>
      <c r="D380" s="48" t="s">
        <v>201</v>
      </c>
      <c r="E380" s="68" t="s">
        <v>307</v>
      </c>
      <c r="F380" s="3" t="s">
        <v>27</v>
      </c>
      <c r="G380" s="49">
        <f t="shared" ref="G380:W380" si="555">G381</f>
        <v>2102.5</v>
      </c>
      <c r="H380" s="49">
        <f t="shared" si="555"/>
        <v>0</v>
      </c>
      <c r="I380" s="49">
        <f t="shared" si="555"/>
        <v>2102.5</v>
      </c>
      <c r="J380" s="49">
        <f t="shared" si="555"/>
        <v>0</v>
      </c>
      <c r="K380" s="49">
        <f t="shared" si="555"/>
        <v>2102.5</v>
      </c>
      <c r="L380" s="55">
        <f t="shared" si="555"/>
        <v>0</v>
      </c>
      <c r="M380" s="49">
        <f t="shared" si="555"/>
        <v>2102.5</v>
      </c>
      <c r="N380" s="55">
        <f t="shared" si="555"/>
        <v>0</v>
      </c>
      <c r="O380" s="49">
        <f t="shared" si="555"/>
        <v>2102.5</v>
      </c>
      <c r="P380" s="55">
        <f t="shared" si="555"/>
        <v>0</v>
      </c>
      <c r="Q380" s="49">
        <f t="shared" si="555"/>
        <v>2102.5</v>
      </c>
      <c r="R380" s="55">
        <f t="shared" si="555"/>
        <v>0</v>
      </c>
      <c r="S380" s="118">
        <f t="shared" si="555"/>
        <v>2102.5</v>
      </c>
      <c r="T380" s="55">
        <f t="shared" si="555"/>
        <v>0</v>
      </c>
      <c r="U380" s="49">
        <f t="shared" si="555"/>
        <v>2102.5</v>
      </c>
      <c r="V380" s="55">
        <f t="shared" si="555"/>
        <v>-729.6</v>
      </c>
      <c r="W380" s="49">
        <f t="shared" si="555"/>
        <v>1372.9</v>
      </c>
      <c r="X380" s="114" t="b">
        <f t="shared" si="493"/>
        <v>1</v>
      </c>
    </row>
    <row r="381" spans="1:24" ht="33" x14ac:dyDescent="0.25">
      <c r="A381" s="6" t="s">
        <v>28</v>
      </c>
      <c r="B381" s="3" t="s">
        <v>9</v>
      </c>
      <c r="C381" s="48" t="s">
        <v>71</v>
      </c>
      <c r="D381" s="48" t="s">
        <v>201</v>
      </c>
      <c r="E381" s="68" t="s">
        <v>307</v>
      </c>
      <c r="F381" s="3" t="s">
        <v>29</v>
      </c>
      <c r="G381" s="55">
        <v>2102.5</v>
      </c>
      <c r="H381" s="49">
        <v>0</v>
      </c>
      <c r="I381" s="55">
        <f>G381+H381</f>
        <v>2102.5</v>
      </c>
      <c r="J381" s="55">
        <v>0</v>
      </c>
      <c r="K381" s="55">
        <f>I381+J381</f>
        <v>2102.5</v>
      </c>
      <c r="L381" s="55">
        <v>0</v>
      </c>
      <c r="M381" s="55">
        <f>K381+L381</f>
        <v>2102.5</v>
      </c>
      <c r="N381" s="55">
        <v>0</v>
      </c>
      <c r="O381" s="55">
        <f>M381+N381</f>
        <v>2102.5</v>
      </c>
      <c r="P381" s="55">
        <v>0</v>
      </c>
      <c r="Q381" s="55">
        <f>O381+P381</f>
        <v>2102.5</v>
      </c>
      <c r="R381" s="55">
        <v>0</v>
      </c>
      <c r="S381" s="119">
        <f>Q381+R381</f>
        <v>2102.5</v>
      </c>
      <c r="T381" s="55">
        <v>0</v>
      </c>
      <c r="U381" s="55">
        <f>S381+T381</f>
        <v>2102.5</v>
      </c>
      <c r="V381" s="55">
        <v>-729.6</v>
      </c>
      <c r="W381" s="55">
        <f>U381+V381</f>
        <v>1372.9</v>
      </c>
      <c r="X381" s="114" t="b">
        <f t="shared" si="493"/>
        <v>1</v>
      </c>
    </row>
    <row r="382" spans="1:24" ht="33" x14ac:dyDescent="0.25">
      <c r="A382" s="6" t="s">
        <v>89</v>
      </c>
      <c r="B382" s="3" t="s">
        <v>9</v>
      </c>
      <c r="C382" s="48" t="s">
        <v>71</v>
      </c>
      <c r="D382" s="48" t="s">
        <v>201</v>
      </c>
      <c r="E382" s="68" t="s">
        <v>307</v>
      </c>
      <c r="F382" s="3" t="s">
        <v>90</v>
      </c>
      <c r="G382" s="49">
        <f t="shared" ref="G382:W382" si="556">G383</f>
        <v>1562.5</v>
      </c>
      <c r="H382" s="49">
        <f t="shared" si="556"/>
        <v>0</v>
      </c>
      <c r="I382" s="49">
        <f t="shared" si="556"/>
        <v>1562.5</v>
      </c>
      <c r="J382" s="49">
        <f t="shared" si="556"/>
        <v>0</v>
      </c>
      <c r="K382" s="49">
        <f t="shared" si="556"/>
        <v>1562.5</v>
      </c>
      <c r="L382" s="55">
        <f t="shared" si="556"/>
        <v>0</v>
      </c>
      <c r="M382" s="49">
        <f t="shared" si="556"/>
        <v>1562.5</v>
      </c>
      <c r="N382" s="55">
        <f t="shared" si="556"/>
        <v>0</v>
      </c>
      <c r="O382" s="49">
        <f t="shared" si="556"/>
        <v>1562.5</v>
      </c>
      <c r="P382" s="55">
        <f t="shared" si="556"/>
        <v>0</v>
      </c>
      <c r="Q382" s="49">
        <f t="shared" si="556"/>
        <v>1562.5</v>
      </c>
      <c r="R382" s="55">
        <f t="shared" si="556"/>
        <v>0</v>
      </c>
      <c r="S382" s="118">
        <f t="shared" si="556"/>
        <v>1562.5</v>
      </c>
      <c r="T382" s="55">
        <f t="shared" si="556"/>
        <v>0</v>
      </c>
      <c r="U382" s="49">
        <f t="shared" si="556"/>
        <v>1562.5</v>
      </c>
      <c r="V382" s="55">
        <f t="shared" si="556"/>
        <v>0</v>
      </c>
      <c r="W382" s="49">
        <f t="shared" si="556"/>
        <v>1562.5</v>
      </c>
      <c r="X382" s="114" t="b">
        <f t="shared" si="493"/>
        <v>1</v>
      </c>
    </row>
    <row r="383" spans="1:24" x14ac:dyDescent="0.25">
      <c r="A383" s="6" t="s">
        <v>218</v>
      </c>
      <c r="B383" s="3" t="s">
        <v>9</v>
      </c>
      <c r="C383" s="48" t="s">
        <v>71</v>
      </c>
      <c r="D383" s="48" t="s">
        <v>201</v>
      </c>
      <c r="E383" s="68" t="s">
        <v>307</v>
      </c>
      <c r="F383" s="3" t="s">
        <v>219</v>
      </c>
      <c r="G383" s="55">
        <v>1562.5</v>
      </c>
      <c r="H383" s="49">
        <v>0</v>
      </c>
      <c r="I383" s="55">
        <f>G383+H383</f>
        <v>1562.5</v>
      </c>
      <c r="J383" s="55">
        <v>0</v>
      </c>
      <c r="K383" s="55">
        <f>I383+J383</f>
        <v>1562.5</v>
      </c>
      <c r="L383" s="55">
        <v>0</v>
      </c>
      <c r="M383" s="55">
        <f>K383+L383</f>
        <v>1562.5</v>
      </c>
      <c r="N383" s="55">
        <v>0</v>
      </c>
      <c r="O383" s="55">
        <f>M383+N383</f>
        <v>1562.5</v>
      </c>
      <c r="P383" s="55">
        <v>0</v>
      </c>
      <c r="Q383" s="55">
        <f>O383+P383</f>
        <v>1562.5</v>
      </c>
      <c r="R383" s="55">
        <v>0</v>
      </c>
      <c r="S383" s="119">
        <f>Q383+R383</f>
        <v>1562.5</v>
      </c>
      <c r="T383" s="55">
        <v>0</v>
      </c>
      <c r="U383" s="55">
        <f>S383+T383</f>
        <v>1562.5</v>
      </c>
      <c r="V383" s="55">
        <v>0</v>
      </c>
      <c r="W383" s="55">
        <f>U383+V383</f>
        <v>1562.5</v>
      </c>
      <c r="X383" s="114" t="b">
        <f t="shared" si="493"/>
        <v>1</v>
      </c>
    </row>
    <row r="384" spans="1:24" x14ac:dyDescent="0.25">
      <c r="A384" s="24" t="s">
        <v>51</v>
      </c>
      <c r="B384" s="4">
        <v>901</v>
      </c>
      <c r="C384" s="43" t="s">
        <v>71</v>
      </c>
      <c r="D384" s="43" t="s">
        <v>201</v>
      </c>
      <c r="E384" s="69" t="s">
        <v>52</v>
      </c>
      <c r="F384" s="3"/>
      <c r="G384" s="40">
        <f t="shared" ref="G384:W384" si="557">G385</f>
        <v>14500</v>
      </c>
      <c r="H384" s="40">
        <f t="shared" si="557"/>
        <v>0</v>
      </c>
      <c r="I384" s="40">
        <f t="shared" si="557"/>
        <v>14500</v>
      </c>
      <c r="J384" s="40">
        <f t="shared" si="557"/>
        <v>0</v>
      </c>
      <c r="K384" s="40">
        <f t="shared" si="557"/>
        <v>14500</v>
      </c>
      <c r="L384" s="53">
        <f t="shared" si="557"/>
        <v>0</v>
      </c>
      <c r="M384" s="40">
        <f t="shared" si="557"/>
        <v>14500</v>
      </c>
      <c r="N384" s="53">
        <f t="shared" si="557"/>
        <v>0</v>
      </c>
      <c r="O384" s="40">
        <f t="shared" si="557"/>
        <v>14500</v>
      </c>
      <c r="P384" s="53">
        <f t="shared" si="557"/>
        <v>3640</v>
      </c>
      <c r="Q384" s="40">
        <f t="shared" si="557"/>
        <v>18140</v>
      </c>
      <c r="R384" s="53">
        <f t="shared" si="557"/>
        <v>0</v>
      </c>
      <c r="S384" s="115">
        <f t="shared" si="557"/>
        <v>18140</v>
      </c>
      <c r="T384" s="53">
        <f t="shared" si="557"/>
        <v>0</v>
      </c>
      <c r="U384" s="40">
        <f t="shared" si="557"/>
        <v>18140</v>
      </c>
      <c r="V384" s="53">
        <f t="shared" si="557"/>
        <v>0</v>
      </c>
      <c r="W384" s="40">
        <f t="shared" si="557"/>
        <v>18140</v>
      </c>
      <c r="X384" s="114" t="b">
        <f t="shared" si="493"/>
        <v>1</v>
      </c>
    </row>
    <row r="385" spans="1:24" ht="17.25" x14ac:dyDescent="0.3">
      <c r="A385" s="25" t="s">
        <v>435</v>
      </c>
      <c r="B385" s="5" t="s">
        <v>9</v>
      </c>
      <c r="C385" s="44" t="s">
        <v>71</v>
      </c>
      <c r="D385" s="44" t="s">
        <v>201</v>
      </c>
      <c r="E385" s="66" t="s">
        <v>296</v>
      </c>
      <c r="F385" s="7" t="s">
        <v>7</v>
      </c>
      <c r="G385" s="45">
        <f t="shared" ref="G385:I385" si="558">G386+G389</f>
        <v>14500</v>
      </c>
      <c r="H385" s="45">
        <f t="shared" si="558"/>
        <v>0</v>
      </c>
      <c r="I385" s="45">
        <f t="shared" si="558"/>
        <v>14500</v>
      </c>
      <c r="J385" s="45">
        <f t="shared" ref="J385:K385" si="559">J386+J389</f>
        <v>0</v>
      </c>
      <c r="K385" s="45">
        <f t="shared" si="559"/>
        <v>14500</v>
      </c>
      <c r="L385" s="101">
        <f t="shared" ref="L385:M385" si="560">L386+L389</f>
        <v>0</v>
      </c>
      <c r="M385" s="45">
        <f t="shared" si="560"/>
        <v>14500</v>
      </c>
      <c r="N385" s="101">
        <f t="shared" ref="N385:O385" si="561">N386+N389</f>
        <v>0</v>
      </c>
      <c r="O385" s="45">
        <f t="shared" si="561"/>
        <v>14500</v>
      </c>
      <c r="P385" s="101">
        <f t="shared" ref="P385:Q385" si="562">P386+P389</f>
        <v>3640</v>
      </c>
      <c r="Q385" s="45">
        <f t="shared" si="562"/>
        <v>18140</v>
      </c>
      <c r="R385" s="101">
        <f t="shared" ref="R385:S385" si="563">R386+R389</f>
        <v>0</v>
      </c>
      <c r="S385" s="116">
        <f t="shared" si="563"/>
        <v>18140</v>
      </c>
      <c r="T385" s="101">
        <f t="shared" ref="T385:U385" si="564">T386+T389</f>
        <v>0</v>
      </c>
      <c r="U385" s="45">
        <f t="shared" si="564"/>
        <v>18140</v>
      </c>
      <c r="V385" s="101">
        <f t="shared" ref="V385:W385" si="565">V386+V389</f>
        <v>0</v>
      </c>
      <c r="W385" s="45">
        <f t="shared" si="565"/>
        <v>18140</v>
      </c>
      <c r="X385" s="114" t="b">
        <f t="shared" si="493"/>
        <v>1</v>
      </c>
    </row>
    <row r="386" spans="1:24" x14ac:dyDescent="0.25">
      <c r="A386" s="26" t="s">
        <v>519</v>
      </c>
      <c r="B386" s="7" t="s">
        <v>9</v>
      </c>
      <c r="C386" s="46" t="s">
        <v>71</v>
      </c>
      <c r="D386" s="46" t="s">
        <v>201</v>
      </c>
      <c r="E386" s="67" t="s">
        <v>308</v>
      </c>
      <c r="F386" s="3"/>
      <c r="G386" s="47">
        <f t="shared" ref="G386:V387" si="566">G387</f>
        <v>3306</v>
      </c>
      <c r="H386" s="47">
        <f t="shared" si="566"/>
        <v>0</v>
      </c>
      <c r="I386" s="47">
        <f t="shared" si="566"/>
        <v>3306</v>
      </c>
      <c r="J386" s="47">
        <f t="shared" si="566"/>
        <v>0</v>
      </c>
      <c r="K386" s="47">
        <f t="shared" si="566"/>
        <v>3306</v>
      </c>
      <c r="L386" s="80">
        <f t="shared" si="566"/>
        <v>0</v>
      </c>
      <c r="M386" s="47">
        <f t="shared" si="566"/>
        <v>3306</v>
      </c>
      <c r="N386" s="80">
        <f t="shared" si="566"/>
        <v>0</v>
      </c>
      <c r="O386" s="47">
        <f t="shared" si="566"/>
        <v>3306</v>
      </c>
      <c r="P386" s="80">
        <f t="shared" si="566"/>
        <v>3640</v>
      </c>
      <c r="Q386" s="47">
        <f t="shared" si="566"/>
        <v>6946</v>
      </c>
      <c r="R386" s="80">
        <f t="shared" si="566"/>
        <v>0</v>
      </c>
      <c r="S386" s="117">
        <f t="shared" si="566"/>
        <v>6946</v>
      </c>
      <c r="T386" s="80">
        <f t="shared" si="566"/>
        <v>0</v>
      </c>
      <c r="U386" s="47">
        <f t="shared" si="566"/>
        <v>6946</v>
      </c>
      <c r="V386" s="80">
        <f t="shared" si="566"/>
        <v>0</v>
      </c>
      <c r="W386" s="47">
        <f t="shared" ref="V386:W387" si="567">W387</f>
        <v>6946</v>
      </c>
      <c r="X386" s="114" t="b">
        <f t="shared" si="493"/>
        <v>1</v>
      </c>
    </row>
    <row r="387" spans="1:24" x14ac:dyDescent="0.25">
      <c r="A387" s="6" t="s">
        <v>299</v>
      </c>
      <c r="B387" s="3" t="s">
        <v>9</v>
      </c>
      <c r="C387" s="48" t="s">
        <v>71</v>
      </c>
      <c r="D387" s="48" t="s">
        <v>201</v>
      </c>
      <c r="E387" s="68" t="s">
        <v>308</v>
      </c>
      <c r="F387" s="3" t="s">
        <v>300</v>
      </c>
      <c r="G387" s="49">
        <f t="shared" si="566"/>
        <v>3306</v>
      </c>
      <c r="H387" s="49">
        <f t="shared" si="566"/>
        <v>0</v>
      </c>
      <c r="I387" s="49">
        <f t="shared" si="566"/>
        <v>3306</v>
      </c>
      <c r="J387" s="49">
        <f t="shared" si="566"/>
        <v>0</v>
      </c>
      <c r="K387" s="49">
        <f t="shared" si="566"/>
        <v>3306</v>
      </c>
      <c r="L387" s="55">
        <f t="shared" si="566"/>
        <v>0</v>
      </c>
      <c r="M387" s="49">
        <f t="shared" si="566"/>
        <v>3306</v>
      </c>
      <c r="N387" s="55">
        <f t="shared" si="566"/>
        <v>0</v>
      </c>
      <c r="O387" s="49">
        <f t="shared" si="566"/>
        <v>3306</v>
      </c>
      <c r="P387" s="55">
        <f t="shared" si="566"/>
        <v>3640</v>
      </c>
      <c r="Q387" s="49">
        <f t="shared" si="566"/>
        <v>6946</v>
      </c>
      <c r="R387" s="55">
        <f t="shared" si="566"/>
        <v>0</v>
      </c>
      <c r="S387" s="118">
        <f t="shared" si="566"/>
        <v>6946</v>
      </c>
      <c r="T387" s="55">
        <f t="shared" si="566"/>
        <v>0</v>
      </c>
      <c r="U387" s="49">
        <f t="shared" si="566"/>
        <v>6946</v>
      </c>
      <c r="V387" s="55">
        <f t="shared" si="567"/>
        <v>0</v>
      </c>
      <c r="W387" s="49">
        <f t="shared" si="567"/>
        <v>6946</v>
      </c>
      <c r="X387" s="114" t="b">
        <f t="shared" si="493"/>
        <v>1</v>
      </c>
    </row>
    <row r="388" spans="1:24" ht="33" x14ac:dyDescent="0.25">
      <c r="A388" s="6" t="s">
        <v>301</v>
      </c>
      <c r="B388" s="3" t="s">
        <v>9</v>
      </c>
      <c r="C388" s="48" t="s">
        <v>71</v>
      </c>
      <c r="D388" s="48" t="s">
        <v>201</v>
      </c>
      <c r="E388" s="68" t="s">
        <v>308</v>
      </c>
      <c r="F388" s="3" t="s">
        <v>302</v>
      </c>
      <c r="G388" s="55">
        <v>3306</v>
      </c>
      <c r="H388" s="49">
        <v>0</v>
      </c>
      <c r="I388" s="55">
        <f>G388+H388</f>
        <v>3306</v>
      </c>
      <c r="J388" s="55">
        <v>0</v>
      </c>
      <c r="K388" s="55">
        <f>I388+J388</f>
        <v>3306</v>
      </c>
      <c r="L388" s="55">
        <v>0</v>
      </c>
      <c r="M388" s="55">
        <f>K388+L388</f>
        <v>3306</v>
      </c>
      <c r="N388" s="55">
        <v>0</v>
      </c>
      <c r="O388" s="55">
        <f>M388+N388</f>
        <v>3306</v>
      </c>
      <c r="P388" s="55">
        <v>3640</v>
      </c>
      <c r="Q388" s="55">
        <f>O388+P388</f>
        <v>6946</v>
      </c>
      <c r="R388" s="55">
        <v>0</v>
      </c>
      <c r="S388" s="119">
        <f>Q388+R388</f>
        <v>6946</v>
      </c>
      <c r="T388" s="55">
        <v>0</v>
      </c>
      <c r="U388" s="55">
        <f>S388+T388</f>
        <v>6946</v>
      </c>
      <c r="V388" s="55">
        <v>0</v>
      </c>
      <c r="W388" s="55">
        <f>U388+V388</f>
        <v>6946</v>
      </c>
      <c r="X388" s="114" t="b">
        <f t="shared" si="493"/>
        <v>1</v>
      </c>
    </row>
    <row r="389" spans="1:24" ht="33" x14ac:dyDescent="0.25">
      <c r="A389" s="26" t="s">
        <v>309</v>
      </c>
      <c r="B389" s="7" t="s">
        <v>9</v>
      </c>
      <c r="C389" s="46" t="s">
        <v>71</v>
      </c>
      <c r="D389" s="46" t="s">
        <v>201</v>
      </c>
      <c r="E389" s="67" t="s">
        <v>310</v>
      </c>
      <c r="F389" s="3" t="s">
        <v>7</v>
      </c>
      <c r="G389" s="47">
        <f t="shared" ref="G389:V390" si="568">G390</f>
        <v>11194</v>
      </c>
      <c r="H389" s="47">
        <f t="shared" si="568"/>
        <v>0</v>
      </c>
      <c r="I389" s="47">
        <f t="shared" si="568"/>
        <v>11194</v>
      </c>
      <c r="J389" s="47">
        <f t="shared" si="568"/>
        <v>0</v>
      </c>
      <c r="K389" s="47">
        <f t="shared" si="568"/>
        <v>11194</v>
      </c>
      <c r="L389" s="80">
        <f t="shared" si="568"/>
        <v>0</v>
      </c>
      <c r="M389" s="47">
        <f t="shared" si="568"/>
        <v>11194</v>
      </c>
      <c r="N389" s="80">
        <f t="shared" si="568"/>
        <v>0</v>
      </c>
      <c r="O389" s="47">
        <f t="shared" si="568"/>
        <v>11194</v>
      </c>
      <c r="P389" s="80">
        <f t="shared" si="568"/>
        <v>0</v>
      </c>
      <c r="Q389" s="47">
        <f t="shared" si="568"/>
        <v>11194</v>
      </c>
      <c r="R389" s="80">
        <f t="shared" si="568"/>
        <v>0</v>
      </c>
      <c r="S389" s="117">
        <f t="shared" si="568"/>
        <v>11194</v>
      </c>
      <c r="T389" s="80">
        <f t="shared" si="568"/>
        <v>0</v>
      </c>
      <c r="U389" s="47">
        <f t="shared" si="568"/>
        <v>11194</v>
      </c>
      <c r="V389" s="80">
        <f t="shared" si="568"/>
        <v>0</v>
      </c>
      <c r="W389" s="47">
        <f t="shared" ref="V389:W390" si="569">W390</f>
        <v>11194</v>
      </c>
      <c r="X389" s="114" t="b">
        <f t="shared" si="493"/>
        <v>1</v>
      </c>
    </row>
    <row r="390" spans="1:24" x14ac:dyDescent="0.25">
      <c r="A390" s="6" t="s">
        <v>299</v>
      </c>
      <c r="B390" s="3" t="s">
        <v>9</v>
      </c>
      <c r="C390" s="48" t="s">
        <v>71</v>
      </c>
      <c r="D390" s="48" t="s">
        <v>201</v>
      </c>
      <c r="E390" s="68" t="s">
        <v>310</v>
      </c>
      <c r="F390" s="3" t="s">
        <v>300</v>
      </c>
      <c r="G390" s="49">
        <f t="shared" si="568"/>
        <v>11194</v>
      </c>
      <c r="H390" s="49">
        <f t="shared" si="568"/>
        <v>0</v>
      </c>
      <c r="I390" s="49">
        <f t="shared" si="568"/>
        <v>11194</v>
      </c>
      <c r="J390" s="49">
        <f t="shared" si="568"/>
        <v>0</v>
      </c>
      <c r="K390" s="49">
        <f t="shared" si="568"/>
        <v>11194</v>
      </c>
      <c r="L390" s="55">
        <f t="shared" si="568"/>
        <v>0</v>
      </c>
      <c r="M390" s="49">
        <f t="shared" si="568"/>
        <v>11194</v>
      </c>
      <c r="N390" s="55">
        <f t="shared" si="568"/>
        <v>0</v>
      </c>
      <c r="O390" s="49">
        <f t="shared" si="568"/>
        <v>11194</v>
      </c>
      <c r="P390" s="55">
        <f t="shared" si="568"/>
        <v>0</v>
      </c>
      <c r="Q390" s="49">
        <f t="shared" si="568"/>
        <v>11194</v>
      </c>
      <c r="R390" s="55">
        <f t="shared" si="568"/>
        <v>0</v>
      </c>
      <c r="S390" s="118">
        <f t="shared" si="568"/>
        <v>11194</v>
      </c>
      <c r="T390" s="55">
        <f t="shared" si="568"/>
        <v>0</v>
      </c>
      <c r="U390" s="49">
        <f t="shared" si="568"/>
        <v>11194</v>
      </c>
      <c r="V390" s="55">
        <f t="shared" si="569"/>
        <v>0</v>
      </c>
      <c r="W390" s="49">
        <f t="shared" si="569"/>
        <v>11194</v>
      </c>
      <c r="X390" s="114" t="b">
        <f t="shared" si="493"/>
        <v>1</v>
      </c>
    </row>
    <row r="391" spans="1:24" ht="33" x14ac:dyDescent="0.25">
      <c r="A391" s="6" t="s">
        <v>301</v>
      </c>
      <c r="B391" s="3" t="s">
        <v>9</v>
      </c>
      <c r="C391" s="48" t="s">
        <v>71</v>
      </c>
      <c r="D391" s="48" t="s">
        <v>201</v>
      </c>
      <c r="E391" s="68" t="s">
        <v>310</v>
      </c>
      <c r="F391" s="3" t="s">
        <v>302</v>
      </c>
      <c r="G391" s="55">
        <v>11194</v>
      </c>
      <c r="H391" s="49">
        <v>0</v>
      </c>
      <c r="I391" s="55">
        <f>G391+H391</f>
        <v>11194</v>
      </c>
      <c r="J391" s="55">
        <v>0</v>
      </c>
      <c r="K391" s="55">
        <f>I391+J391</f>
        <v>11194</v>
      </c>
      <c r="L391" s="55">
        <v>0</v>
      </c>
      <c r="M391" s="55">
        <f>K391+L391</f>
        <v>11194</v>
      </c>
      <c r="N391" s="55">
        <v>0</v>
      </c>
      <c r="O391" s="55">
        <f>M391+N391</f>
        <v>11194</v>
      </c>
      <c r="P391" s="55">
        <v>0</v>
      </c>
      <c r="Q391" s="55">
        <f>O391+P391</f>
        <v>11194</v>
      </c>
      <c r="R391" s="55">
        <v>0</v>
      </c>
      <c r="S391" s="119">
        <f>Q391+R391</f>
        <v>11194</v>
      </c>
      <c r="T391" s="55">
        <v>0</v>
      </c>
      <c r="U391" s="55">
        <f>S391+T391</f>
        <v>11194</v>
      </c>
      <c r="V391" s="55">
        <v>0</v>
      </c>
      <c r="W391" s="55">
        <f>U391+V391</f>
        <v>11194</v>
      </c>
      <c r="X391" s="114" t="b">
        <f t="shared" si="493"/>
        <v>1</v>
      </c>
    </row>
    <row r="392" spans="1:24" x14ac:dyDescent="0.25">
      <c r="A392" s="24" t="s">
        <v>311</v>
      </c>
      <c r="B392" s="4" t="s">
        <v>9</v>
      </c>
      <c r="C392" s="43" t="s">
        <v>35</v>
      </c>
      <c r="D392" s="43" t="s">
        <v>6</v>
      </c>
      <c r="E392" s="69" t="s">
        <v>7</v>
      </c>
      <c r="F392" s="3" t="s">
        <v>7</v>
      </c>
      <c r="G392" s="40">
        <f>G393+G416</f>
        <v>116335</v>
      </c>
      <c r="H392" s="40">
        <f t="shared" ref="H392:I392" si="570">H393+H416</f>
        <v>22713.199999999997</v>
      </c>
      <c r="I392" s="40">
        <f t="shared" si="570"/>
        <v>139048.20000000001</v>
      </c>
      <c r="J392" s="40">
        <f t="shared" ref="J392:K392" si="571">J393+J416</f>
        <v>0</v>
      </c>
      <c r="K392" s="40">
        <f t="shared" si="571"/>
        <v>139048.20000000001</v>
      </c>
      <c r="L392" s="53">
        <f t="shared" ref="L392:M392" si="572">L393+L416</f>
        <v>0</v>
      </c>
      <c r="M392" s="40">
        <f t="shared" si="572"/>
        <v>139048.20000000001</v>
      </c>
      <c r="N392" s="53">
        <f t="shared" ref="N392:O392" si="573">N393+N416</f>
        <v>0</v>
      </c>
      <c r="O392" s="40">
        <f t="shared" si="573"/>
        <v>139048.20000000001</v>
      </c>
      <c r="P392" s="53">
        <f t="shared" ref="P392:Q392" si="574">P393+P416</f>
        <v>-6504</v>
      </c>
      <c r="Q392" s="40">
        <f t="shared" si="574"/>
        <v>132544.20000000001</v>
      </c>
      <c r="R392" s="53">
        <f t="shared" ref="R392:S392" si="575">R393+R416</f>
        <v>0</v>
      </c>
      <c r="S392" s="115">
        <f t="shared" si="575"/>
        <v>132544.20000000001</v>
      </c>
      <c r="T392" s="129">
        <f t="shared" ref="T392:U392" si="576">T393+T416</f>
        <v>238.13599000000022</v>
      </c>
      <c r="U392" s="137">
        <f t="shared" si="576"/>
        <v>132782.33598999999</v>
      </c>
      <c r="V392" s="129">
        <f t="shared" ref="V392:W392" si="577">V393+V416</f>
        <v>-357.1</v>
      </c>
      <c r="W392" s="137">
        <f t="shared" si="577"/>
        <v>132425.23599000002</v>
      </c>
      <c r="X392" s="114" t="b">
        <f t="shared" si="493"/>
        <v>1</v>
      </c>
    </row>
    <row r="393" spans="1:24" x14ac:dyDescent="0.25">
      <c r="A393" s="24" t="s">
        <v>436</v>
      </c>
      <c r="B393" s="4" t="s">
        <v>9</v>
      </c>
      <c r="C393" s="43" t="s">
        <v>35</v>
      </c>
      <c r="D393" s="43" t="s">
        <v>5</v>
      </c>
      <c r="E393" s="69" t="s">
        <v>7</v>
      </c>
      <c r="F393" s="3" t="s">
        <v>7</v>
      </c>
      <c r="G393" s="40">
        <f>G394</f>
        <v>98335</v>
      </c>
      <c r="H393" s="40">
        <f t="shared" ref="H393:W393" si="578">H394</f>
        <v>22356.1</v>
      </c>
      <c r="I393" s="40">
        <f t="shared" si="578"/>
        <v>120691.1</v>
      </c>
      <c r="J393" s="40">
        <f t="shared" si="578"/>
        <v>0</v>
      </c>
      <c r="K393" s="40">
        <f t="shared" si="578"/>
        <v>120691.1</v>
      </c>
      <c r="L393" s="53">
        <f t="shared" si="578"/>
        <v>0</v>
      </c>
      <c r="M393" s="40">
        <f t="shared" si="578"/>
        <v>120691.1</v>
      </c>
      <c r="N393" s="53">
        <f t="shared" si="578"/>
        <v>0</v>
      </c>
      <c r="O393" s="40">
        <f t="shared" si="578"/>
        <v>120691.1</v>
      </c>
      <c r="P393" s="53">
        <f t="shared" si="578"/>
        <v>-6504</v>
      </c>
      <c r="Q393" s="40">
        <f t="shared" si="578"/>
        <v>114187.1</v>
      </c>
      <c r="R393" s="53">
        <f t="shared" si="578"/>
        <v>0</v>
      </c>
      <c r="S393" s="115">
        <f t="shared" si="578"/>
        <v>114187.1</v>
      </c>
      <c r="T393" s="129">
        <f t="shared" si="578"/>
        <v>238.13599000000022</v>
      </c>
      <c r="U393" s="137">
        <f t="shared" si="578"/>
        <v>114425.23599</v>
      </c>
      <c r="V393" s="129">
        <f t="shared" si="578"/>
        <v>0</v>
      </c>
      <c r="W393" s="137">
        <f t="shared" si="578"/>
        <v>114425.23599</v>
      </c>
      <c r="X393" s="114" t="b">
        <f t="shared" si="493"/>
        <v>1</v>
      </c>
    </row>
    <row r="394" spans="1:24" ht="33" x14ac:dyDescent="0.25">
      <c r="A394" s="27" t="s">
        <v>447</v>
      </c>
      <c r="B394" s="12" t="s">
        <v>9</v>
      </c>
      <c r="C394" s="51" t="s">
        <v>35</v>
      </c>
      <c r="D394" s="51" t="s">
        <v>5</v>
      </c>
      <c r="E394" s="70" t="s">
        <v>232</v>
      </c>
      <c r="F394" s="12"/>
      <c r="G394" s="52">
        <f t="shared" ref="G394:I394" si="579">G395+G405+G413</f>
        <v>98335</v>
      </c>
      <c r="H394" s="52">
        <f t="shared" si="579"/>
        <v>22356.1</v>
      </c>
      <c r="I394" s="52">
        <f t="shared" si="579"/>
        <v>120691.1</v>
      </c>
      <c r="J394" s="52">
        <f t="shared" ref="J394:K394" si="580">J395+J405+J413</f>
        <v>0</v>
      </c>
      <c r="K394" s="52">
        <f t="shared" si="580"/>
        <v>120691.1</v>
      </c>
      <c r="L394" s="75">
        <f t="shared" ref="L394:M394" si="581">L395+L405+L413</f>
        <v>0</v>
      </c>
      <c r="M394" s="52">
        <f t="shared" si="581"/>
        <v>120691.1</v>
      </c>
      <c r="N394" s="75">
        <f t="shared" ref="N394:O394" si="582">N395+N405+N413</f>
        <v>0</v>
      </c>
      <c r="O394" s="52">
        <f t="shared" si="582"/>
        <v>120691.1</v>
      </c>
      <c r="P394" s="75">
        <f t="shared" ref="P394:Q394" si="583">P395+P405+P413</f>
        <v>-6504</v>
      </c>
      <c r="Q394" s="52">
        <f t="shared" si="583"/>
        <v>114187.1</v>
      </c>
      <c r="R394" s="75">
        <f t="shared" ref="R394:S394" si="584">R395+R405+R413</f>
        <v>0</v>
      </c>
      <c r="S394" s="121">
        <f t="shared" si="584"/>
        <v>114187.1</v>
      </c>
      <c r="T394" s="130">
        <f>T395+T405+T413</f>
        <v>238.13599000000022</v>
      </c>
      <c r="U394" s="138">
        <f t="shared" ref="U394:W394" si="585">U395+U405+U413</f>
        <v>114425.23599</v>
      </c>
      <c r="V394" s="130">
        <f>V395+V405+V413</f>
        <v>0</v>
      </c>
      <c r="W394" s="138">
        <f t="shared" si="585"/>
        <v>114425.23599</v>
      </c>
      <c r="X394" s="114" t="b">
        <f t="shared" si="493"/>
        <v>1</v>
      </c>
    </row>
    <row r="395" spans="1:24" ht="17.25" x14ac:dyDescent="0.3">
      <c r="A395" s="25" t="s">
        <v>233</v>
      </c>
      <c r="B395" s="5" t="s">
        <v>9</v>
      </c>
      <c r="C395" s="44" t="s">
        <v>35</v>
      </c>
      <c r="D395" s="44" t="s">
        <v>5</v>
      </c>
      <c r="E395" s="66" t="s">
        <v>234</v>
      </c>
      <c r="F395" s="3"/>
      <c r="G395" s="45">
        <f t="shared" ref="G395:I395" si="586">G396+G399+G402</f>
        <v>78421</v>
      </c>
      <c r="H395" s="45">
        <f t="shared" si="586"/>
        <v>4440</v>
      </c>
      <c r="I395" s="45">
        <f t="shared" si="586"/>
        <v>82861</v>
      </c>
      <c r="J395" s="45">
        <f t="shared" ref="J395:K395" si="587">J396+J399+J402</f>
        <v>0</v>
      </c>
      <c r="K395" s="45">
        <f t="shared" si="587"/>
        <v>82861</v>
      </c>
      <c r="L395" s="101">
        <f t="shared" ref="L395:M395" si="588">L396+L399+L402</f>
        <v>0</v>
      </c>
      <c r="M395" s="45">
        <f t="shared" si="588"/>
        <v>82861</v>
      </c>
      <c r="N395" s="101">
        <f t="shared" ref="N395:O395" si="589">N396+N399+N402</f>
        <v>0</v>
      </c>
      <c r="O395" s="45">
        <f t="shared" si="589"/>
        <v>82861</v>
      </c>
      <c r="P395" s="101">
        <f t="shared" ref="P395:Q395" si="590">P396+P399+P402</f>
        <v>0</v>
      </c>
      <c r="Q395" s="45">
        <f t="shared" si="590"/>
        <v>82861</v>
      </c>
      <c r="R395" s="101">
        <f t="shared" ref="R395:S395" si="591">R396+R399+R402</f>
        <v>0</v>
      </c>
      <c r="S395" s="116">
        <f t="shared" si="591"/>
        <v>82861</v>
      </c>
      <c r="T395" s="101">
        <f t="shared" ref="T395:U395" si="592">T396+T399+T402</f>
        <v>489</v>
      </c>
      <c r="U395" s="45">
        <f t="shared" si="592"/>
        <v>83350</v>
      </c>
      <c r="V395" s="101">
        <f t="shared" ref="V395:W395" si="593">V396+V399+V402</f>
        <v>0</v>
      </c>
      <c r="W395" s="45">
        <f t="shared" si="593"/>
        <v>83350</v>
      </c>
      <c r="X395" s="114" t="b">
        <f t="shared" si="493"/>
        <v>1</v>
      </c>
    </row>
    <row r="396" spans="1:24" x14ac:dyDescent="0.25">
      <c r="A396" s="26" t="s">
        <v>312</v>
      </c>
      <c r="B396" s="7" t="s">
        <v>9</v>
      </c>
      <c r="C396" s="46" t="s">
        <v>35</v>
      </c>
      <c r="D396" s="46" t="s">
        <v>5</v>
      </c>
      <c r="E396" s="67" t="s">
        <v>313</v>
      </c>
      <c r="F396" s="3"/>
      <c r="G396" s="47">
        <f t="shared" ref="G396:V397" si="594">G397</f>
        <v>46682</v>
      </c>
      <c r="H396" s="47">
        <f t="shared" si="594"/>
        <v>0</v>
      </c>
      <c r="I396" s="47">
        <f t="shared" si="594"/>
        <v>46682</v>
      </c>
      <c r="J396" s="47">
        <f t="shared" si="594"/>
        <v>0</v>
      </c>
      <c r="K396" s="47">
        <f t="shared" si="594"/>
        <v>46682</v>
      </c>
      <c r="L396" s="80">
        <f t="shared" si="594"/>
        <v>0</v>
      </c>
      <c r="M396" s="47">
        <f t="shared" si="594"/>
        <v>46682</v>
      </c>
      <c r="N396" s="80">
        <f t="shared" si="594"/>
        <v>0</v>
      </c>
      <c r="O396" s="47">
        <f t="shared" si="594"/>
        <v>46682</v>
      </c>
      <c r="P396" s="80">
        <f t="shared" si="594"/>
        <v>0</v>
      </c>
      <c r="Q396" s="47">
        <f t="shared" si="594"/>
        <v>46682</v>
      </c>
      <c r="R396" s="80">
        <f t="shared" si="594"/>
        <v>0</v>
      </c>
      <c r="S396" s="117">
        <f t="shared" si="594"/>
        <v>46682</v>
      </c>
      <c r="T396" s="80">
        <f t="shared" si="594"/>
        <v>0</v>
      </c>
      <c r="U396" s="47">
        <f t="shared" si="594"/>
        <v>46682</v>
      </c>
      <c r="V396" s="80">
        <f t="shared" si="594"/>
        <v>0</v>
      </c>
      <c r="W396" s="47">
        <f t="shared" ref="V396:W397" si="595">W397</f>
        <v>46682</v>
      </c>
      <c r="X396" s="114" t="b">
        <f t="shared" si="493"/>
        <v>1</v>
      </c>
    </row>
    <row r="397" spans="1:24" ht="33" x14ac:dyDescent="0.25">
      <c r="A397" s="6" t="s">
        <v>89</v>
      </c>
      <c r="B397" s="3" t="s">
        <v>9</v>
      </c>
      <c r="C397" s="48" t="s">
        <v>35</v>
      </c>
      <c r="D397" s="48" t="s">
        <v>5</v>
      </c>
      <c r="E397" s="68" t="s">
        <v>313</v>
      </c>
      <c r="F397" s="3" t="s">
        <v>90</v>
      </c>
      <c r="G397" s="49">
        <f t="shared" si="594"/>
        <v>46682</v>
      </c>
      <c r="H397" s="49">
        <f t="shared" si="594"/>
        <v>0</v>
      </c>
      <c r="I397" s="49">
        <f t="shared" si="594"/>
        <v>46682</v>
      </c>
      <c r="J397" s="49">
        <f t="shared" si="594"/>
        <v>0</v>
      </c>
      <c r="K397" s="49">
        <f t="shared" si="594"/>
        <v>46682</v>
      </c>
      <c r="L397" s="55">
        <f t="shared" si="594"/>
        <v>0</v>
      </c>
      <c r="M397" s="49">
        <f t="shared" si="594"/>
        <v>46682</v>
      </c>
      <c r="N397" s="55">
        <f t="shared" si="594"/>
        <v>0</v>
      </c>
      <c r="O397" s="49">
        <f t="shared" si="594"/>
        <v>46682</v>
      </c>
      <c r="P397" s="55">
        <f t="shared" si="594"/>
        <v>0</v>
      </c>
      <c r="Q397" s="49">
        <f t="shared" si="594"/>
        <v>46682</v>
      </c>
      <c r="R397" s="55">
        <f t="shared" si="594"/>
        <v>0</v>
      </c>
      <c r="S397" s="118">
        <f t="shared" si="594"/>
        <v>46682</v>
      </c>
      <c r="T397" s="55">
        <f t="shared" si="594"/>
        <v>0</v>
      </c>
      <c r="U397" s="49">
        <f t="shared" si="594"/>
        <v>46682</v>
      </c>
      <c r="V397" s="55">
        <f t="shared" si="595"/>
        <v>0</v>
      </c>
      <c r="W397" s="49">
        <f t="shared" si="595"/>
        <v>46682</v>
      </c>
      <c r="X397" s="114" t="b">
        <f t="shared" si="493"/>
        <v>1</v>
      </c>
    </row>
    <row r="398" spans="1:24" x14ac:dyDescent="0.25">
      <c r="A398" s="6" t="s">
        <v>218</v>
      </c>
      <c r="B398" s="3" t="s">
        <v>9</v>
      </c>
      <c r="C398" s="48" t="s">
        <v>35</v>
      </c>
      <c r="D398" s="48" t="s">
        <v>5</v>
      </c>
      <c r="E398" s="68" t="s">
        <v>313</v>
      </c>
      <c r="F398" s="3" t="s">
        <v>219</v>
      </c>
      <c r="G398" s="55">
        <v>46682</v>
      </c>
      <c r="H398" s="49">
        <v>0</v>
      </c>
      <c r="I398" s="55">
        <f>G398+H398</f>
        <v>46682</v>
      </c>
      <c r="J398" s="55">
        <v>0</v>
      </c>
      <c r="K398" s="55">
        <f>I398+J398</f>
        <v>46682</v>
      </c>
      <c r="L398" s="55">
        <v>0</v>
      </c>
      <c r="M398" s="55">
        <f>K398+L398</f>
        <v>46682</v>
      </c>
      <c r="N398" s="55">
        <v>0</v>
      </c>
      <c r="O398" s="55">
        <f>M398+N398</f>
        <v>46682</v>
      </c>
      <c r="P398" s="55">
        <v>0</v>
      </c>
      <c r="Q398" s="55">
        <f>O398+P398</f>
        <v>46682</v>
      </c>
      <c r="R398" s="55">
        <v>0</v>
      </c>
      <c r="S398" s="119">
        <f>Q398+R398</f>
        <v>46682</v>
      </c>
      <c r="T398" s="55">
        <v>0</v>
      </c>
      <c r="U398" s="55">
        <f>S398+T398</f>
        <v>46682</v>
      </c>
      <c r="V398" s="55">
        <v>0</v>
      </c>
      <c r="W398" s="55">
        <f>U398+V398</f>
        <v>46682</v>
      </c>
      <c r="X398" s="114" t="b">
        <f t="shared" si="493"/>
        <v>1</v>
      </c>
    </row>
    <row r="399" spans="1:24" x14ac:dyDescent="0.25">
      <c r="A399" s="26" t="s">
        <v>314</v>
      </c>
      <c r="B399" s="7" t="s">
        <v>9</v>
      </c>
      <c r="C399" s="46" t="s">
        <v>35</v>
      </c>
      <c r="D399" s="46" t="s">
        <v>5</v>
      </c>
      <c r="E399" s="67" t="s">
        <v>315</v>
      </c>
      <c r="F399" s="3"/>
      <c r="G399" s="47">
        <f t="shared" ref="G399:V400" si="596">G400</f>
        <v>10208</v>
      </c>
      <c r="H399" s="47">
        <f t="shared" si="596"/>
        <v>0</v>
      </c>
      <c r="I399" s="47">
        <f t="shared" si="596"/>
        <v>10208</v>
      </c>
      <c r="J399" s="47">
        <f t="shared" si="596"/>
        <v>0</v>
      </c>
      <c r="K399" s="47">
        <f t="shared" si="596"/>
        <v>10208</v>
      </c>
      <c r="L399" s="80">
        <f t="shared" si="596"/>
        <v>0</v>
      </c>
      <c r="M399" s="47">
        <f t="shared" si="596"/>
        <v>10208</v>
      </c>
      <c r="N399" s="80">
        <f t="shared" si="596"/>
        <v>0</v>
      </c>
      <c r="O399" s="47">
        <f t="shared" si="596"/>
        <v>10208</v>
      </c>
      <c r="P399" s="80">
        <f t="shared" si="596"/>
        <v>0</v>
      </c>
      <c r="Q399" s="47">
        <f t="shared" si="596"/>
        <v>10208</v>
      </c>
      <c r="R399" s="80">
        <f t="shared" si="596"/>
        <v>0</v>
      </c>
      <c r="S399" s="117">
        <f t="shared" si="596"/>
        <v>10208</v>
      </c>
      <c r="T399" s="80">
        <f t="shared" si="596"/>
        <v>489</v>
      </c>
      <c r="U399" s="47">
        <f t="shared" si="596"/>
        <v>10697</v>
      </c>
      <c r="V399" s="80">
        <f t="shared" si="596"/>
        <v>0</v>
      </c>
      <c r="W399" s="47">
        <f t="shared" ref="V399:W400" si="597">W400</f>
        <v>10697</v>
      </c>
      <c r="X399" s="114" t="b">
        <f t="shared" si="493"/>
        <v>1</v>
      </c>
    </row>
    <row r="400" spans="1:24" ht="33" x14ac:dyDescent="0.25">
      <c r="A400" s="6" t="s">
        <v>89</v>
      </c>
      <c r="B400" s="3" t="s">
        <v>9</v>
      </c>
      <c r="C400" s="48" t="s">
        <v>35</v>
      </c>
      <c r="D400" s="48" t="s">
        <v>5</v>
      </c>
      <c r="E400" s="68" t="s">
        <v>315</v>
      </c>
      <c r="F400" s="3" t="s">
        <v>90</v>
      </c>
      <c r="G400" s="49">
        <f t="shared" si="596"/>
        <v>10208</v>
      </c>
      <c r="H400" s="49">
        <f t="shared" si="596"/>
        <v>0</v>
      </c>
      <c r="I400" s="49">
        <f t="shared" si="596"/>
        <v>10208</v>
      </c>
      <c r="J400" s="49">
        <f t="shared" si="596"/>
        <v>0</v>
      </c>
      <c r="K400" s="49">
        <f t="shared" si="596"/>
        <v>10208</v>
      </c>
      <c r="L400" s="55">
        <f t="shared" si="596"/>
        <v>0</v>
      </c>
      <c r="M400" s="49">
        <f t="shared" si="596"/>
        <v>10208</v>
      </c>
      <c r="N400" s="55">
        <f t="shared" si="596"/>
        <v>0</v>
      </c>
      <c r="O400" s="49">
        <f t="shared" si="596"/>
        <v>10208</v>
      </c>
      <c r="P400" s="55">
        <f t="shared" si="596"/>
        <v>0</v>
      </c>
      <c r="Q400" s="49">
        <f t="shared" si="596"/>
        <v>10208</v>
      </c>
      <c r="R400" s="55">
        <f t="shared" si="596"/>
        <v>0</v>
      </c>
      <c r="S400" s="118">
        <f t="shared" si="596"/>
        <v>10208</v>
      </c>
      <c r="T400" s="55">
        <f t="shared" si="596"/>
        <v>489</v>
      </c>
      <c r="U400" s="49">
        <f t="shared" si="596"/>
        <v>10697</v>
      </c>
      <c r="V400" s="55">
        <f t="shared" si="597"/>
        <v>0</v>
      </c>
      <c r="W400" s="49">
        <f t="shared" si="597"/>
        <v>10697</v>
      </c>
      <c r="X400" s="114" t="b">
        <f t="shared" si="493"/>
        <v>1</v>
      </c>
    </row>
    <row r="401" spans="1:24" x14ac:dyDescent="0.25">
      <c r="A401" s="6" t="s">
        <v>218</v>
      </c>
      <c r="B401" s="3" t="s">
        <v>9</v>
      </c>
      <c r="C401" s="48" t="s">
        <v>35</v>
      </c>
      <c r="D401" s="48" t="s">
        <v>5</v>
      </c>
      <c r="E401" s="68" t="s">
        <v>315</v>
      </c>
      <c r="F401" s="3" t="s">
        <v>219</v>
      </c>
      <c r="G401" s="55">
        <v>10208</v>
      </c>
      <c r="H401" s="49">
        <v>0</v>
      </c>
      <c r="I401" s="55">
        <f>G401+H401</f>
        <v>10208</v>
      </c>
      <c r="J401" s="55">
        <v>0</v>
      </c>
      <c r="K401" s="55">
        <f>I401+J401</f>
        <v>10208</v>
      </c>
      <c r="L401" s="55">
        <v>0</v>
      </c>
      <c r="M401" s="55">
        <f>K401+L401</f>
        <v>10208</v>
      </c>
      <c r="N401" s="55">
        <v>0</v>
      </c>
      <c r="O401" s="55">
        <f>M401+N401</f>
        <v>10208</v>
      </c>
      <c r="P401" s="55">
        <v>0</v>
      </c>
      <c r="Q401" s="55">
        <f>O401+P401</f>
        <v>10208</v>
      </c>
      <c r="R401" s="55">
        <v>0</v>
      </c>
      <c r="S401" s="119">
        <f>Q401+R401</f>
        <v>10208</v>
      </c>
      <c r="T401" s="55">
        <v>489</v>
      </c>
      <c r="U401" s="55">
        <f>S401+T401</f>
        <v>10697</v>
      </c>
      <c r="V401" s="55">
        <v>0</v>
      </c>
      <c r="W401" s="55">
        <f>U401+V401</f>
        <v>10697</v>
      </c>
      <c r="X401" s="114" t="b">
        <f t="shared" si="493"/>
        <v>1</v>
      </c>
    </row>
    <row r="402" spans="1:24" ht="18" customHeight="1" x14ac:dyDescent="0.25">
      <c r="A402" s="26" t="s">
        <v>316</v>
      </c>
      <c r="B402" s="7" t="s">
        <v>9</v>
      </c>
      <c r="C402" s="46" t="s">
        <v>35</v>
      </c>
      <c r="D402" s="46" t="s">
        <v>5</v>
      </c>
      <c r="E402" s="67" t="s">
        <v>317</v>
      </c>
      <c r="F402" s="3"/>
      <c r="G402" s="47">
        <f t="shared" ref="G402:V403" si="598">G403</f>
        <v>21531</v>
      </c>
      <c r="H402" s="47">
        <f t="shared" si="598"/>
        <v>4440</v>
      </c>
      <c r="I402" s="47">
        <f t="shared" si="598"/>
        <v>25971</v>
      </c>
      <c r="J402" s="47">
        <f t="shared" si="598"/>
        <v>0</v>
      </c>
      <c r="K402" s="47">
        <f t="shared" si="598"/>
        <v>25971</v>
      </c>
      <c r="L402" s="80">
        <f t="shared" si="598"/>
        <v>0</v>
      </c>
      <c r="M402" s="47">
        <f t="shared" si="598"/>
        <v>25971</v>
      </c>
      <c r="N402" s="80">
        <f t="shared" si="598"/>
        <v>0</v>
      </c>
      <c r="O402" s="47">
        <f t="shared" si="598"/>
        <v>25971</v>
      </c>
      <c r="P402" s="80">
        <f t="shared" si="598"/>
        <v>0</v>
      </c>
      <c r="Q402" s="47">
        <f t="shared" si="598"/>
        <v>25971</v>
      </c>
      <c r="R402" s="80">
        <f t="shared" si="598"/>
        <v>0</v>
      </c>
      <c r="S402" s="117">
        <f t="shared" si="598"/>
        <v>25971</v>
      </c>
      <c r="T402" s="80">
        <f t="shared" si="598"/>
        <v>0</v>
      </c>
      <c r="U402" s="47">
        <f t="shared" si="598"/>
        <v>25971</v>
      </c>
      <c r="V402" s="80">
        <f t="shared" si="598"/>
        <v>0</v>
      </c>
      <c r="W402" s="47">
        <f t="shared" ref="V402:W403" si="599">W403</f>
        <v>25971</v>
      </c>
      <c r="X402" s="114" t="b">
        <f t="shared" ref="X402:X508" si="600">S402=Q402+R402</f>
        <v>1</v>
      </c>
    </row>
    <row r="403" spans="1:24" ht="33" x14ac:dyDescent="0.25">
      <c r="A403" s="6" t="s">
        <v>89</v>
      </c>
      <c r="B403" s="3" t="s">
        <v>9</v>
      </c>
      <c r="C403" s="48" t="s">
        <v>35</v>
      </c>
      <c r="D403" s="48" t="s">
        <v>5</v>
      </c>
      <c r="E403" s="68" t="s">
        <v>317</v>
      </c>
      <c r="F403" s="3" t="s">
        <v>90</v>
      </c>
      <c r="G403" s="49">
        <f t="shared" si="598"/>
        <v>21531</v>
      </c>
      <c r="H403" s="49">
        <f t="shared" si="598"/>
        <v>4440</v>
      </c>
      <c r="I403" s="49">
        <f t="shared" si="598"/>
        <v>25971</v>
      </c>
      <c r="J403" s="49">
        <f t="shared" si="598"/>
        <v>0</v>
      </c>
      <c r="K403" s="49">
        <f t="shared" si="598"/>
        <v>25971</v>
      </c>
      <c r="L403" s="55">
        <f t="shared" si="598"/>
        <v>0</v>
      </c>
      <c r="M403" s="49">
        <f t="shared" si="598"/>
        <v>25971</v>
      </c>
      <c r="N403" s="55">
        <f t="shared" si="598"/>
        <v>0</v>
      </c>
      <c r="O403" s="49">
        <f t="shared" si="598"/>
        <v>25971</v>
      </c>
      <c r="P403" s="55">
        <f t="shared" si="598"/>
        <v>0</v>
      </c>
      <c r="Q403" s="49">
        <f t="shared" si="598"/>
        <v>25971</v>
      </c>
      <c r="R403" s="55">
        <f t="shared" si="598"/>
        <v>0</v>
      </c>
      <c r="S403" s="118">
        <f t="shared" si="598"/>
        <v>25971</v>
      </c>
      <c r="T403" s="55">
        <f t="shared" si="598"/>
        <v>0</v>
      </c>
      <c r="U403" s="49">
        <f t="shared" si="598"/>
        <v>25971</v>
      </c>
      <c r="V403" s="55">
        <f t="shared" si="599"/>
        <v>0</v>
      </c>
      <c r="W403" s="49">
        <f t="shared" si="599"/>
        <v>25971</v>
      </c>
      <c r="X403" s="114" t="b">
        <f t="shared" si="600"/>
        <v>1</v>
      </c>
    </row>
    <row r="404" spans="1:24" x14ac:dyDescent="0.25">
      <c r="A404" s="6" t="s">
        <v>218</v>
      </c>
      <c r="B404" s="3" t="s">
        <v>9</v>
      </c>
      <c r="C404" s="48" t="s">
        <v>35</v>
      </c>
      <c r="D404" s="48" t="s">
        <v>5</v>
      </c>
      <c r="E404" s="68" t="s">
        <v>317</v>
      </c>
      <c r="F404" s="3" t="s">
        <v>219</v>
      </c>
      <c r="G404" s="55">
        <v>21531</v>
      </c>
      <c r="H404" s="91">
        <v>4440</v>
      </c>
      <c r="I404" s="55">
        <f>G404+H404</f>
        <v>25971</v>
      </c>
      <c r="J404" s="55">
        <v>0</v>
      </c>
      <c r="K404" s="55">
        <f>I404+J404</f>
        <v>25971</v>
      </c>
      <c r="L404" s="55">
        <v>0</v>
      </c>
      <c r="M404" s="55">
        <f>K404+L404</f>
        <v>25971</v>
      </c>
      <c r="N404" s="55">
        <v>0</v>
      </c>
      <c r="O404" s="55">
        <f>M404+N404</f>
        <v>25971</v>
      </c>
      <c r="P404" s="55">
        <v>0</v>
      </c>
      <c r="Q404" s="55">
        <f>O404+P404</f>
        <v>25971</v>
      </c>
      <c r="R404" s="55">
        <v>0</v>
      </c>
      <c r="S404" s="119">
        <f>Q404+R404</f>
        <v>25971</v>
      </c>
      <c r="T404" s="55">
        <v>0</v>
      </c>
      <c r="U404" s="55">
        <f>S404+T404</f>
        <v>25971</v>
      </c>
      <c r="V404" s="55">
        <v>0</v>
      </c>
      <c r="W404" s="55">
        <f>U404+V404</f>
        <v>25971</v>
      </c>
      <c r="X404" s="114" t="b">
        <f t="shared" si="600"/>
        <v>1</v>
      </c>
    </row>
    <row r="405" spans="1:24" ht="17.25" customHeight="1" x14ac:dyDescent="0.3">
      <c r="A405" s="25" t="s">
        <v>101</v>
      </c>
      <c r="B405" s="5" t="s">
        <v>9</v>
      </c>
      <c r="C405" s="44" t="s">
        <v>35</v>
      </c>
      <c r="D405" s="44" t="s">
        <v>5</v>
      </c>
      <c r="E405" s="66" t="s">
        <v>237</v>
      </c>
      <c r="F405" s="3"/>
      <c r="G405" s="45">
        <f>G406+G410</f>
        <v>13744</v>
      </c>
      <c r="H405" s="45">
        <f t="shared" ref="H405:I405" si="601">H406+H410</f>
        <v>17916.099999999999</v>
      </c>
      <c r="I405" s="45">
        <f t="shared" si="601"/>
        <v>31660.1</v>
      </c>
      <c r="J405" s="45">
        <f t="shared" ref="J405:K405" si="602">J406+J410</f>
        <v>0</v>
      </c>
      <c r="K405" s="45">
        <f t="shared" si="602"/>
        <v>31660.1</v>
      </c>
      <c r="L405" s="101">
        <f t="shared" ref="L405:M405" si="603">L406+L410</f>
        <v>0</v>
      </c>
      <c r="M405" s="45">
        <f t="shared" si="603"/>
        <v>31660.1</v>
      </c>
      <c r="N405" s="101">
        <f t="shared" ref="N405:O405" si="604">N406+N410</f>
        <v>0</v>
      </c>
      <c r="O405" s="45">
        <f t="shared" si="604"/>
        <v>31660.1</v>
      </c>
      <c r="P405" s="101">
        <f t="shared" ref="P405:Q405" si="605">P406+P410</f>
        <v>-6504</v>
      </c>
      <c r="Q405" s="45">
        <f t="shared" si="605"/>
        <v>25156.1</v>
      </c>
      <c r="R405" s="101">
        <f t="shared" ref="R405:S405" si="606">R406+R410</f>
        <v>0</v>
      </c>
      <c r="S405" s="116">
        <f t="shared" si="606"/>
        <v>25156.1</v>
      </c>
      <c r="T405" s="101">
        <f t="shared" ref="T405:U405" si="607">T406+T410</f>
        <v>2825.4</v>
      </c>
      <c r="U405" s="45">
        <f t="shared" si="607"/>
        <v>27981.5</v>
      </c>
      <c r="V405" s="101">
        <f t="shared" ref="V405:W405" si="608">V406+V410</f>
        <v>0</v>
      </c>
      <c r="W405" s="45">
        <f t="shared" si="608"/>
        <v>27981.5</v>
      </c>
      <c r="X405" s="114" t="b">
        <f t="shared" si="600"/>
        <v>1</v>
      </c>
    </row>
    <row r="406" spans="1:24" ht="33" x14ac:dyDescent="0.25">
      <c r="A406" s="26" t="s">
        <v>238</v>
      </c>
      <c r="B406" s="7" t="s">
        <v>9</v>
      </c>
      <c r="C406" s="46" t="s">
        <v>35</v>
      </c>
      <c r="D406" s="46" t="s">
        <v>5</v>
      </c>
      <c r="E406" s="67" t="s">
        <v>239</v>
      </c>
      <c r="F406" s="7"/>
      <c r="G406" s="47">
        <f t="shared" ref="G406:W408" si="609">G407</f>
        <v>13744</v>
      </c>
      <c r="H406" s="47">
        <f t="shared" si="609"/>
        <v>7490</v>
      </c>
      <c r="I406" s="47">
        <f t="shared" si="609"/>
        <v>21234</v>
      </c>
      <c r="J406" s="47">
        <f t="shared" si="609"/>
        <v>0</v>
      </c>
      <c r="K406" s="47">
        <f t="shared" si="609"/>
        <v>21234</v>
      </c>
      <c r="L406" s="80">
        <f t="shared" si="609"/>
        <v>0</v>
      </c>
      <c r="M406" s="47">
        <f t="shared" si="609"/>
        <v>21234</v>
      </c>
      <c r="N406" s="80">
        <f t="shared" si="609"/>
        <v>0</v>
      </c>
      <c r="O406" s="47">
        <f t="shared" si="609"/>
        <v>21234</v>
      </c>
      <c r="P406" s="80">
        <f t="shared" si="609"/>
        <v>-6504</v>
      </c>
      <c r="Q406" s="47">
        <f t="shared" si="609"/>
        <v>14730</v>
      </c>
      <c r="R406" s="80">
        <f t="shared" si="609"/>
        <v>0</v>
      </c>
      <c r="S406" s="117">
        <f t="shared" si="609"/>
        <v>14730</v>
      </c>
      <c r="T406" s="80">
        <f t="shared" si="609"/>
        <v>0</v>
      </c>
      <c r="U406" s="47">
        <f t="shared" si="609"/>
        <v>14730</v>
      </c>
      <c r="V406" s="80">
        <f t="shared" si="609"/>
        <v>0</v>
      </c>
      <c r="W406" s="47">
        <f t="shared" si="609"/>
        <v>14730</v>
      </c>
      <c r="X406" s="114" t="b">
        <f t="shared" si="600"/>
        <v>1</v>
      </c>
    </row>
    <row r="407" spans="1:24" ht="33" x14ac:dyDescent="0.25">
      <c r="A407" s="6" t="s">
        <v>240</v>
      </c>
      <c r="B407" s="3" t="s">
        <v>9</v>
      </c>
      <c r="C407" s="48" t="s">
        <v>35</v>
      </c>
      <c r="D407" s="48" t="s">
        <v>5</v>
      </c>
      <c r="E407" s="68" t="s">
        <v>241</v>
      </c>
      <c r="F407" s="3"/>
      <c r="G407" s="49">
        <f t="shared" ref="G407:V408" si="610">G408</f>
        <v>13744</v>
      </c>
      <c r="H407" s="49">
        <f t="shared" si="610"/>
        <v>7490</v>
      </c>
      <c r="I407" s="49">
        <f t="shared" si="610"/>
        <v>21234</v>
      </c>
      <c r="J407" s="49">
        <f t="shared" si="610"/>
        <v>0</v>
      </c>
      <c r="K407" s="49">
        <f t="shared" si="610"/>
        <v>21234</v>
      </c>
      <c r="L407" s="55">
        <f t="shared" si="610"/>
        <v>0</v>
      </c>
      <c r="M407" s="49">
        <f t="shared" si="610"/>
        <v>21234</v>
      </c>
      <c r="N407" s="55">
        <f t="shared" si="610"/>
        <v>0</v>
      </c>
      <c r="O407" s="49">
        <f t="shared" si="610"/>
        <v>21234</v>
      </c>
      <c r="P407" s="55">
        <f t="shared" si="610"/>
        <v>-6504</v>
      </c>
      <c r="Q407" s="49">
        <f t="shared" si="610"/>
        <v>14730</v>
      </c>
      <c r="R407" s="55">
        <f t="shared" si="610"/>
        <v>0</v>
      </c>
      <c r="S407" s="118">
        <f t="shared" si="610"/>
        <v>14730</v>
      </c>
      <c r="T407" s="55">
        <f t="shared" si="610"/>
        <v>0</v>
      </c>
      <c r="U407" s="49">
        <f t="shared" si="610"/>
        <v>14730</v>
      </c>
      <c r="V407" s="55">
        <f t="shared" si="610"/>
        <v>0</v>
      </c>
      <c r="W407" s="49">
        <f t="shared" si="609"/>
        <v>14730</v>
      </c>
      <c r="X407" s="114" t="b">
        <f t="shared" si="600"/>
        <v>1</v>
      </c>
    </row>
    <row r="408" spans="1:24" ht="33" x14ac:dyDescent="0.25">
      <c r="A408" s="6" t="s">
        <v>89</v>
      </c>
      <c r="B408" s="3" t="s">
        <v>9</v>
      </c>
      <c r="C408" s="48" t="s">
        <v>35</v>
      </c>
      <c r="D408" s="48" t="s">
        <v>5</v>
      </c>
      <c r="E408" s="68" t="s">
        <v>241</v>
      </c>
      <c r="F408" s="3" t="s">
        <v>90</v>
      </c>
      <c r="G408" s="49">
        <f t="shared" si="610"/>
        <v>13744</v>
      </c>
      <c r="H408" s="49">
        <f t="shared" si="610"/>
        <v>7490</v>
      </c>
      <c r="I408" s="49">
        <f t="shared" si="610"/>
        <v>21234</v>
      </c>
      <c r="J408" s="49">
        <f t="shared" si="610"/>
        <v>0</v>
      </c>
      <c r="K408" s="49">
        <f t="shared" si="610"/>
        <v>21234</v>
      </c>
      <c r="L408" s="55">
        <f t="shared" si="610"/>
        <v>0</v>
      </c>
      <c r="M408" s="49">
        <f t="shared" si="610"/>
        <v>21234</v>
      </c>
      <c r="N408" s="55">
        <f t="shared" si="610"/>
        <v>0</v>
      </c>
      <c r="O408" s="49">
        <f t="shared" si="610"/>
        <v>21234</v>
      </c>
      <c r="P408" s="55">
        <f t="shared" si="610"/>
        <v>-6504</v>
      </c>
      <c r="Q408" s="49">
        <f t="shared" si="610"/>
        <v>14730</v>
      </c>
      <c r="R408" s="55">
        <f t="shared" si="610"/>
        <v>0</v>
      </c>
      <c r="S408" s="118">
        <f t="shared" si="610"/>
        <v>14730</v>
      </c>
      <c r="T408" s="55">
        <f t="shared" si="610"/>
        <v>0</v>
      </c>
      <c r="U408" s="49">
        <f t="shared" si="610"/>
        <v>14730</v>
      </c>
      <c r="V408" s="55">
        <f t="shared" si="609"/>
        <v>0</v>
      </c>
      <c r="W408" s="49">
        <f t="shared" si="609"/>
        <v>14730</v>
      </c>
      <c r="X408" s="114" t="b">
        <f t="shared" si="600"/>
        <v>1</v>
      </c>
    </row>
    <row r="409" spans="1:24" x14ac:dyDescent="0.25">
      <c r="A409" s="6" t="s">
        <v>218</v>
      </c>
      <c r="B409" s="3" t="s">
        <v>9</v>
      </c>
      <c r="C409" s="48" t="s">
        <v>35</v>
      </c>
      <c r="D409" s="48" t="s">
        <v>5</v>
      </c>
      <c r="E409" s="68" t="s">
        <v>241</v>
      </c>
      <c r="F409" s="3" t="s">
        <v>219</v>
      </c>
      <c r="G409" s="55">
        <v>13744</v>
      </c>
      <c r="H409" s="91">
        <v>7490</v>
      </c>
      <c r="I409" s="55">
        <f>G409+H409</f>
        <v>21234</v>
      </c>
      <c r="J409" s="55">
        <v>0</v>
      </c>
      <c r="K409" s="55">
        <f>I409+J409</f>
        <v>21234</v>
      </c>
      <c r="L409" s="55">
        <v>0</v>
      </c>
      <c r="M409" s="55">
        <f>K409+L409</f>
        <v>21234</v>
      </c>
      <c r="N409" s="55">
        <v>0</v>
      </c>
      <c r="O409" s="55">
        <f>M409+N409</f>
        <v>21234</v>
      </c>
      <c r="P409" s="55">
        <v>-6504</v>
      </c>
      <c r="Q409" s="55">
        <f>O409+P409</f>
        <v>14730</v>
      </c>
      <c r="R409" s="55">
        <v>0</v>
      </c>
      <c r="S409" s="119">
        <f>Q409+R409</f>
        <v>14730</v>
      </c>
      <c r="T409" s="55">
        <v>0</v>
      </c>
      <c r="U409" s="55">
        <f>S409+T409</f>
        <v>14730</v>
      </c>
      <c r="V409" s="55">
        <v>0</v>
      </c>
      <c r="W409" s="55">
        <f>U409+V409</f>
        <v>14730</v>
      </c>
      <c r="X409" s="114" t="b">
        <f t="shared" si="600"/>
        <v>1</v>
      </c>
    </row>
    <row r="410" spans="1:24" ht="33" x14ac:dyDescent="0.25">
      <c r="A410" s="34" t="s">
        <v>506</v>
      </c>
      <c r="B410" s="7" t="s">
        <v>9</v>
      </c>
      <c r="C410" s="46" t="s">
        <v>35</v>
      </c>
      <c r="D410" s="46" t="s">
        <v>5</v>
      </c>
      <c r="E410" s="72" t="s">
        <v>507</v>
      </c>
      <c r="F410" s="46"/>
      <c r="G410" s="55">
        <f>G411</f>
        <v>0</v>
      </c>
      <c r="H410" s="55">
        <f t="shared" ref="H410:W411" si="611">H411</f>
        <v>10426.1</v>
      </c>
      <c r="I410" s="55">
        <f t="shared" si="611"/>
        <v>10426.1</v>
      </c>
      <c r="J410" s="55">
        <f t="shared" si="611"/>
        <v>0</v>
      </c>
      <c r="K410" s="55">
        <f t="shared" si="611"/>
        <v>10426.1</v>
      </c>
      <c r="L410" s="55">
        <f t="shared" si="611"/>
        <v>0</v>
      </c>
      <c r="M410" s="55">
        <f t="shared" si="611"/>
        <v>10426.1</v>
      </c>
      <c r="N410" s="55">
        <f t="shared" si="611"/>
        <v>0</v>
      </c>
      <c r="O410" s="55">
        <f t="shared" si="611"/>
        <v>10426.1</v>
      </c>
      <c r="P410" s="55">
        <f t="shared" si="611"/>
        <v>0</v>
      </c>
      <c r="Q410" s="55">
        <f t="shared" si="611"/>
        <v>10426.1</v>
      </c>
      <c r="R410" s="55">
        <f t="shared" si="611"/>
        <v>0</v>
      </c>
      <c r="S410" s="119">
        <f t="shared" si="611"/>
        <v>10426.1</v>
      </c>
      <c r="T410" s="55">
        <f t="shared" si="611"/>
        <v>2825.4</v>
      </c>
      <c r="U410" s="55">
        <f t="shared" si="611"/>
        <v>13251.5</v>
      </c>
      <c r="V410" s="55">
        <f t="shared" si="611"/>
        <v>0</v>
      </c>
      <c r="W410" s="55">
        <f t="shared" si="611"/>
        <v>13251.5</v>
      </c>
      <c r="X410" s="114" t="b">
        <f t="shared" si="600"/>
        <v>1</v>
      </c>
    </row>
    <row r="411" spans="1:24" ht="33" x14ac:dyDescent="0.25">
      <c r="A411" s="33" t="s">
        <v>89</v>
      </c>
      <c r="B411" s="3" t="s">
        <v>9</v>
      </c>
      <c r="C411" s="48" t="s">
        <v>35</v>
      </c>
      <c r="D411" s="48" t="s">
        <v>5</v>
      </c>
      <c r="E411" s="73" t="s">
        <v>507</v>
      </c>
      <c r="F411" s="48" t="s">
        <v>90</v>
      </c>
      <c r="G411" s="55">
        <f>G412</f>
        <v>0</v>
      </c>
      <c r="H411" s="55">
        <f t="shared" si="611"/>
        <v>10426.1</v>
      </c>
      <c r="I411" s="55">
        <f t="shared" si="611"/>
        <v>10426.1</v>
      </c>
      <c r="J411" s="55">
        <f t="shared" si="611"/>
        <v>0</v>
      </c>
      <c r="K411" s="55">
        <f t="shared" si="611"/>
        <v>10426.1</v>
      </c>
      <c r="L411" s="55">
        <f t="shared" si="611"/>
        <v>0</v>
      </c>
      <c r="M411" s="55">
        <f t="shared" si="611"/>
        <v>10426.1</v>
      </c>
      <c r="N411" s="55">
        <f t="shared" si="611"/>
        <v>0</v>
      </c>
      <c r="O411" s="55">
        <f t="shared" si="611"/>
        <v>10426.1</v>
      </c>
      <c r="P411" s="55">
        <f t="shared" si="611"/>
        <v>0</v>
      </c>
      <c r="Q411" s="55">
        <f t="shared" si="611"/>
        <v>10426.1</v>
      </c>
      <c r="R411" s="55">
        <f t="shared" si="611"/>
        <v>0</v>
      </c>
      <c r="S411" s="119">
        <f t="shared" si="611"/>
        <v>10426.1</v>
      </c>
      <c r="T411" s="55">
        <f t="shared" si="611"/>
        <v>2825.4</v>
      </c>
      <c r="U411" s="55">
        <f t="shared" si="611"/>
        <v>13251.5</v>
      </c>
      <c r="V411" s="55">
        <f t="shared" si="611"/>
        <v>0</v>
      </c>
      <c r="W411" s="55">
        <f t="shared" si="611"/>
        <v>13251.5</v>
      </c>
      <c r="X411" s="114" t="b">
        <f t="shared" si="600"/>
        <v>1</v>
      </c>
    </row>
    <row r="412" spans="1:24" x14ac:dyDescent="0.25">
      <c r="A412" s="33" t="s">
        <v>218</v>
      </c>
      <c r="B412" s="3" t="s">
        <v>9</v>
      </c>
      <c r="C412" s="48" t="s">
        <v>35</v>
      </c>
      <c r="D412" s="48" t="s">
        <v>5</v>
      </c>
      <c r="E412" s="73" t="s">
        <v>507</v>
      </c>
      <c r="F412" s="48" t="s">
        <v>219</v>
      </c>
      <c r="G412" s="55">
        <v>0</v>
      </c>
      <c r="H412" s="91">
        <v>10426.1</v>
      </c>
      <c r="I412" s="55">
        <f>G412+H412</f>
        <v>10426.1</v>
      </c>
      <c r="J412" s="55">
        <v>0</v>
      </c>
      <c r="K412" s="55">
        <f>I412+J412</f>
        <v>10426.1</v>
      </c>
      <c r="L412" s="55">
        <v>0</v>
      </c>
      <c r="M412" s="55">
        <f>K412+L412</f>
        <v>10426.1</v>
      </c>
      <c r="N412" s="55">
        <v>0</v>
      </c>
      <c r="O412" s="55">
        <f>M412+N412</f>
        <v>10426.1</v>
      </c>
      <c r="P412" s="55">
        <v>0</v>
      </c>
      <c r="Q412" s="55">
        <f>O412+P412</f>
        <v>10426.1</v>
      </c>
      <c r="R412" s="55">
        <v>0</v>
      </c>
      <c r="S412" s="119">
        <f>Q412+R412</f>
        <v>10426.1</v>
      </c>
      <c r="T412" s="55">
        <v>2825.4</v>
      </c>
      <c r="U412" s="55">
        <f>S412+T412</f>
        <v>13251.5</v>
      </c>
      <c r="V412" s="55">
        <v>0</v>
      </c>
      <c r="W412" s="55">
        <f>U412+V412</f>
        <v>13251.5</v>
      </c>
      <c r="X412" s="114" t="b">
        <f t="shared" si="600"/>
        <v>1</v>
      </c>
    </row>
    <row r="413" spans="1:24" ht="34.5" x14ac:dyDescent="0.3">
      <c r="A413" s="25" t="s">
        <v>318</v>
      </c>
      <c r="B413" s="5" t="s">
        <v>9</v>
      </c>
      <c r="C413" s="44" t="s">
        <v>35</v>
      </c>
      <c r="D413" s="44" t="s">
        <v>5</v>
      </c>
      <c r="E413" s="66" t="s">
        <v>319</v>
      </c>
      <c r="F413" s="3"/>
      <c r="G413" s="45">
        <f t="shared" ref="G413:V414" si="612">G414</f>
        <v>6170</v>
      </c>
      <c r="H413" s="45">
        <f t="shared" si="612"/>
        <v>0</v>
      </c>
      <c r="I413" s="45">
        <f t="shared" si="612"/>
        <v>6170</v>
      </c>
      <c r="J413" s="45">
        <f t="shared" si="612"/>
        <v>0</v>
      </c>
      <c r="K413" s="45">
        <f t="shared" si="612"/>
        <v>6170</v>
      </c>
      <c r="L413" s="101">
        <f t="shared" si="612"/>
        <v>0</v>
      </c>
      <c r="M413" s="45">
        <f t="shared" si="612"/>
        <v>6170</v>
      </c>
      <c r="N413" s="101">
        <f t="shared" si="612"/>
        <v>0</v>
      </c>
      <c r="O413" s="45">
        <f t="shared" si="612"/>
        <v>6170</v>
      </c>
      <c r="P413" s="101">
        <f t="shared" si="612"/>
        <v>0</v>
      </c>
      <c r="Q413" s="45">
        <f t="shared" si="612"/>
        <v>6170</v>
      </c>
      <c r="R413" s="101">
        <f t="shared" si="612"/>
        <v>0</v>
      </c>
      <c r="S413" s="116">
        <f t="shared" si="612"/>
        <v>6170</v>
      </c>
      <c r="T413" s="131">
        <f t="shared" si="612"/>
        <v>-3076.2640099999999</v>
      </c>
      <c r="U413" s="139">
        <f t="shared" si="612"/>
        <v>3093.7359900000001</v>
      </c>
      <c r="V413" s="131">
        <f t="shared" si="612"/>
        <v>0</v>
      </c>
      <c r="W413" s="139">
        <f t="shared" ref="V413:W414" si="613">W414</f>
        <v>3093.7359900000001</v>
      </c>
      <c r="X413" s="114" t="b">
        <f t="shared" si="600"/>
        <v>1</v>
      </c>
    </row>
    <row r="414" spans="1:24" ht="33" x14ac:dyDescent="0.25">
      <c r="A414" s="6" t="s">
        <v>89</v>
      </c>
      <c r="B414" s="3" t="s">
        <v>9</v>
      </c>
      <c r="C414" s="48" t="s">
        <v>35</v>
      </c>
      <c r="D414" s="48" t="s">
        <v>5</v>
      </c>
      <c r="E414" s="68" t="s">
        <v>319</v>
      </c>
      <c r="F414" s="3" t="s">
        <v>90</v>
      </c>
      <c r="G414" s="49">
        <f t="shared" si="612"/>
        <v>6170</v>
      </c>
      <c r="H414" s="49">
        <f t="shared" si="612"/>
        <v>0</v>
      </c>
      <c r="I414" s="49">
        <f t="shared" si="612"/>
        <v>6170</v>
      </c>
      <c r="J414" s="49">
        <f t="shared" si="612"/>
        <v>0</v>
      </c>
      <c r="K414" s="49">
        <f t="shared" si="612"/>
        <v>6170</v>
      </c>
      <c r="L414" s="55">
        <f t="shared" si="612"/>
        <v>0</v>
      </c>
      <c r="M414" s="49">
        <f t="shared" si="612"/>
        <v>6170</v>
      </c>
      <c r="N414" s="55">
        <f t="shared" si="612"/>
        <v>0</v>
      </c>
      <c r="O414" s="49">
        <f t="shared" si="612"/>
        <v>6170</v>
      </c>
      <c r="P414" s="55">
        <f t="shared" si="612"/>
        <v>0</v>
      </c>
      <c r="Q414" s="49">
        <f t="shared" si="612"/>
        <v>6170</v>
      </c>
      <c r="R414" s="55">
        <f t="shared" si="612"/>
        <v>0</v>
      </c>
      <c r="S414" s="118">
        <f t="shared" si="612"/>
        <v>6170</v>
      </c>
      <c r="T414" s="133">
        <f t="shared" si="612"/>
        <v>-3076.2640099999999</v>
      </c>
      <c r="U414" s="141">
        <f t="shared" si="612"/>
        <v>3093.7359900000001</v>
      </c>
      <c r="V414" s="133">
        <f t="shared" si="613"/>
        <v>0</v>
      </c>
      <c r="W414" s="141">
        <f t="shared" si="613"/>
        <v>3093.7359900000001</v>
      </c>
      <c r="X414" s="114" t="b">
        <f t="shared" si="600"/>
        <v>1</v>
      </c>
    </row>
    <row r="415" spans="1:24" x14ac:dyDescent="0.25">
      <c r="A415" s="6" t="s">
        <v>218</v>
      </c>
      <c r="B415" s="3" t="s">
        <v>9</v>
      </c>
      <c r="C415" s="48" t="s">
        <v>35</v>
      </c>
      <c r="D415" s="48" t="s">
        <v>5</v>
      </c>
      <c r="E415" s="68" t="s">
        <v>319</v>
      </c>
      <c r="F415" s="3" t="s">
        <v>219</v>
      </c>
      <c r="G415" s="55">
        <v>6170</v>
      </c>
      <c r="H415" s="49">
        <v>0</v>
      </c>
      <c r="I415" s="55">
        <f>G415+H415</f>
        <v>6170</v>
      </c>
      <c r="J415" s="55">
        <v>0</v>
      </c>
      <c r="K415" s="55">
        <f>I415+J415</f>
        <v>6170</v>
      </c>
      <c r="L415" s="55">
        <v>0</v>
      </c>
      <c r="M415" s="55">
        <f>K415+L415</f>
        <v>6170</v>
      </c>
      <c r="N415" s="55">
        <v>0</v>
      </c>
      <c r="O415" s="55">
        <f>M415+N415</f>
        <v>6170</v>
      </c>
      <c r="P415" s="55">
        <v>0</v>
      </c>
      <c r="Q415" s="55">
        <f>O415+P415</f>
        <v>6170</v>
      </c>
      <c r="R415" s="55">
        <v>0</v>
      </c>
      <c r="S415" s="119">
        <f>Q415+R415</f>
        <v>6170</v>
      </c>
      <c r="T415" s="133">
        <v>-3076.2640099999999</v>
      </c>
      <c r="U415" s="133">
        <f>S415+T415</f>
        <v>3093.7359900000001</v>
      </c>
      <c r="V415" s="133">
        <v>0</v>
      </c>
      <c r="W415" s="133">
        <f>U415+V415</f>
        <v>3093.7359900000001</v>
      </c>
      <c r="X415" s="114" t="b">
        <f t="shared" si="600"/>
        <v>1</v>
      </c>
    </row>
    <row r="416" spans="1:24" x14ac:dyDescent="0.25">
      <c r="A416" s="82" t="s">
        <v>490</v>
      </c>
      <c r="B416" s="4">
        <v>901</v>
      </c>
      <c r="C416" s="43">
        <v>11</v>
      </c>
      <c r="D416" s="43" t="s">
        <v>64</v>
      </c>
      <c r="E416" s="68"/>
      <c r="F416" s="3"/>
      <c r="G416" s="85">
        <f t="shared" ref="G416:V420" si="614">G417</f>
        <v>18000</v>
      </c>
      <c r="H416" s="85">
        <f t="shared" si="614"/>
        <v>357.1</v>
      </c>
      <c r="I416" s="85">
        <f t="shared" si="614"/>
        <v>18357.099999999999</v>
      </c>
      <c r="J416" s="85">
        <f t="shared" si="614"/>
        <v>0</v>
      </c>
      <c r="K416" s="85">
        <f t="shared" si="614"/>
        <v>18357.099999999999</v>
      </c>
      <c r="L416" s="102">
        <f t="shared" si="614"/>
        <v>0</v>
      </c>
      <c r="M416" s="85">
        <f t="shared" si="614"/>
        <v>18357.099999999999</v>
      </c>
      <c r="N416" s="102">
        <f t="shared" si="614"/>
        <v>0</v>
      </c>
      <c r="O416" s="85">
        <f t="shared" si="614"/>
        <v>18357.099999999999</v>
      </c>
      <c r="P416" s="102">
        <f t="shared" si="614"/>
        <v>0</v>
      </c>
      <c r="Q416" s="85">
        <f t="shared" si="614"/>
        <v>18357.099999999999</v>
      </c>
      <c r="R416" s="102">
        <f t="shared" si="614"/>
        <v>0</v>
      </c>
      <c r="S416" s="123">
        <f t="shared" si="614"/>
        <v>18357.099999999999</v>
      </c>
      <c r="T416" s="102">
        <f t="shared" si="614"/>
        <v>0</v>
      </c>
      <c r="U416" s="85">
        <f t="shared" si="614"/>
        <v>18357.099999999999</v>
      </c>
      <c r="V416" s="102">
        <f t="shared" si="614"/>
        <v>-357.1</v>
      </c>
      <c r="W416" s="85">
        <f t="shared" ref="V416:W420" si="615">W417</f>
        <v>18000</v>
      </c>
      <c r="X416" s="114" t="b">
        <f t="shared" si="600"/>
        <v>1</v>
      </c>
    </row>
    <row r="417" spans="1:24" ht="66" x14ac:dyDescent="0.25">
      <c r="A417" s="83" t="s">
        <v>491</v>
      </c>
      <c r="B417" s="12" t="s">
        <v>9</v>
      </c>
      <c r="C417" s="51" t="s">
        <v>35</v>
      </c>
      <c r="D417" s="51" t="s">
        <v>64</v>
      </c>
      <c r="E417" s="70" t="s">
        <v>496</v>
      </c>
      <c r="F417" s="12"/>
      <c r="G417" s="86">
        <f t="shared" si="614"/>
        <v>18000</v>
      </c>
      <c r="H417" s="86">
        <f t="shared" si="614"/>
        <v>357.1</v>
      </c>
      <c r="I417" s="86">
        <f t="shared" si="614"/>
        <v>18357.099999999999</v>
      </c>
      <c r="J417" s="86">
        <f t="shared" si="614"/>
        <v>0</v>
      </c>
      <c r="K417" s="86">
        <f t="shared" si="614"/>
        <v>18357.099999999999</v>
      </c>
      <c r="L417" s="103">
        <f t="shared" si="614"/>
        <v>0</v>
      </c>
      <c r="M417" s="86">
        <f t="shared" si="614"/>
        <v>18357.099999999999</v>
      </c>
      <c r="N417" s="103">
        <f t="shared" si="614"/>
        <v>0</v>
      </c>
      <c r="O417" s="86">
        <f t="shared" si="614"/>
        <v>18357.099999999999</v>
      </c>
      <c r="P417" s="103">
        <f t="shared" si="614"/>
        <v>0</v>
      </c>
      <c r="Q417" s="86">
        <f t="shared" si="614"/>
        <v>18357.099999999999</v>
      </c>
      <c r="R417" s="103">
        <f t="shared" si="614"/>
        <v>0</v>
      </c>
      <c r="S417" s="126">
        <f t="shared" si="614"/>
        <v>18357.099999999999</v>
      </c>
      <c r="T417" s="103">
        <f t="shared" si="614"/>
        <v>0</v>
      </c>
      <c r="U417" s="86">
        <f t="shared" si="614"/>
        <v>18357.099999999999</v>
      </c>
      <c r="V417" s="103">
        <f t="shared" si="615"/>
        <v>-357.1</v>
      </c>
      <c r="W417" s="86">
        <f t="shared" si="615"/>
        <v>18000</v>
      </c>
      <c r="X417" s="114" t="b">
        <f t="shared" si="600"/>
        <v>1</v>
      </c>
    </row>
    <row r="418" spans="1:24" ht="51.75" x14ac:dyDescent="0.3">
      <c r="A418" s="84" t="s">
        <v>492</v>
      </c>
      <c r="B418" s="5" t="s">
        <v>9</v>
      </c>
      <c r="C418" s="44" t="s">
        <v>35</v>
      </c>
      <c r="D418" s="44" t="s">
        <v>64</v>
      </c>
      <c r="E418" s="66" t="s">
        <v>497</v>
      </c>
      <c r="F418" s="3"/>
      <c r="G418" s="87">
        <f t="shared" si="614"/>
        <v>18000</v>
      </c>
      <c r="H418" s="87">
        <f t="shared" si="614"/>
        <v>357.1</v>
      </c>
      <c r="I418" s="87">
        <f t="shared" si="614"/>
        <v>18357.099999999999</v>
      </c>
      <c r="J418" s="87">
        <f t="shared" si="614"/>
        <v>0</v>
      </c>
      <c r="K418" s="87">
        <f t="shared" si="614"/>
        <v>18357.099999999999</v>
      </c>
      <c r="L418" s="104">
        <f t="shared" si="614"/>
        <v>0</v>
      </c>
      <c r="M418" s="87">
        <f t="shared" si="614"/>
        <v>18357.099999999999</v>
      </c>
      <c r="N418" s="104">
        <f t="shared" si="614"/>
        <v>0</v>
      </c>
      <c r="O418" s="87">
        <f t="shared" si="614"/>
        <v>18357.099999999999</v>
      </c>
      <c r="P418" s="104">
        <f t="shared" si="614"/>
        <v>0</v>
      </c>
      <c r="Q418" s="87">
        <f t="shared" si="614"/>
        <v>18357.099999999999</v>
      </c>
      <c r="R418" s="104">
        <f t="shared" si="614"/>
        <v>0</v>
      </c>
      <c r="S418" s="124">
        <f t="shared" si="614"/>
        <v>18357.099999999999</v>
      </c>
      <c r="T418" s="104">
        <f t="shared" si="614"/>
        <v>0</v>
      </c>
      <c r="U418" s="87">
        <f t="shared" si="614"/>
        <v>18357.099999999999</v>
      </c>
      <c r="V418" s="104">
        <f t="shared" si="615"/>
        <v>-357.1</v>
      </c>
      <c r="W418" s="87">
        <f t="shared" si="615"/>
        <v>18000</v>
      </c>
      <c r="X418" s="114" t="b">
        <f t="shared" si="600"/>
        <v>1</v>
      </c>
    </row>
    <row r="419" spans="1:24" ht="49.5" x14ac:dyDescent="0.25">
      <c r="A419" s="33" t="s">
        <v>493</v>
      </c>
      <c r="B419" s="3" t="s">
        <v>9</v>
      </c>
      <c r="C419" s="48" t="s">
        <v>35</v>
      </c>
      <c r="D419" s="48" t="s">
        <v>64</v>
      </c>
      <c r="E419" s="68" t="s">
        <v>498</v>
      </c>
      <c r="F419" s="3"/>
      <c r="G419" s="88">
        <f t="shared" si="614"/>
        <v>18000</v>
      </c>
      <c r="H419" s="88">
        <f t="shared" si="614"/>
        <v>357.1</v>
      </c>
      <c r="I419" s="88">
        <f t="shared" si="614"/>
        <v>18357.099999999999</v>
      </c>
      <c r="J419" s="88">
        <f t="shared" si="614"/>
        <v>0</v>
      </c>
      <c r="K419" s="88">
        <f t="shared" si="614"/>
        <v>18357.099999999999</v>
      </c>
      <c r="L419" s="92">
        <f t="shared" si="614"/>
        <v>0</v>
      </c>
      <c r="M419" s="88">
        <f t="shared" si="614"/>
        <v>18357.099999999999</v>
      </c>
      <c r="N419" s="92">
        <f t="shared" si="614"/>
        <v>0</v>
      </c>
      <c r="O419" s="88">
        <f t="shared" si="614"/>
        <v>18357.099999999999</v>
      </c>
      <c r="P419" s="92">
        <f t="shared" si="614"/>
        <v>0</v>
      </c>
      <c r="Q419" s="88">
        <f t="shared" si="614"/>
        <v>18357.099999999999</v>
      </c>
      <c r="R419" s="92">
        <f t="shared" si="614"/>
        <v>0</v>
      </c>
      <c r="S419" s="127">
        <f t="shared" si="614"/>
        <v>18357.099999999999</v>
      </c>
      <c r="T419" s="92">
        <f t="shared" si="614"/>
        <v>0</v>
      </c>
      <c r="U419" s="88">
        <f t="shared" si="614"/>
        <v>18357.099999999999</v>
      </c>
      <c r="V419" s="92">
        <f t="shared" si="615"/>
        <v>-357.1</v>
      </c>
      <c r="W419" s="88">
        <f t="shared" si="615"/>
        <v>18000</v>
      </c>
      <c r="X419" s="114" t="b">
        <f t="shared" si="600"/>
        <v>1</v>
      </c>
    </row>
    <row r="420" spans="1:24" ht="33" x14ac:dyDescent="0.25">
      <c r="A420" s="33" t="s">
        <v>494</v>
      </c>
      <c r="B420" s="3" t="s">
        <v>9</v>
      </c>
      <c r="C420" s="48" t="s">
        <v>35</v>
      </c>
      <c r="D420" s="48" t="s">
        <v>64</v>
      </c>
      <c r="E420" s="68" t="s">
        <v>498</v>
      </c>
      <c r="F420" s="3" t="s">
        <v>499</v>
      </c>
      <c r="G420" s="88">
        <f t="shared" si="614"/>
        <v>18000</v>
      </c>
      <c r="H420" s="88">
        <f t="shared" si="614"/>
        <v>357.1</v>
      </c>
      <c r="I420" s="88">
        <f t="shared" si="614"/>
        <v>18357.099999999999</v>
      </c>
      <c r="J420" s="88">
        <f t="shared" si="614"/>
        <v>0</v>
      </c>
      <c r="K420" s="88">
        <f t="shared" si="614"/>
        <v>18357.099999999999</v>
      </c>
      <c r="L420" s="92">
        <f t="shared" si="614"/>
        <v>0</v>
      </c>
      <c r="M420" s="88">
        <f t="shared" si="614"/>
        <v>18357.099999999999</v>
      </c>
      <c r="N420" s="92">
        <f t="shared" si="614"/>
        <v>0</v>
      </c>
      <c r="O420" s="88">
        <f t="shared" si="614"/>
        <v>18357.099999999999</v>
      </c>
      <c r="P420" s="92">
        <f t="shared" si="614"/>
        <v>0</v>
      </c>
      <c r="Q420" s="88">
        <f t="shared" si="614"/>
        <v>18357.099999999999</v>
      </c>
      <c r="R420" s="92">
        <f t="shared" si="614"/>
        <v>0</v>
      </c>
      <c r="S420" s="127">
        <f t="shared" si="614"/>
        <v>18357.099999999999</v>
      </c>
      <c r="T420" s="92">
        <f t="shared" si="614"/>
        <v>0</v>
      </c>
      <c r="U420" s="88">
        <f t="shared" si="614"/>
        <v>18357.099999999999</v>
      </c>
      <c r="V420" s="92">
        <f t="shared" si="615"/>
        <v>-357.1</v>
      </c>
      <c r="W420" s="88">
        <f t="shared" si="615"/>
        <v>18000</v>
      </c>
      <c r="X420" s="114" t="b">
        <f t="shared" si="600"/>
        <v>1</v>
      </c>
    </row>
    <row r="421" spans="1:24" x14ac:dyDescent="0.25">
      <c r="A421" s="33" t="s">
        <v>495</v>
      </c>
      <c r="B421" s="3" t="s">
        <v>9</v>
      </c>
      <c r="C421" s="48" t="s">
        <v>35</v>
      </c>
      <c r="D421" s="48" t="s">
        <v>64</v>
      </c>
      <c r="E421" s="68" t="s">
        <v>498</v>
      </c>
      <c r="F421" s="3" t="s">
        <v>500</v>
      </c>
      <c r="G421" s="92">
        <v>18000</v>
      </c>
      <c r="H421" s="91">
        <v>357.1</v>
      </c>
      <c r="I421" s="55">
        <f>G421+H421</f>
        <v>18357.099999999999</v>
      </c>
      <c r="J421" s="55">
        <v>0</v>
      </c>
      <c r="K421" s="55">
        <f>I421+J421</f>
        <v>18357.099999999999</v>
      </c>
      <c r="L421" s="55">
        <v>0</v>
      </c>
      <c r="M421" s="55">
        <f>K421+L421</f>
        <v>18357.099999999999</v>
      </c>
      <c r="N421" s="55">
        <v>0</v>
      </c>
      <c r="O421" s="55">
        <f>M421+N421</f>
        <v>18357.099999999999</v>
      </c>
      <c r="P421" s="55">
        <v>0</v>
      </c>
      <c r="Q421" s="55">
        <f>O421+P421</f>
        <v>18357.099999999999</v>
      </c>
      <c r="R421" s="55">
        <v>0</v>
      </c>
      <c r="S421" s="119">
        <f>Q421+R421</f>
        <v>18357.099999999999</v>
      </c>
      <c r="T421" s="55">
        <v>0</v>
      </c>
      <c r="U421" s="55">
        <f>S421+T421</f>
        <v>18357.099999999999</v>
      </c>
      <c r="V421" s="55">
        <v>-357.1</v>
      </c>
      <c r="W421" s="55">
        <f>U421+V421</f>
        <v>18000</v>
      </c>
      <c r="X421" s="114" t="b">
        <f t="shared" si="600"/>
        <v>1</v>
      </c>
    </row>
    <row r="422" spans="1:24" x14ac:dyDescent="0.25">
      <c r="A422" s="24" t="s">
        <v>320</v>
      </c>
      <c r="B422" s="4" t="s">
        <v>9</v>
      </c>
      <c r="C422" s="43" t="s">
        <v>121</v>
      </c>
      <c r="D422" s="43" t="s">
        <v>6</v>
      </c>
      <c r="E422" s="65" t="s">
        <v>7</v>
      </c>
      <c r="F422" s="59" t="s">
        <v>7</v>
      </c>
      <c r="G422" s="40">
        <f t="shared" ref="G422:V427" si="616">G423</f>
        <v>20389</v>
      </c>
      <c r="H422" s="40">
        <f t="shared" si="616"/>
        <v>2140.8000000000002</v>
      </c>
      <c r="I422" s="40">
        <f t="shared" si="616"/>
        <v>22529.8</v>
      </c>
      <c r="J422" s="40">
        <f t="shared" si="616"/>
        <v>0</v>
      </c>
      <c r="K422" s="40">
        <f t="shared" si="616"/>
        <v>22529.8</v>
      </c>
      <c r="L422" s="53">
        <f t="shared" si="616"/>
        <v>0</v>
      </c>
      <c r="M422" s="40">
        <f t="shared" si="616"/>
        <v>22529.8</v>
      </c>
      <c r="N422" s="53">
        <f t="shared" si="616"/>
        <v>0</v>
      </c>
      <c r="O422" s="40">
        <f t="shared" si="616"/>
        <v>22529.8</v>
      </c>
      <c r="P422" s="53">
        <f t="shared" si="616"/>
        <v>0</v>
      </c>
      <c r="Q422" s="40">
        <f t="shared" si="616"/>
        <v>22529.8</v>
      </c>
      <c r="R422" s="53">
        <f t="shared" si="616"/>
        <v>0</v>
      </c>
      <c r="S422" s="115">
        <f t="shared" si="616"/>
        <v>22529.8</v>
      </c>
      <c r="T422" s="53">
        <f t="shared" si="616"/>
        <v>124</v>
      </c>
      <c r="U422" s="40">
        <f t="shared" si="616"/>
        <v>22653.8</v>
      </c>
      <c r="V422" s="53">
        <f t="shared" si="616"/>
        <v>0</v>
      </c>
      <c r="W422" s="40">
        <f t="shared" ref="V422:W427" si="617">W423</f>
        <v>22653.8</v>
      </c>
      <c r="X422" s="114" t="b">
        <f t="shared" si="600"/>
        <v>1</v>
      </c>
    </row>
    <row r="423" spans="1:24" x14ac:dyDescent="0.25">
      <c r="A423" s="24" t="s">
        <v>321</v>
      </c>
      <c r="B423" s="4" t="s">
        <v>9</v>
      </c>
      <c r="C423" s="43" t="s">
        <v>121</v>
      </c>
      <c r="D423" s="43" t="s">
        <v>10</v>
      </c>
      <c r="E423" s="65" t="s">
        <v>7</v>
      </c>
      <c r="F423" s="59" t="s">
        <v>7</v>
      </c>
      <c r="G423" s="40">
        <f t="shared" si="616"/>
        <v>20389</v>
      </c>
      <c r="H423" s="40">
        <f t="shared" si="616"/>
        <v>2140.8000000000002</v>
      </c>
      <c r="I423" s="40">
        <f t="shared" si="616"/>
        <v>22529.8</v>
      </c>
      <c r="J423" s="40">
        <f t="shared" si="616"/>
        <v>0</v>
      </c>
      <c r="K423" s="40">
        <f t="shared" si="616"/>
        <v>22529.8</v>
      </c>
      <c r="L423" s="53">
        <f t="shared" si="616"/>
        <v>0</v>
      </c>
      <c r="M423" s="40">
        <f t="shared" si="616"/>
        <v>22529.8</v>
      </c>
      <c r="N423" s="53">
        <f t="shared" si="616"/>
        <v>0</v>
      </c>
      <c r="O423" s="40">
        <f t="shared" si="616"/>
        <v>22529.8</v>
      </c>
      <c r="P423" s="53">
        <f t="shared" si="616"/>
        <v>0</v>
      </c>
      <c r="Q423" s="40">
        <f t="shared" si="616"/>
        <v>22529.8</v>
      </c>
      <c r="R423" s="53">
        <f t="shared" si="616"/>
        <v>0</v>
      </c>
      <c r="S423" s="115">
        <f t="shared" si="616"/>
        <v>22529.8</v>
      </c>
      <c r="T423" s="53">
        <f t="shared" si="616"/>
        <v>124</v>
      </c>
      <c r="U423" s="40">
        <f t="shared" si="616"/>
        <v>22653.8</v>
      </c>
      <c r="V423" s="53">
        <f t="shared" si="617"/>
        <v>0</v>
      </c>
      <c r="W423" s="40">
        <f t="shared" si="617"/>
        <v>22653.8</v>
      </c>
      <c r="X423" s="114" t="b">
        <f t="shared" si="600"/>
        <v>1</v>
      </c>
    </row>
    <row r="424" spans="1:24" x14ac:dyDescent="0.25">
      <c r="A424" s="24" t="s">
        <v>51</v>
      </c>
      <c r="B424" s="4" t="s">
        <v>9</v>
      </c>
      <c r="C424" s="43" t="s">
        <v>121</v>
      </c>
      <c r="D424" s="43" t="s">
        <v>10</v>
      </c>
      <c r="E424" s="65" t="s">
        <v>52</v>
      </c>
      <c r="F424" s="59"/>
      <c r="G424" s="40">
        <f t="shared" si="616"/>
        <v>20389</v>
      </c>
      <c r="H424" s="40">
        <f t="shared" si="616"/>
        <v>2140.8000000000002</v>
      </c>
      <c r="I424" s="40">
        <f t="shared" si="616"/>
        <v>22529.8</v>
      </c>
      <c r="J424" s="40">
        <f t="shared" si="616"/>
        <v>0</v>
      </c>
      <c r="K424" s="40">
        <f t="shared" si="616"/>
        <v>22529.8</v>
      </c>
      <c r="L424" s="53">
        <f t="shared" si="616"/>
        <v>0</v>
      </c>
      <c r="M424" s="40">
        <f t="shared" si="616"/>
        <v>22529.8</v>
      </c>
      <c r="N424" s="53">
        <f t="shared" si="616"/>
        <v>0</v>
      </c>
      <c r="O424" s="40">
        <f t="shared" si="616"/>
        <v>22529.8</v>
      </c>
      <c r="P424" s="53">
        <f t="shared" si="616"/>
        <v>0</v>
      </c>
      <c r="Q424" s="40">
        <f t="shared" si="616"/>
        <v>22529.8</v>
      </c>
      <c r="R424" s="53">
        <f t="shared" si="616"/>
        <v>0</v>
      </c>
      <c r="S424" s="115">
        <f t="shared" si="616"/>
        <v>22529.8</v>
      </c>
      <c r="T424" s="53">
        <f t="shared" si="616"/>
        <v>124</v>
      </c>
      <c r="U424" s="40">
        <f t="shared" si="616"/>
        <v>22653.8</v>
      </c>
      <c r="V424" s="53">
        <f t="shared" si="617"/>
        <v>0</v>
      </c>
      <c r="W424" s="40">
        <f t="shared" si="617"/>
        <v>22653.8</v>
      </c>
      <c r="X424" s="114" t="b">
        <f t="shared" si="600"/>
        <v>1</v>
      </c>
    </row>
    <row r="425" spans="1:24" ht="34.5" x14ac:dyDescent="0.3">
      <c r="A425" s="25" t="s">
        <v>322</v>
      </c>
      <c r="B425" s="5" t="s">
        <v>9</v>
      </c>
      <c r="C425" s="44" t="s">
        <v>121</v>
      </c>
      <c r="D425" s="44" t="s">
        <v>10</v>
      </c>
      <c r="E425" s="74" t="s">
        <v>323</v>
      </c>
      <c r="F425" s="60" t="s">
        <v>7</v>
      </c>
      <c r="G425" s="45">
        <f>G426+G429</f>
        <v>20389</v>
      </c>
      <c r="H425" s="45">
        <f t="shared" ref="H425:I425" si="618">H426+H429</f>
        <v>2140.8000000000002</v>
      </c>
      <c r="I425" s="45">
        <f t="shared" si="618"/>
        <v>22529.8</v>
      </c>
      <c r="J425" s="45">
        <f t="shared" ref="J425:K425" si="619">J426+J429</f>
        <v>0</v>
      </c>
      <c r="K425" s="45">
        <f t="shared" si="619"/>
        <v>22529.8</v>
      </c>
      <c r="L425" s="101">
        <f t="shared" ref="L425:M425" si="620">L426+L429</f>
        <v>0</v>
      </c>
      <c r="M425" s="45">
        <f t="shared" si="620"/>
        <v>22529.8</v>
      </c>
      <c r="N425" s="101">
        <f t="shared" ref="N425:O425" si="621">N426+N429</f>
        <v>0</v>
      </c>
      <c r="O425" s="45">
        <f t="shared" si="621"/>
        <v>22529.8</v>
      </c>
      <c r="P425" s="101">
        <f t="shared" ref="P425:Q425" si="622">P426+P429</f>
        <v>0</v>
      </c>
      <c r="Q425" s="45">
        <f t="shared" si="622"/>
        <v>22529.8</v>
      </c>
      <c r="R425" s="101">
        <f t="shared" ref="R425:S425" si="623">R426+R429</f>
        <v>0</v>
      </c>
      <c r="S425" s="116">
        <f t="shared" si="623"/>
        <v>22529.8</v>
      </c>
      <c r="T425" s="101">
        <f t="shared" ref="T425:U425" si="624">T426+T429</f>
        <v>124</v>
      </c>
      <c r="U425" s="45">
        <f t="shared" si="624"/>
        <v>22653.8</v>
      </c>
      <c r="V425" s="101">
        <f t="shared" ref="V425:W425" si="625">V426+V429</f>
        <v>0</v>
      </c>
      <c r="W425" s="45">
        <f t="shared" si="625"/>
        <v>22653.8</v>
      </c>
      <c r="X425" s="114" t="b">
        <f t="shared" si="600"/>
        <v>1</v>
      </c>
    </row>
    <row r="426" spans="1:24" ht="17.25" x14ac:dyDescent="0.3">
      <c r="A426" s="26" t="s">
        <v>87</v>
      </c>
      <c r="B426" s="7" t="s">
        <v>9</v>
      </c>
      <c r="C426" s="46" t="s">
        <v>121</v>
      </c>
      <c r="D426" s="46" t="s">
        <v>10</v>
      </c>
      <c r="E426" s="72" t="s">
        <v>324</v>
      </c>
      <c r="F426" s="60" t="s">
        <v>7</v>
      </c>
      <c r="G426" s="47">
        <f t="shared" ref="G426:W426" si="626">G427</f>
        <v>20389</v>
      </c>
      <c r="H426" s="47">
        <f t="shared" si="626"/>
        <v>0</v>
      </c>
      <c r="I426" s="47">
        <f t="shared" si="626"/>
        <v>20389</v>
      </c>
      <c r="J426" s="47">
        <f t="shared" si="626"/>
        <v>0</v>
      </c>
      <c r="K426" s="47">
        <f t="shared" si="626"/>
        <v>20389</v>
      </c>
      <c r="L426" s="80">
        <f t="shared" si="626"/>
        <v>0</v>
      </c>
      <c r="M426" s="47">
        <f t="shared" si="626"/>
        <v>20389</v>
      </c>
      <c r="N426" s="80">
        <f t="shared" si="626"/>
        <v>0</v>
      </c>
      <c r="O426" s="47">
        <f t="shared" si="626"/>
        <v>20389</v>
      </c>
      <c r="P426" s="80">
        <f t="shared" si="626"/>
        <v>0</v>
      </c>
      <c r="Q426" s="47">
        <f t="shared" si="626"/>
        <v>20389</v>
      </c>
      <c r="R426" s="80">
        <f t="shared" si="626"/>
        <v>0</v>
      </c>
      <c r="S426" s="117">
        <f t="shared" si="626"/>
        <v>20389</v>
      </c>
      <c r="T426" s="80">
        <f t="shared" si="626"/>
        <v>0</v>
      </c>
      <c r="U426" s="47">
        <f t="shared" si="626"/>
        <v>20389</v>
      </c>
      <c r="V426" s="80">
        <f t="shared" si="626"/>
        <v>0</v>
      </c>
      <c r="W426" s="47">
        <f t="shared" si="626"/>
        <v>20389</v>
      </c>
      <c r="X426" s="114" t="b">
        <f t="shared" si="600"/>
        <v>1</v>
      </c>
    </row>
    <row r="427" spans="1:24" ht="33" x14ac:dyDescent="0.25">
      <c r="A427" s="6" t="s">
        <v>89</v>
      </c>
      <c r="B427" s="3" t="s">
        <v>9</v>
      </c>
      <c r="C427" s="48" t="s">
        <v>121</v>
      </c>
      <c r="D427" s="48" t="s">
        <v>10</v>
      </c>
      <c r="E427" s="73" t="s">
        <v>324</v>
      </c>
      <c r="F427" s="48" t="s">
        <v>90</v>
      </c>
      <c r="G427" s="49">
        <f t="shared" si="616"/>
        <v>20389</v>
      </c>
      <c r="H427" s="49">
        <f t="shared" si="616"/>
        <v>0</v>
      </c>
      <c r="I427" s="49">
        <f t="shared" si="616"/>
        <v>20389</v>
      </c>
      <c r="J427" s="49">
        <f t="shared" si="616"/>
        <v>0</v>
      </c>
      <c r="K427" s="49">
        <f t="shared" si="616"/>
        <v>20389</v>
      </c>
      <c r="L427" s="55">
        <f t="shared" si="616"/>
        <v>0</v>
      </c>
      <c r="M427" s="49">
        <f t="shared" si="616"/>
        <v>20389</v>
      </c>
      <c r="N427" s="55">
        <f t="shared" si="616"/>
        <v>0</v>
      </c>
      <c r="O427" s="49">
        <f t="shared" si="616"/>
        <v>20389</v>
      </c>
      <c r="P427" s="55">
        <f t="shared" si="616"/>
        <v>0</v>
      </c>
      <c r="Q427" s="49">
        <f t="shared" si="616"/>
        <v>20389</v>
      </c>
      <c r="R427" s="55">
        <f t="shared" si="616"/>
        <v>0</v>
      </c>
      <c r="S427" s="118">
        <f t="shared" si="616"/>
        <v>20389</v>
      </c>
      <c r="T427" s="55">
        <f t="shared" si="616"/>
        <v>0</v>
      </c>
      <c r="U427" s="49">
        <f t="shared" si="616"/>
        <v>20389</v>
      </c>
      <c r="V427" s="55">
        <f t="shared" si="617"/>
        <v>0</v>
      </c>
      <c r="W427" s="49">
        <f t="shared" si="617"/>
        <v>20389</v>
      </c>
      <c r="X427" s="114" t="b">
        <f t="shared" si="600"/>
        <v>1</v>
      </c>
    </row>
    <row r="428" spans="1:24" x14ac:dyDescent="0.25">
      <c r="A428" s="6" t="s">
        <v>218</v>
      </c>
      <c r="B428" s="3" t="s">
        <v>9</v>
      </c>
      <c r="C428" s="48" t="s">
        <v>121</v>
      </c>
      <c r="D428" s="48" t="s">
        <v>10</v>
      </c>
      <c r="E428" s="73" t="s">
        <v>324</v>
      </c>
      <c r="F428" s="48" t="s">
        <v>219</v>
      </c>
      <c r="G428" s="55">
        <v>20389</v>
      </c>
      <c r="H428" s="49">
        <v>0</v>
      </c>
      <c r="I428" s="55">
        <f>G428+H428</f>
        <v>20389</v>
      </c>
      <c r="J428" s="55">
        <v>0</v>
      </c>
      <c r="K428" s="55">
        <f>I428+J428</f>
        <v>20389</v>
      </c>
      <c r="L428" s="55">
        <v>0</v>
      </c>
      <c r="M428" s="55">
        <f>K428+L428</f>
        <v>20389</v>
      </c>
      <c r="N428" s="55">
        <v>0</v>
      </c>
      <c r="O428" s="55">
        <f>M428+N428</f>
        <v>20389</v>
      </c>
      <c r="P428" s="55">
        <v>0</v>
      </c>
      <c r="Q428" s="55">
        <f>O428+P428</f>
        <v>20389</v>
      </c>
      <c r="R428" s="55">
        <v>0</v>
      </c>
      <c r="S428" s="119">
        <f>Q428+R428</f>
        <v>20389</v>
      </c>
      <c r="T428" s="55">
        <v>0</v>
      </c>
      <c r="U428" s="55">
        <f>S428+T428</f>
        <v>20389</v>
      </c>
      <c r="V428" s="55">
        <v>0</v>
      </c>
      <c r="W428" s="55">
        <f>U428+V428</f>
        <v>20389</v>
      </c>
      <c r="X428" s="114" t="b">
        <f t="shared" si="600"/>
        <v>1</v>
      </c>
    </row>
    <row r="429" spans="1:24" ht="17.25" x14ac:dyDescent="0.3">
      <c r="A429" s="94" t="s">
        <v>101</v>
      </c>
      <c r="B429" s="7" t="s">
        <v>9</v>
      </c>
      <c r="C429" s="46" t="s">
        <v>121</v>
      </c>
      <c r="D429" s="46" t="s">
        <v>10</v>
      </c>
      <c r="E429" s="95" t="s">
        <v>502</v>
      </c>
      <c r="F429" s="96" t="s">
        <v>7</v>
      </c>
      <c r="G429" s="80">
        <f>G430</f>
        <v>0</v>
      </c>
      <c r="H429" s="80">
        <f t="shared" ref="H429:W431" si="627">H430</f>
        <v>2140.8000000000002</v>
      </c>
      <c r="I429" s="80">
        <f t="shared" si="627"/>
        <v>2140.8000000000002</v>
      </c>
      <c r="J429" s="80">
        <f t="shared" si="627"/>
        <v>0</v>
      </c>
      <c r="K429" s="80">
        <f t="shared" si="627"/>
        <v>2140.8000000000002</v>
      </c>
      <c r="L429" s="80">
        <f t="shared" si="627"/>
        <v>0</v>
      </c>
      <c r="M429" s="80">
        <f t="shared" si="627"/>
        <v>2140.8000000000002</v>
      </c>
      <c r="N429" s="80">
        <f t="shared" si="627"/>
        <v>0</v>
      </c>
      <c r="O429" s="80">
        <f t="shared" si="627"/>
        <v>2140.8000000000002</v>
      </c>
      <c r="P429" s="80">
        <f t="shared" si="627"/>
        <v>0</v>
      </c>
      <c r="Q429" s="80">
        <f t="shared" si="627"/>
        <v>2140.8000000000002</v>
      </c>
      <c r="R429" s="80">
        <f t="shared" si="627"/>
        <v>0</v>
      </c>
      <c r="S429" s="122">
        <f t="shared" si="627"/>
        <v>2140.8000000000002</v>
      </c>
      <c r="T429" s="80">
        <f t="shared" si="627"/>
        <v>124</v>
      </c>
      <c r="U429" s="80">
        <f t="shared" si="627"/>
        <v>2264.8000000000002</v>
      </c>
      <c r="V429" s="80">
        <f t="shared" si="627"/>
        <v>0</v>
      </c>
      <c r="W429" s="80">
        <f t="shared" si="627"/>
        <v>2264.8000000000002</v>
      </c>
      <c r="X429" s="114" t="b">
        <f t="shared" si="600"/>
        <v>1</v>
      </c>
    </row>
    <row r="430" spans="1:24" ht="17.25" x14ac:dyDescent="0.3">
      <c r="A430" s="97" t="s">
        <v>79</v>
      </c>
      <c r="B430" s="3" t="s">
        <v>9</v>
      </c>
      <c r="C430" s="48" t="s">
        <v>121</v>
      </c>
      <c r="D430" s="48" t="s">
        <v>10</v>
      </c>
      <c r="E430" s="73" t="s">
        <v>503</v>
      </c>
      <c r="F430" s="98" t="s">
        <v>7</v>
      </c>
      <c r="G430" s="80">
        <f>G431</f>
        <v>0</v>
      </c>
      <c r="H430" s="80">
        <f t="shared" si="627"/>
        <v>2140.8000000000002</v>
      </c>
      <c r="I430" s="80">
        <f t="shared" si="627"/>
        <v>2140.8000000000002</v>
      </c>
      <c r="J430" s="80">
        <f t="shared" si="627"/>
        <v>0</v>
      </c>
      <c r="K430" s="80">
        <f t="shared" si="627"/>
        <v>2140.8000000000002</v>
      </c>
      <c r="L430" s="80">
        <f t="shared" si="627"/>
        <v>0</v>
      </c>
      <c r="M430" s="80">
        <f t="shared" si="627"/>
        <v>2140.8000000000002</v>
      </c>
      <c r="N430" s="80">
        <f t="shared" si="627"/>
        <v>0</v>
      </c>
      <c r="O430" s="55">
        <f t="shared" si="627"/>
        <v>2140.8000000000002</v>
      </c>
      <c r="P430" s="55">
        <f t="shared" si="627"/>
        <v>0</v>
      </c>
      <c r="Q430" s="55">
        <f t="shared" si="627"/>
        <v>2140.8000000000002</v>
      </c>
      <c r="R430" s="55">
        <f t="shared" si="627"/>
        <v>0</v>
      </c>
      <c r="S430" s="119">
        <f t="shared" si="627"/>
        <v>2140.8000000000002</v>
      </c>
      <c r="T430" s="55">
        <f t="shared" si="627"/>
        <v>124</v>
      </c>
      <c r="U430" s="55">
        <f t="shared" si="627"/>
        <v>2264.8000000000002</v>
      </c>
      <c r="V430" s="55">
        <f t="shared" si="627"/>
        <v>0</v>
      </c>
      <c r="W430" s="55">
        <f t="shared" si="627"/>
        <v>2264.8000000000002</v>
      </c>
      <c r="X430" s="114" t="b">
        <f t="shared" si="600"/>
        <v>1</v>
      </c>
    </row>
    <row r="431" spans="1:24" ht="33" x14ac:dyDescent="0.25">
      <c r="A431" s="6" t="s">
        <v>89</v>
      </c>
      <c r="B431" s="3" t="s">
        <v>9</v>
      </c>
      <c r="C431" s="48" t="s">
        <v>121</v>
      </c>
      <c r="D431" s="48" t="s">
        <v>10</v>
      </c>
      <c r="E431" s="73" t="s">
        <v>503</v>
      </c>
      <c r="F431" s="93" t="s">
        <v>90</v>
      </c>
      <c r="G431" s="55">
        <f>G432</f>
        <v>0</v>
      </c>
      <c r="H431" s="55">
        <f t="shared" si="627"/>
        <v>2140.8000000000002</v>
      </c>
      <c r="I431" s="55">
        <f t="shared" si="627"/>
        <v>2140.8000000000002</v>
      </c>
      <c r="J431" s="55">
        <f t="shared" si="627"/>
        <v>0</v>
      </c>
      <c r="K431" s="55">
        <f t="shared" si="627"/>
        <v>2140.8000000000002</v>
      </c>
      <c r="L431" s="55">
        <f t="shared" si="627"/>
        <v>0</v>
      </c>
      <c r="M431" s="55">
        <f t="shared" si="627"/>
        <v>2140.8000000000002</v>
      </c>
      <c r="N431" s="55">
        <f t="shared" si="627"/>
        <v>0</v>
      </c>
      <c r="O431" s="55">
        <f t="shared" si="627"/>
        <v>2140.8000000000002</v>
      </c>
      <c r="P431" s="55">
        <f t="shared" si="627"/>
        <v>0</v>
      </c>
      <c r="Q431" s="55">
        <f t="shared" si="627"/>
        <v>2140.8000000000002</v>
      </c>
      <c r="R431" s="55">
        <f t="shared" si="627"/>
        <v>0</v>
      </c>
      <c r="S431" s="119">
        <f t="shared" si="627"/>
        <v>2140.8000000000002</v>
      </c>
      <c r="T431" s="55">
        <f t="shared" si="627"/>
        <v>124</v>
      </c>
      <c r="U431" s="55">
        <f t="shared" si="627"/>
        <v>2264.8000000000002</v>
      </c>
      <c r="V431" s="55">
        <f t="shared" si="627"/>
        <v>0</v>
      </c>
      <c r="W431" s="55">
        <f t="shared" si="627"/>
        <v>2264.8000000000002</v>
      </c>
      <c r="X431" s="114" t="b">
        <f t="shared" si="600"/>
        <v>1</v>
      </c>
    </row>
    <row r="432" spans="1:24" x14ac:dyDescent="0.25">
      <c r="A432" s="6" t="s">
        <v>218</v>
      </c>
      <c r="B432" s="3" t="s">
        <v>9</v>
      </c>
      <c r="C432" s="48" t="s">
        <v>121</v>
      </c>
      <c r="D432" s="48" t="s">
        <v>10</v>
      </c>
      <c r="E432" s="73" t="s">
        <v>503</v>
      </c>
      <c r="F432" s="93" t="s">
        <v>219</v>
      </c>
      <c r="G432" s="55">
        <v>0</v>
      </c>
      <c r="H432" s="91">
        <v>2140.8000000000002</v>
      </c>
      <c r="I432" s="55">
        <f>G432+H432</f>
        <v>2140.8000000000002</v>
      </c>
      <c r="J432" s="55">
        <v>0</v>
      </c>
      <c r="K432" s="55">
        <f>I432+J432</f>
        <v>2140.8000000000002</v>
      </c>
      <c r="L432" s="55">
        <v>0</v>
      </c>
      <c r="M432" s="55">
        <f>K432+L432</f>
        <v>2140.8000000000002</v>
      </c>
      <c r="N432" s="55">
        <v>0</v>
      </c>
      <c r="O432" s="55">
        <f>M432+N432</f>
        <v>2140.8000000000002</v>
      </c>
      <c r="P432" s="55">
        <v>0</v>
      </c>
      <c r="Q432" s="55">
        <f>O432+P432</f>
        <v>2140.8000000000002</v>
      </c>
      <c r="R432" s="55">
        <v>0</v>
      </c>
      <c r="S432" s="119">
        <f>Q432+R432</f>
        <v>2140.8000000000002</v>
      </c>
      <c r="T432" s="55">
        <v>124</v>
      </c>
      <c r="U432" s="55">
        <f>S432+T432</f>
        <v>2264.8000000000002</v>
      </c>
      <c r="V432" s="55">
        <v>0</v>
      </c>
      <c r="W432" s="55">
        <f>U432+V432</f>
        <v>2264.8000000000002</v>
      </c>
      <c r="X432" s="114" t="b">
        <f t="shared" si="600"/>
        <v>1</v>
      </c>
    </row>
    <row r="433" spans="1:24" ht="33" x14ac:dyDescent="0.25">
      <c r="A433" s="24" t="s">
        <v>522</v>
      </c>
      <c r="B433" s="4">
        <v>901</v>
      </c>
      <c r="C433" s="43" t="s">
        <v>74</v>
      </c>
      <c r="D433" s="43" t="s">
        <v>6</v>
      </c>
      <c r="E433" s="69" t="s">
        <v>7</v>
      </c>
      <c r="F433" s="3" t="s">
        <v>7</v>
      </c>
      <c r="G433" s="40">
        <f t="shared" ref="G433:R433" si="628">G434+G496+G501</f>
        <v>282530.59999999998</v>
      </c>
      <c r="H433" s="40">
        <f t="shared" si="628"/>
        <v>30956.1</v>
      </c>
      <c r="I433" s="40">
        <f t="shared" si="628"/>
        <v>313486.69999999995</v>
      </c>
      <c r="J433" s="40">
        <f t="shared" si="628"/>
        <v>2207</v>
      </c>
      <c r="K433" s="40">
        <f t="shared" si="628"/>
        <v>315693.69999999995</v>
      </c>
      <c r="L433" s="53">
        <f t="shared" si="628"/>
        <v>5372</v>
      </c>
      <c r="M433" s="40">
        <f t="shared" si="628"/>
        <v>321065.69999999995</v>
      </c>
      <c r="N433" s="53">
        <f t="shared" si="628"/>
        <v>0</v>
      </c>
      <c r="O433" s="40">
        <f t="shared" si="628"/>
        <v>321065.69999999995</v>
      </c>
      <c r="P433" s="53">
        <f t="shared" si="628"/>
        <v>597</v>
      </c>
      <c r="Q433" s="40">
        <f t="shared" si="628"/>
        <v>321662.69999999995</v>
      </c>
      <c r="R433" s="53">
        <f t="shared" si="628"/>
        <v>0</v>
      </c>
      <c r="S433" s="115">
        <f>S434</f>
        <v>0</v>
      </c>
      <c r="T433" s="137">
        <f t="shared" ref="T433:V433" si="629">T434</f>
        <v>174962.58757999999</v>
      </c>
      <c r="U433" s="137">
        <f t="shared" ref="U433:W433" si="630">U434</f>
        <v>174962.58757999999</v>
      </c>
      <c r="V433" s="137">
        <f t="shared" si="629"/>
        <v>-1905.8907200000001</v>
      </c>
      <c r="W433" s="137">
        <f t="shared" si="630"/>
        <v>173056.69686</v>
      </c>
      <c r="X433" s="114" t="b">
        <f t="shared" si="600"/>
        <v>0</v>
      </c>
    </row>
    <row r="434" spans="1:24" x14ac:dyDescent="0.25">
      <c r="A434" s="24" t="s">
        <v>521</v>
      </c>
      <c r="B434" s="4">
        <v>901</v>
      </c>
      <c r="C434" s="43" t="s">
        <v>74</v>
      </c>
      <c r="D434" s="43" t="s">
        <v>64</v>
      </c>
      <c r="E434" s="69" t="s">
        <v>7</v>
      </c>
      <c r="F434" s="3" t="s">
        <v>7</v>
      </c>
      <c r="G434" s="40">
        <f t="shared" ref="G434:U434" si="631">G435+G472+G459</f>
        <v>241116.5</v>
      </c>
      <c r="H434" s="40">
        <f t="shared" si="631"/>
        <v>16249</v>
      </c>
      <c r="I434" s="40">
        <f t="shared" si="631"/>
        <v>257365.5</v>
      </c>
      <c r="J434" s="40">
        <f t="shared" si="631"/>
        <v>2207</v>
      </c>
      <c r="K434" s="40">
        <f t="shared" si="631"/>
        <v>259572.5</v>
      </c>
      <c r="L434" s="53">
        <f t="shared" si="631"/>
        <v>5372</v>
      </c>
      <c r="M434" s="40">
        <f t="shared" si="631"/>
        <v>264944.5</v>
      </c>
      <c r="N434" s="53">
        <f t="shared" si="631"/>
        <v>0</v>
      </c>
      <c r="O434" s="40">
        <f t="shared" si="631"/>
        <v>264944.5</v>
      </c>
      <c r="P434" s="53">
        <f t="shared" si="631"/>
        <v>597</v>
      </c>
      <c r="Q434" s="40">
        <f t="shared" si="631"/>
        <v>265541.5</v>
      </c>
      <c r="R434" s="53">
        <f t="shared" si="631"/>
        <v>0</v>
      </c>
      <c r="S434" s="115">
        <f t="shared" si="631"/>
        <v>0</v>
      </c>
      <c r="T434" s="129">
        <f t="shared" si="631"/>
        <v>174962.58757999999</v>
      </c>
      <c r="U434" s="137">
        <f t="shared" si="631"/>
        <v>174962.58757999999</v>
      </c>
      <c r="V434" s="129">
        <f t="shared" ref="V434:W434" si="632">V435+V472+V459</f>
        <v>-1905.8907200000001</v>
      </c>
      <c r="W434" s="137">
        <f t="shared" si="632"/>
        <v>173056.69686</v>
      </c>
      <c r="X434" s="114" t="b">
        <f t="shared" si="600"/>
        <v>0</v>
      </c>
    </row>
    <row r="435" spans="1:24" ht="33" x14ac:dyDescent="0.25">
      <c r="A435" s="27" t="s">
        <v>210</v>
      </c>
      <c r="B435" s="12" t="s">
        <v>9</v>
      </c>
      <c r="C435" s="51" t="s">
        <v>74</v>
      </c>
      <c r="D435" s="51" t="s">
        <v>64</v>
      </c>
      <c r="E435" s="70" t="s">
        <v>211</v>
      </c>
      <c r="F435" s="12"/>
      <c r="G435" s="52">
        <f t="shared" ref="G435:S435" si="633">G436</f>
        <v>133480</v>
      </c>
      <c r="H435" s="52">
        <f t="shared" si="633"/>
        <v>3049</v>
      </c>
      <c r="I435" s="52">
        <f t="shared" si="633"/>
        <v>136529</v>
      </c>
      <c r="J435" s="52">
        <f t="shared" si="633"/>
        <v>2207</v>
      </c>
      <c r="K435" s="52">
        <f t="shared" si="633"/>
        <v>138736</v>
      </c>
      <c r="L435" s="75">
        <f t="shared" si="633"/>
        <v>5372</v>
      </c>
      <c r="M435" s="52">
        <f t="shared" si="633"/>
        <v>144108</v>
      </c>
      <c r="N435" s="75">
        <f t="shared" si="633"/>
        <v>0</v>
      </c>
      <c r="O435" s="52">
        <f t="shared" si="633"/>
        <v>144108</v>
      </c>
      <c r="P435" s="75">
        <f t="shared" si="633"/>
        <v>597</v>
      </c>
      <c r="Q435" s="52">
        <f t="shared" si="633"/>
        <v>144705</v>
      </c>
      <c r="R435" s="75">
        <f t="shared" si="633"/>
        <v>0</v>
      </c>
      <c r="S435" s="121">
        <f t="shared" si="633"/>
        <v>0</v>
      </c>
      <c r="T435" s="130">
        <f>T436+T455</f>
        <v>104699.30780000001</v>
      </c>
      <c r="U435" s="130">
        <f>U436+U455</f>
        <v>104699.30780000001</v>
      </c>
      <c r="V435" s="130">
        <f>V436+V455</f>
        <v>-1905.8907200000001</v>
      </c>
      <c r="W435" s="130">
        <f>W436+W455</f>
        <v>102793.41708</v>
      </c>
      <c r="X435" s="114" t="b">
        <f t="shared" si="600"/>
        <v>0</v>
      </c>
    </row>
    <row r="436" spans="1:24" ht="34.5" x14ac:dyDescent="0.3">
      <c r="A436" s="25" t="s">
        <v>212</v>
      </c>
      <c r="B436" s="5" t="s">
        <v>9</v>
      </c>
      <c r="C436" s="44" t="s">
        <v>74</v>
      </c>
      <c r="D436" s="44" t="s">
        <v>64</v>
      </c>
      <c r="E436" s="66" t="s">
        <v>213</v>
      </c>
      <c r="F436" s="3"/>
      <c r="G436" s="45">
        <f t="shared" ref="G436:U436" si="634">G437+G447</f>
        <v>133480</v>
      </c>
      <c r="H436" s="45">
        <f t="shared" si="634"/>
        <v>3049</v>
      </c>
      <c r="I436" s="45">
        <f t="shared" si="634"/>
        <v>136529</v>
      </c>
      <c r="J436" s="45">
        <f t="shared" si="634"/>
        <v>2207</v>
      </c>
      <c r="K436" s="45">
        <f t="shared" si="634"/>
        <v>138736</v>
      </c>
      <c r="L436" s="101">
        <f t="shared" si="634"/>
        <v>5372</v>
      </c>
      <c r="M436" s="45">
        <f t="shared" si="634"/>
        <v>144108</v>
      </c>
      <c r="N436" s="101">
        <f t="shared" si="634"/>
        <v>0</v>
      </c>
      <c r="O436" s="45">
        <f t="shared" si="634"/>
        <v>144108</v>
      </c>
      <c r="P436" s="101">
        <f t="shared" si="634"/>
        <v>597</v>
      </c>
      <c r="Q436" s="45">
        <f t="shared" si="634"/>
        <v>144705</v>
      </c>
      <c r="R436" s="101">
        <f t="shared" si="634"/>
        <v>0</v>
      </c>
      <c r="S436" s="116">
        <f t="shared" si="634"/>
        <v>0</v>
      </c>
      <c r="T436" s="131">
        <f t="shared" si="634"/>
        <v>104065.95785000001</v>
      </c>
      <c r="U436" s="139">
        <f t="shared" si="634"/>
        <v>104065.95785000001</v>
      </c>
      <c r="V436" s="131">
        <f t="shared" ref="V436:W436" si="635">V437+V447</f>
        <v>-1905.8907200000001</v>
      </c>
      <c r="W436" s="139">
        <f t="shared" si="635"/>
        <v>102160.06713</v>
      </c>
      <c r="X436" s="114" t="b">
        <f t="shared" si="600"/>
        <v>0</v>
      </c>
    </row>
    <row r="437" spans="1:24" ht="33" x14ac:dyDescent="0.25">
      <c r="A437" s="6" t="s">
        <v>214</v>
      </c>
      <c r="B437" s="3" t="s">
        <v>9</v>
      </c>
      <c r="C437" s="48" t="s">
        <v>74</v>
      </c>
      <c r="D437" s="48" t="s">
        <v>64</v>
      </c>
      <c r="E437" s="68" t="s">
        <v>215</v>
      </c>
      <c r="F437" s="3"/>
      <c r="G437" s="49">
        <f t="shared" ref="G437:U437" si="636">G438+G441+G444</f>
        <v>121973</v>
      </c>
      <c r="H437" s="49">
        <f t="shared" si="636"/>
        <v>2449</v>
      </c>
      <c r="I437" s="49">
        <f t="shared" si="636"/>
        <v>124422</v>
      </c>
      <c r="J437" s="49">
        <f t="shared" si="636"/>
        <v>0</v>
      </c>
      <c r="K437" s="49">
        <f t="shared" si="636"/>
        <v>124422</v>
      </c>
      <c r="L437" s="55">
        <f t="shared" si="636"/>
        <v>0</v>
      </c>
      <c r="M437" s="49">
        <f t="shared" si="636"/>
        <v>124422</v>
      </c>
      <c r="N437" s="55">
        <f t="shared" si="636"/>
        <v>0</v>
      </c>
      <c r="O437" s="49">
        <f t="shared" si="636"/>
        <v>124422</v>
      </c>
      <c r="P437" s="55">
        <f t="shared" si="636"/>
        <v>0</v>
      </c>
      <c r="Q437" s="49">
        <f t="shared" si="636"/>
        <v>124422</v>
      </c>
      <c r="R437" s="55">
        <f t="shared" si="636"/>
        <v>0</v>
      </c>
      <c r="S437" s="118">
        <f t="shared" si="636"/>
        <v>0</v>
      </c>
      <c r="T437" s="55">
        <f t="shared" si="636"/>
        <v>89608</v>
      </c>
      <c r="U437" s="49">
        <f t="shared" si="636"/>
        <v>89608</v>
      </c>
      <c r="V437" s="55">
        <f t="shared" ref="V437:W437" si="637">V438+V441+V444</f>
        <v>0</v>
      </c>
      <c r="W437" s="49">
        <f t="shared" si="637"/>
        <v>89608</v>
      </c>
      <c r="X437" s="114" t="b">
        <f t="shared" si="600"/>
        <v>0</v>
      </c>
    </row>
    <row r="438" spans="1:24" ht="33" x14ac:dyDescent="0.25">
      <c r="A438" s="26" t="s">
        <v>216</v>
      </c>
      <c r="B438" s="7" t="s">
        <v>9</v>
      </c>
      <c r="C438" s="46" t="s">
        <v>74</v>
      </c>
      <c r="D438" s="46" t="s">
        <v>64</v>
      </c>
      <c r="E438" s="67" t="s">
        <v>217</v>
      </c>
      <c r="F438" s="3"/>
      <c r="G438" s="47">
        <f t="shared" ref="G438:V439" si="638">G439</f>
        <v>62863</v>
      </c>
      <c r="H438" s="47">
        <f t="shared" si="638"/>
        <v>0</v>
      </c>
      <c r="I438" s="47">
        <f t="shared" si="638"/>
        <v>62863</v>
      </c>
      <c r="J438" s="47">
        <f t="shared" si="638"/>
        <v>0</v>
      </c>
      <c r="K438" s="47">
        <f t="shared" si="638"/>
        <v>62863</v>
      </c>
      <c r="L438" s="80">
        <f t="shared" si="638"/>
        <v>0</v>
      </c>
      <c r="M438" s="47">
        <f t="shared" si="638"/>
        <v>62863</v>
      </c>
      <c r="N438" s="80">
        <f t="shared" si="638"/>
        <v>0</v>
      </c>
      <c r="O438" s="47">
        <f t="shared" si="638"/>
        <v>62863</v>
      </c>
      <c r="P438" s="80">
        <f t="shared" si="638"/>
        <v>0</v>
      </c>
      <c r="Q438" s="47">
        <f t="shared" si="638"/>
        <v>62863</v>
      </c>
      <c r="R438" s="80">
        <f t="shared" si="638"/>
        <v>0</v>
      </c>
      <c r="S438" s="117">
        <f t="shared" si="638"/>
        <v>0</v>
      </c>
      <c r="T438" s="80">
        <f t="shared" si="638"/>
        <v>49233</v>
      </c>
      <c r="U438" s="47">
        <f t="shared" si="638"/>
        <v>49233</v>
      </c>
      <c r="V438" s="80">
        <f t="shared" si="638"/>
        <v>0</v>
      </c>
      <c r="W438" s="47">
        <f t="shared" ref="V438:W439" si="639">W439</f>
        <v>49233</v>
      </c>
      <c r="X438" s="114" t="b">
        <f t="shared" si="600"/>
        <v>0</v>
      </c>
    </row>
    <row r="439" spans="1:24" x14ac:dyDescent="0.25">
      <c r="A439" s="6" t="s">
        <v>524</v>
      </c>
      <c r="B439" s="3" t="s">
        <v>9</v>
      </c>
      <c r="C439" s="48" t="s">
        <v>74</v>
      </c>
      <c r="D439" s="48" t="s">
        <v>64</v>
      </c>
      <c r="E439" s="68" t="s">
        <v>217</v>
      </c>
      <c r="F439" s="3">
        <v>500</v>
      </c>
      <c r="G439" s="49">
        <f t="shared" si="638"/>
        <v>62863</v>
      </c>
      <c r="H439" s="49">
        <f t="shared" si="638"/>
        <v>0</v>
      </c>
      <c r="I439" s="49">
        <f t="shared" si="638"/>
        <v>62863</v>
      </c>
      <c r="J439" s="49">
        <f t="shared" si="638"/>
        <v>0</v>
      </c>
      <c r="K439" s="49">
        <f t="shared" si="638"/>
        <v>62863</v>
      </c>
      <c r="L439" s="55">
        <f t="shared" si="638"/>
        <v>0</v>
      </c>
      <c r="M439" s="49">
        <f t="shared" si="638"/>
        <v>62863</v>
      </c>
      <c r="N439" s="55">
        <f t="shared" si="638"/>
        <v>0</v>
      </c>
      <c r="O439" s="49">
        <f t="shared" si="638"/>
        <v>62863</v>
      </c>
      <c r="P439" s="55">
        <f t="shared" si="638"/>
        <v>0</v>
      </c>
      <c r="Q439" s="49">
        <f t="shared" si="638"/>
        <v>62863</v>
      </c>
      <c r="R439" s="55">
        <f t="shared" si="638"/>
        <v>0</v>
      </c>
      <c r="S439" s="118">
        <f t="shared" si="638"/>
        <v>0</v>
      </c>
      <c r="T439" s="55">
        <f t="shared" si="638"/>
        <v>49233</v>
      </c>
      <c r="U439" s="49">
        <f t="shared" si="638"/>
        <v>49233</v>
      </c>
      <c r="V439" s="55">
        <f t="shared" si="639"/>
        <v>0</v>
      </c>
      <c r="W439" s="49">
        <f t="shared" si="639"/>
        <v>49233</v>
      </c>
      <c r="X439" s="114" t="b">
        <f t="shared" si="600"/>
        <v>0</v>
      </c>
    </row>
    <row r="440" spans="1:24" x14ac:dyDescent="0.25">
      <c r="A440" s="6" t="s">
        <v>525</v>
      </c>
      <c r="B440" s="3" t="s">
        <v>9</v>
      </c>
      <c r="C440" s="48" t="s">
        <v>74</v>
      </c>
      <c r="D440" s="48" t="s">
        <v>64</v>
      </c>
      <c r="E440" s="68" t="s">
        <v>217</v>
      </c>
      <c r="F440" s="3">
        <v>540</v>
      </c>
      <c r="G440" s="55">
        <v>62863</v>
      </c>
      <c r="H440" s="49">
        <v>0</v>
      </c>
      <c r="I440" s="55">
        <f>G440+H440</f>
        <v>62863</v>
      </c>
      <c r="J440" s="55">
        <v>0</v>
      </c>
      <c r="K440" s="55">
        <f>I440+J440</f>
        <v>62863</v>
      </c>
      <c r="L440" s="55">
        <v>0</v>
      </c>
      <c r="M440" s="55">
        <f>K440+L440</f>
        <v>62863</v>
      </c>
      <c r="N440" s="55">
        <v>0</v>
      </c>
      <c r="O440" s="55">
        <f>M440+N440</f>
        <v>62863</v>
      </c>
      <c r="P440" s="55">
        <v>0</v>
      </c>
      <c r="Q440" s="55">
        <f>O440+P440</f>
        <v>62863</v>
      </c>
      <c r="R440" s="55">
        <v>0</v>
      </c>
      <c r="S440" s="119">
        <v>0</v>
      </c>
      <c r="T440" s="55">
        <v>49233</v>
      </c>
      <c r="U440" s="55">
        <f>S440+T440</f>
        <v>49233</v>
      </c>
      <c r="V440" s="55">
        <v>0</v>
      </c>
      <c r="W440" s="55">
        <f>U440+V440</f>
        <v>49233</v>
      </c>
      <c r="X440" s="114" t="b">
        <f t="shared" si="600"/>
        <v>0</v>
      </c>
    </row>
    <row r="441" spans="1:24" ht="33" x14ac:dyDescent="0.25">
      <c r="A441" s="26" t="s">
        <v>220</v>
      </c>
      <c r="B441" s="7" t="s">
        <v>9</v>
      </c>
      <c r="C441" s="46" t="s">
        <v>74</v>
      </c>
      <c r="D441" s="46" t="s">
        <v>64</v>
      </c>
      <c r="E441" s="67" t="s">
        <v>221</v>
      </c>
      <c r="F441" s="3"/>
      <c r="G441" s="47">
        <f t="shared" ref="G441:V442" si="640">G442</f>
        <v>38035</v>
      </c>
      <c r="H441" s="47">
        <f t="shared" si="640"/>
        <v>2449</v>
      </c>
      <c r="I441" s="47">
        <f t="shared" si="640"/>
        <v>40484</v>
      </c>
      <c r="J441" s="47">
        <f t="shared" si="640"/>
        <v>0</v>
      </c>
      <c r="K441" s="47">
        <f t="shared" si="640"/>
        <v>40484</v>
      </c>
      <c r="L441" s="80">
        <f t="shared" si="640"/>
        <v>0</v>
      </c>
      <c r="M441" s="47">
        <f t="shared" si="640"/>
        <v>40484</v>
      </c>
      <c r="N441" s="80">
        <f t="shared" si="640"/>
        <v>0</v>
      </c>
      <c r="O441" s="47">
        <f t="shared" si="640"/>
        <v>40484</v>
      </c>
      <c r="P441" s="80">
        <f t="shared" si="640"/>
        <v>0</v>
      </c>
      <c r="Q441" s="47">
        <f t="shared" si="640"/>
        <v>40484</v>
      </c>
      <c r="R441" s="80">
        <f t="shared" si="640"/>
        <v>0</v>
      </c>
      <c r="S441" s="117">
        <f t="shared" si="640"/>
        <v>0</v>
      </c>
      <c r="T441" s="80">
        <f t="shared" si="640"/>
        <v>26324</v>
      </c>
      <c r="U441" s="47">
        <f t="shared" si="640"/>
        <v>26324</v>
      </c>
      <c r="V441" s="80">
        <f t="shared" si="640"/>
        <v>0</v>
      </c>
      <c r="W441" s="47">
        <f t="shared" ref="V441:W442" si="641">W442</f>
        <v>26324</v>
      </c>
      <c r="X441" s="114" t="b">
        <f t="shared" si="600"/>
        <v>0</v>
      </c>
    </row>
    <row r="442" spans="1:24" x14ac:dyDescent="0.25">
      <c r="A442" s="6" t="s">
        <v>524</v>
      </c>
      <c r="B442" s="3" t="s">
        <v>9</v>
      </c>
      <c r="C442" s="48" t="s">
        <v>74</v>
      </c>
      <c r="D442" s="48" t="s">
        <v>64</v>
      </c>
      <c r="E442" s="68" t="s">
        <v>221</v>
      </c>
      <c r="F442" s="3">
        <v>500</v>
      </c>
      <c r="G442" s="49">
        <f t="shared" si="640"/>
        <v>38035</v>
      </c>
      <c r="H442" s="49">
        <f t="shared" si="640"/>
        <v>2449</v>
      </c>
      <c r="I442" s="49">
        <f t="shared" si="640"/>
        <v>40484</v>
      </c>
      <c r="J442" s="49">
        <f t="shared" si="640"/>
        <v>0</v>
      </c>
      <c r="K442" s="49">
        <f t="shared" si="640"/>
        <v>40484</v>
      </c>
      <c r="L442" s="55">
        <f t="shared" si="640"/>
        <v>0</v>
      </c>
      <c r="M442" s="49">
        <f t="shared" si="640"/>
        <v>40484</v>
      </c>
      <c r="N442" s="55">
        <f t="shared" si="640"/>
        <v>0</v>
      </c>
      <c r="O442" s="49">
        <f t="shared" si="640"/>
        <v>40484</v>
      </c>
      <c r="P442" s="55">
        <f t="shared" si="640"/>
        <v>0</v>
      </c>
      <c r="Q442" s="49">
        <f t="shared" si="640"/>
        <v>40484</v>
      </c>
      <c r="R442" s="55">
        <f t="shared" si="640"/>
        <v>0</v>
      </c>
      <c r="S442" s="118">
        <f t="shared" si="640"/>
        <v>0</v>
      </c>
      <c r="T442" s="55">
        <f t="shared" si="640"/>
        <v>26324</v>
      </c>
      <c r="U442" s="49">
        <f t="shared" si="640"/>
        <v>26324</v>
      </c>
      <c r="V442" s="55">
        <f t="shared" si="641"/>
        <v>0</v>
      </c>
      <c r="W442" s="49">
        <f t="shared" si="641"/>
        <v>26324</v>
      </c>
      <c r="X442" s="114" t="b">
        <f t="shared" si="600"/>
        <v>0</v>
      </c>
    </row>
    <row r="443" spans="1:24" x14ac:dyDescent="0.25">
      <c r="A443" s="6" t="s">
        <v>525</v>
      </c>
      <c r="B443" s="3" t="s">
        <v>9</v>
      </c>
      <c r="C443" s="48" t="s">
        <v>74</v>
      </c>
      <c r="D443" s="48" t="s">
        <v>64</v>
      </c>
      <c r="E443" s="68" t="s">
        <v>221</v>
      </c>
      <c r="F443" s="3">
        <v>540</v>
      </c>
      <c r="G443" s="55">
        <v>38035</v>
      </c>
      <c r="H443" s="91">
        <f>249+2200</f>
        <v>2449</v>
      </c>
      <c r="I443" s="55">
        <f>G443+H443</f>
        <v>40484</v>
      </c>
      <c r="J443" s="55">
        <v>0</v>
      </c>
      <c r="K443" s="55">
        <f>I443+J443</f>
        <v>40484</v>
      </c>
      <c r="L443" s="55">
        <v>0</v>
      </c>
      <c r="M443" s="55">
        <f>K443+L443</f>
        <v>40484</v>
      </c>
      <c r="N443" s="55">
        <v>0</v>
      </c>
      <c r="O443" s="55">
        <f>M443+N443</f>
        <v>40484</v>
      </c>
      <c r="P443" s="55">
        <v>0</v>
      </c>
      <c r="Q443" s="55">
        <f>O443+P443</f>
        <v>40484</v>
      </c>
      <c r="R443" s="55">
        <v>0</v>
      </c>
      <c r="S443" s="119">
        <v>0</v>
      </c>
      <c r="T443" s="55">
        <v>26324</v>
      </c>
      <c r="U443" s="55">
        <f>S443+T443</f>
        <v>26324</v>
      </c>
      <c r="V443" s="55">
        <v>0</v>
      </c>
      <c r="W443" s="55">
        <f>U443+V443</f>
        <v>26324</v>
      </c>
      <c r="X443" s="114" t="b">
        <f t="shared" si="600"/>
        <v>0</v>
      </c>
    </row>
    <row r="444" spans="1:24" ht="33" x14ac:dyDescent="0.25">
      <c r="A444" s="26" t="s">
        <v>222</v>
      </c>
      <c r="B444" s="7" t="s">
        <v>9</v>
      </c>
      <c r="C444" s="46" t="s">
        <v>74</v>
      </c>
      <c r="D444" s="46" t="s">
        <v>64</v>
      </c>
      <c r="E444" s="67" t="s">
        <v>223</v>
      </c>
      <c r="F444" s="3"/>
      <c r="G444" s="47">
        <f t="shared" ref="G444:V445" si="642">G445</f>
        <v>21075</v>
      </c>
      <c r="H444" s="47">
        <f t="shared" si="642"/>
        <v>0</v>
      </c>
      <c r="I444" s="47">
        <f t="shared" si="642"/>
        <v>21075</v>
      </c>
      <c r="J444" s="47">
        <f t="shared" si="642"/>
        <v>0</v>
      </c>
      <c r="K444" s="47">
        <f t="shared" si="642"/>
        <v>21075</v>
      </c>
      <c r="L444" s="80">
        <f t="shared" si="642"/>
        <v>0</v>
      </c>
      <c r="M444" s="47">
        <f t="shared" si="642"/>
        <v>21075</v>
      </c>
      <c r="N444" s="80">
        <f t="shared" si="642"/>
        <v>0</v>
      </c>
      <c r="O444" s="47">
        <f t="shared" si="642"/>
        <v>21075</v>
      </c>
      <c r="P444" s="80">
        <f t="shared" si="642"/>
        <v>0</v>
      </c>
      <c r="Q444" s="47">
        <f t="shared" si="642"/>
        <v>21075</v>
      </c>
      <c r="R444" s="80">
        <f t="shared" si="642"/>
        <v>0</v>
      </c>
      <c r="S444" s="117">
        <f t="shared" si="642"/>
        <v>0</v>
      </c>
      <c r="T444" s="80">
        <f t="shared" si="642"/>
        <v>14051</v>
      </c>
      <c r="U444" s="47">
        <f t="shared" si="642"/>
        <v>14051</v>
      </c>
      <c r="V444" s="80">
        <f t="shared" si="642"/>
        <v>0</v>
      </c>
      <c r="W444" s="47">
        <f t="shared" ref="V444:W445" si="643">W445</f>
        <v>14051</v>
      </c>
      <c r="X444" s="114" t="b">
        <f t="shared" si="600"/>
        <v>0</v>
      </c>
    </row>
    <row r="445" spans="1:24" x14ac:dyDescent="0.25">
      <c r="A445" s="6" t="s">
        <v>524</v>
      </c>
      <c r="B445" s="3" t="s">
        <v>9</v>
      </c>
      <c r="C445" s="48" t="s">
        <v>74</v>
      </c>
      <c r="D445" s="48" t="s">
        <v>64</v>
      </c>
      <c r="E445" s="68" t="s">
        <v>223</v>
      </c>
      <c r="F445" s="3">
        <v>500</v>
      </c>
      <c r="G445" s="49">
        <f t="shared" si="642"/>
        <v>21075</v>
      </c>
      <c r="H445" s="49">
        <f t="shared" si="642"/>
        <v>0</v>
      </c>
      <c r="I445" s="49">
        <f t="shared" si="642"/>
        <v>21075</v>
      </c>
      <c r="J445" s="49">
        <f t="shared" si="642"/>
        <v>0</v>
      </c>
      <c r="K445" s="49">
        <f t="shared" si="642"/>
        <v>21075</v>
      </c>
      <c r="L445" s="55">
        <f t="shared" si="642"/>
        <v>0</v>
      </c>
      <c r="M445" s="49">
        <f t="shared" si="642"/>
        <v>21075</v>
      </c>
      <c r="N445" s="55">
        <f t="shared" si="642"/>
        <v>0</v>
      </c>
      <c r="O445" s="49">
        <f t="shared" si="642"/>
        <v>21075</v>
      </c>
      <c r="P445" s="55">
        <f t="shared" si="642"/>
        <v>0</v>
      </c>
      <c r="Q445" s="49">
        <f t="shared" si="642"/>
        <v>21075</v>
      </c>
      <c r="R445" s="55">
        <f t="shared" si="642"/>
        <v>0</v>
      </c>
      <c r="S445" s="118">
        <f t="shared" si="642"/>
        <v>0</v>
      </c>
      <c r="T445" s="55">
        <f t="shared" si="642"/>
        <v>14051</v>
      </c>
      <c r="U445" s="49">
        <f t="shared" si="642"/>
        <v>14051</v>
      </c>
      <c r="V445" s="55">
        <f t="shared" si="643"/>
        <v>0</v>
      </c>
      <c r="W445" s="49">
        <f t="shared" si="643"/>
        <v>14051</v>
      </c>
      <c r="X445" s="114" t="b">
        <f t="shared" si="600"/>
        <v>0</v>
      </c>
    </row>
    <row r="446" spans="1:24" x14ac:dyDescent="0.25">
      <c r="A446" s="6" t="s">
        <v>525</v>
      </c>
      <c r="B446" s="3" t="s">
        <v>9</v>
      </c>
      <c r="C446" s="48" t="s">
        <v>74</v>
      </c>
      <c r="D446" s="48" t="s">
        <v>64</v>
      </c>
      <c r="E446" s="68" t="s">
        <v>223</v>
      </c>
      <c r="F446" s="3">
        <v>540</v>
      </c>
      <c r="G446" s="55">
        <v>21075</v>
      </c>
      <c r="H446" s="49">
        <v>0</v>
      </c>
      <c r="I446" s="55">
        <f>G446+H446</f>
        <v>21075</v>
      </c>
      <c r="J446" s="55">
        <v>0</v>
      </c>
      <c r="K446" s="55">
        <f>I446+J446</f>
        <v>21075</v>
      </c>
      <c r="L446" s="55">
        <v>0</v>
      </c>
      <c r="M446" s="55">
        <f>K446+L446</f>
        <v>21075</v>
      </c>
      <c r="N446" s="55">
        <v>0</v>
      </c>
      <c r="O446" s="55">
        <f>M446+N446</f>
        <v>21075</v>
      </c>
      <c r="P446" s="55">
        <v>0</v>
      </c>
      <c r="Q446" s="55">
        <f>O446+P446</f>
        <v>21075</v>
      </c>
      <c r="R446" s="55">
        <v>0</v>
      </c>
      <c r="S446" s="119">
        <v>0</v>
      </c>
      <c r="T446" s="55">
        <v>14051</v>
      </c>
      <c r="U446" s="55">
        <f>S446+T446</f>
        <v>14051</v>
      </c>
      <c r="V446" s="55">
        <v>0</v>
      </c>
      <c r="W446" s="55">
        <f>U446+V446</f>
        <v>14051</v>
      </c>
      <c r="X446" s="114" t="b">
        <f t="shared" si="600"/>
        <v>0</v>
      </c>
    </row>
    <row r="447" spans="1:24" x14ac:dyDescent="0.25">
      <c r="A447" s="6" t="s">
        <v>101</v>
      </c>
      <c r="B447" s="3" t="s">
        <v>9</v>
      </c>
      <c r="C447" s="48" t="s">
        <v>74</v>
      </c>
      <c r="D447" s="48" t="s">
        <v>64</v>
      </c>
      <c r="E447" s="68" t="s">
        <v>224</v>
      </c>
      <c r="F447" s="3"/>
      <c r="G447" s="49">
        <f t="shared" ref="G447:W447" si="644">G448</f>
        <v>11507</v>
      </c>
      <c r="H447" s="49">
        <f t="shared" si="644"/>
        <v>600</v>
      </c>
      <c r="I447" s="49">
        <f t="shared" si="644"/>
        <v>12107</v>
      </c>
      <c r="J447" s="49">
        <f t="shared" si="644"/>
        <v>2207</v>
      </c>
      <c r="K447" s="49">
        <f t="shared" si="644"/>
        <v>14314</v>
      </c>
      <c r="L447" s="55">
        <f t="shared" si="644"/>
        <v>5372</v>
      </c>
      <c r="M447" s="49">
        <f t="shared" si="644"/>
        <v>19686</v>
      </c>
      <c r="N447" s="55">
        <f t="shared" si="644"/>
        <v>0</v>
      </c>
      <c r="O447" s="49">
        <f t="shared" si="644"/>
        <v>19686</v>
      </c>
      <c r="P447" s="55">
        <f t="shared" si="644"/>
        <v>597</v>
      </c>
      <c r="Q447" s="49">
        <f t="shared" si="644"/>
        <v>20283</v>
      </c>
      <c r="R447" s="55">
        <f t="shared" si="644"/>
        <v>0</v>
      </c>
      <c r="S447" s="118">
        <f t="shared" si="644"/>
        <v>0</v>
      </c>
      <c r="T447" s="133">
        <f t="shared" si="644"/>
        <v>14457.957849999999</v>
      </c>
      <c r="U447" s="141">
        <f t="shared" si="644"/>
        <v>14457.957849999999</v>
      </c>
      <c r="V447" s="133">
        <f t="shared" si="644"/>
        <v>-1905.8907200000001</v>
      </c>
      <c r="W447" s="141">
        <f t="shared" si="644"/>
        <v>12552.067129999999</v>
      </c>
      <c r="X447" s="114" t="b">
        <f t="shared" si="600"/>
        <v>0</v>
      </c>
    </row>
    <row r="448" spans="1:24" ht="33" x14ac:dyDescent="0.25">
      <c r="A448" s="6" t="s">
        <v>225</v>
      </c>
      <c r="B448" s="3" t="s">
        <v>9</v>
      </c>
      <c r="C448" s="48" t="s">
        <v>74</v>
      </c>
      <c r="D448" s="48" t="s">
        <v>64</v>
      </c>
      <c r="E448" s="68" t="s">
        <v>226</v>
      </c>
      <c r="F448" s="3"/>
      <c r="G448" s="49">
        <f t="shared" ref="G448:U448" si="645">G452+G449</f>
        <v>11507</v>
      </c>
      <c r="H448" s="49">
        <f t="shared" si="645"/>
        <v>600</v>
      </c>
      <c r="I448" s="49">
        <f t="shared" si="645"/>
        <v>12107</v>
      </c>
      <c r="J448" s="49">
        <f t="shared" si="645"/>
        <v>2207</v>
      </c>
      <c r="K448" s="49">
        <f t="shared" si="645"/>
        <v>14314</v>
      </c>
      <c r="L448" s="55">
        <f t="shared" si="645"/>
        <v>5372</v>
      </c>
      <c r="M448" s="49">
        <f t="shared" si="645"/>
        <v>19686</v>
      </c>
      <c r="N448" s="55">
        <f t="shared" si="645"/>
        <v>0</v>
      </c>
      <c r="O448" s="49">
        <f t="shared" si="645"/>
        <v>19686</v>
      </c>
      <c r="P448" s="55">
        <f t="shared" si="645"/>
        <v>597</v>
      </c>
      <c r="Q448" s="49">
        <f t="shared" si="645"/>
        <v>20283</v>
      </c>
      <c r="R448" s="55">
        <f t="shared" si="645"/>
        <v>0</v>
      </c>
      <c r="S448" s="118">
        <f t="shared" si="645"/>
        <v>0</v>
      </c>
      <c r="T448" s="133">
        <f t="shared" si="645"/>
        <v>14457.957849999999</v>
      </c>
      <c r="U448" s="141">
        <f t="shared" si="645"/>
        <v>14457.957849999999</v>
      </c>
      <c r="V448" s="133">
        <f t="shared" ref="V448:W448" si="646">V452+V449</f>
        <v>-1905.8907200000001</v>
      </c>
      <c r="W448" s="141">
        <f t="shared" si="646"/>
        <v>12552.067129999999</v>
      </c>
      <c r="X448" s="114" t="b">
        <f t="shared" si="600"/>
        <v>0</v>
      </c>
    </row>
    <row r="449" spans="1:24" ht="33" x14ac:dyDescent="0.25">
      <c r="A449" s="6" t="s">
        <v>227</v>
      </c>
      <c r="B449" s="3" t="s">
        <v>9</v>
      </c>
      <c r="C449" s="48" t="s">
        <v>74</v>
      </c>
      <c r="D449" s="48" t="s">
        <v>64</v>
      </c>
      <c r="E449" s="68" t="s">
        <v>228</v>
      </c>
      <c r="F449" s="3" t="s">
        <v>7</v>
      </c>
      <c r="G449" s="49">
        <f t="shared" ref="G449:V450" si="647">G450</f>
        <v>7522</v>
      </c>
      <c r="H449" s="49">
        <f t="shared" si="647"/>
        <v>600</v>
      </c>
      <c r="I449" s="49">
        <f t="shared" si="647"/>
        <v>8122</v>
      </c>
      <c r="J449" s="49">
        <f t="shared" si="647"/>
        <v>2207</v>
      </c>
      <c r="K449" s="49">
        <f t="shared" si="647"/>
        <v>10329</v>
      </c>
      <c r="L449" s="55">
        <f t="shared" si="647"/>
        <v>5372</v>
      </c>
      <c r="M449" s="49">
        <f t="shared" si="647"/>
        <v>15701</v>
      </c>
      <c r="N449" s="55">
        <f t="shared" si="647"/>
        <v>0</v>
      </c>
      <c r="O449" s="49">
        <f t="shared" si="647"/>
        <v>15701</v>
      </c>
      <c r="P449" s="55">
        <f t="shared" si="647"/>
        <v>597</v>
      </c>
      <c r="Q449" s="49">
        <f t="shared" si="647"/>
        <v>16298</v>
      </c>
      <c r="R449" s="55">
        <f t="shared" si="647"/>
        <v>0</v>
      </c>
      <c r="S449" s="118">
        <f t="shared" si="647"/>
        <v>0</v>
      </c>
      <c r="T449" s="133">
        <f t="shared" si="647"/>
        <v>12421.307849999999</v>
      </c>
      <c r="U449" s="141">
        <f t="shared" si="647"/>
        <v>12421.307849999999</v>
      </c>
      <c r="V449" s="133">
        <f t="shared" si="647"/>
        <v>-1905.8907200000001</v>
      </c>
      <c r="W449" s="141">
        <f t="shared" ref="V449:W450" si="648">W450</f>
        <v>10515.41713</v>
      </c>
      <c r="X449" s="114" t="b">
        <f t="shared" si="600"/>
        <v>0</v>
      </c>
    </row>
    <row r="450" spans="1:24" x14ac:dyDescent="0.25">
      <c r="A450" s="6" t="s">
        <v>524</v>
      </c>
      <c r="B450" s="3" t="s">
        <v>9</v>
      </c>
      <c r="C450" s="48" t="s">
        <v>74</v>
      </c>
      <c r="D450" s="48" t="s">
        <v>64</v>
      </c>
      <c r="E450" s="68" t="s">
        <v>228</v>
      </c>
      <c r="F450" s="3">
        <v>500</v>
      </c>
      <c r="G450" s="49">
        <f t="shared" si="647"/>
        <v>7522</v>
      </c>
      <c r="H450" s="49">
        <f t="shared" si="647"/>
        <v>600</v>
      </c>
      <c r="I450" s="49">
        <f t="shared" si="647"/>
        <v>8122</v>
      </c>
      <c r="J450" s="49">
        <f t="shared" si="647"/>
        <v>2207</v>
      </c>
      <c r="K450" s="49">
        <f t="shared" si="647"/>
        <v>10329</v>
      </c>
      <c r="L450" s="55">
        <f t="shared" si="647"/>
        <v>5372</v>
      </c>
      <c r="M450" s="49">
        <f t="shared" si="647"/>
        <v>15701</v>
      </c>
      <c r="N450" s="55">
        <f t="shared" si="647"/>
        <v>0</v>
      </c>
      <c r="O450" s="49">
        <f t="shared" si="647"/>
        <v>15701</v>
      </c>
      <c r="P450" s="55">
        <f t="shared" si="647"/>
        <v>597</v>
      </c>
      <c r="Q450" s="49">
        <f t="shared" si="647"/>
        <v>16298</v>
      </c>
      <c r="R450" s="55">
        <f t="shared" si="647"/>
        <v>0</v>
      </c>
      <c r="S450" s="118">
        <f t="shared" si="647"/>
        <v>0</v>
      </c>
      <c r="T450" s="133">
        <f t="shared" si="647"/>
        <v>12421.307849999999</v>
      </c>
      <c r="U450" s="141">
        <f t="shared" si="647"/>
        <v>12421.307849999999</v>
      </c>
      <c r="V450" s="133">
        <f t="shared" si="648"/>
        <v>-1905.8907200000001</v>
      </c>
      <c r="W450" s="141">
        <f t="shared" si="648"/>
        <v>10515.41713</v>
      </c>
      <c r="X450" s="114" t="b">
        <f t="shared" si="600"/>
        <v>0</v>
      </c>
    </row>
    <row r="451" spans="1:24" x14ac:dyDescent="0.25">
      <c r="A451" s="6" t="s">
        <v>525</v>
      </c>
      <c r="B451" s="3" t="s">
        <v>9</v>
      </c>
      <c r="C451" s="48" t="s">
        <v>74</v>
      </c>
      <c r="D451" s="48" t="s">
        <v>64</v>
      </c>
      <c r="E451" s="68" t="s">
        <v>228</v>
      </c>
      <c r="F451" s="3">
        <v>540</v>
      </c>
      <c r="G451" s="55">
        <v>7522</v>
      </c>
      <c r="H451" s="91">
        <v>600</v>
      </c>
      <c r="I451" s="55">
        <f>G451+H451</f>
        <v>8122</v>
      </c>
      <c r="J451" s="91">
        <v>2207</v>
      </c>
      <c r="K451" s="55">
        <f>I451+J451</f>
        <v>10329</v>
      </c>
      <c r="L451" s="91">
        <v>5372</v>
      </c>
      <c r="M451" s="55">
        <f>K451+L451</f>
        <v>15701</v>
      </c>
      <c r="N451" s="55">
        <v>0</v>
      </c>
      <c r="O451" s="55">
        <f>M451+N451</f>
        <v>15701</v>
      </c>
      <c r="P451" s="55">
        <v>597</v>
      </c>
      <c r="Q451" s="55">
        <f>O451+P451</f>
        <v>16298</v>
      </c>
      <c r="R451" s="55">
        <v>0</v>
      </c>
      <c r="S451" s="119">
        <v>0</v>
      </c>
      <c r="T451" s="133">
        <v>12421.307849999999</v>
      </c>
      <c r="U451" s="133">
        <f>S451+T451</f>
        <v>12421.307849999999</v>
      </c>
      <c r="V451" s="133">
        <v>-1905.8907200000001</v>
      </c>
      <c r="W451" s="133">
        <f>U451+V451</f>
        <v>10515.41713</v>
      </c>
      <c r="X451" s="114" t="b">
        <f t="shared" si="600"/>
        <v>0</v>
      </c>
    </row>
    <row r="452" spans="1:24" ht="49.5" x14ac:dyDescent="0.25">
      <c r="A452" s="6" t="s">
        <v>464</v>
      </c>
      <c r="B452" s="3" t="s">
        <v>9</v>
      </c>
      <c r="C452" s="48" t="s">
        <v>74</v>
      </c>
      <c r="D452" s="48" t="s">
        <v>64</v>
      </c>
      <c r="E452" s="68" t="s">
        <v>229</v>
      </c>
      <c r="F452" s="3"/>
      <c r="G452" s="49">
        <f t="shared" ref="G452:V453" si="649">G453</f>
        <v>3985</v>
      </c>
      <c r="H452" s="49">
        <f t="shared" si="649"/>
        <v>0</v>
      </c>
      <c r="I452" s="49">
        <f t="shared" si="649"/>
        <v>3985</v>
      </c>
      <c r="J452" s="49">
        <f t="shared" si="649"/>
        <v>0</v>
      </c>
      <c r="K452" s="49">
        <f t="shared" si="649"/>
        <v>3985</v>
      </c>
      <c r="L452" s="55">
        <f t="shared" si="649"/>
        <v>0</v>
      </c>
      <c r="M452" s="49">
        <f t="shared" si="649"/>
        <v>3985</v>
      </c>
      <c r="N452" s="55">
        <f t="shared" si="649"/>
        <v>0</v>
      </c>
      <c r="O452" s="49">
        <f t="shared" si="649"/>
        <v>3985</v>
      </c>
      <c r="P452" s="55">
        <f t="shared" si="649"/>
        <v>0</v>
      </c>
      <c r="Q452" s="49">
        <f t="shared" si="649"/>
        <v>3985</v>
      </c>
      <c r="R452" s="55">
        <f t="shared" si="649"/>
        <v>0</v>
      </c>
      <c r="S452" s="118">
        <f t="shared" si="649"/>
        <v>0</v>
      </c>
      <c r="T452" s="136">
        <f t="shared" si="649"/>
        <v>2036.65</v>
      </c>
      <c r="U452" s="142">
        <f t="shared" si="649"/>
        <v>2036.65</v>
      </c>
      <c r="V452" s="136">
        <f t="shared" si="649"/>
        <v>0</v>
      </c>
      <c r="W452" s="142">
        <f t="shared" ref="V452:W453" si="650">W453</f>
        <v>2036.65</v>
      </c>
      <c r="X452" s="114" t="b">
        <f t="shared" si="600"/>
        <v>0</v>
      </c>
    </row>
    <row r="453" spans="1:24" x14ac:dyDescent="0.25">
      <c r="A453" s="6" t="s">
        <v>524</v>
      </c>
      <c r="B453" s="3" t="s">
        <v>9</v>
      </c>
      <c r="C453" s="48" t="s">
        <v>74</v>
      </c>
      <c r="D453" s="48" t="s">
        <v>64</v>
      </c>
      <c r="E453" s="68" t="s">
        <v>229</v>
      </c>
      <c r="F453" s="3">
        <v>500</v>
      </c>
      <c r="G453" s="49">
        <f t="shared" si="649"/>
        <v>3985</v>
      </c>
      <c r="H453" s="49">
        <f t="shared" si="649"/>
        <v>0</v>
      </c>
      <c r="I453" s="49">
        <f t="shared" si="649"/>
        <v>3985</v>
      </c>
      <c r="J453" s="49">
        <f t="shared" si="649"/>
        <v>0</v>
      </c>
      <c r="K453" s="49">
        <f t="shared" si="649"/>
        <v>3985</v>
      </c>
      <c r="L453" s="55">
        <f t="shared" si="649"/>
        <v>0</v>
      </c>
      <c r="M453" s="49">
        <f t="shared" si="649"/>
        <v>3985</v>
      </c>
      <c r="N453" s="55">
        <f t="shared" si="649"/>
        <v>0</v>
      </c>
      <c r="O453" s="49">
        <f t="shared" si="649"/>
        <v>3985</v>
      </c>
      <c r="P453" s="55">
        <f t="shared" si="649"/>
        <v>0</v>
      </c>
      <c r="Q453" s="49">
        <f t="shared" si="649"/>
        <v>3985</v>
      </c>
      <c r="R453" s="55">
        <f t="shared" si="649"/>
        <v>0</v>
      </c>
      <c r="S453" s="118">
        <f t="shared" si="649"/>
        <v>0</v>
      </c>
      <c r="T453" s="136">
        <f t="shared" si="649"/>
        <v>2036.65</v>
      </c>
      <c r="U453" s="142">
        <f t="shared" si="649"/>
        <v>2036.65</v>
      </c>
      <c r="V453" s="136">
        <f t="shared" si="650"/>
        <v>0</v>
      </c>
      <c r="W453" s="142">
        <f t="shared" si="650"/>
        <v>2036.65</v>
      </c>
      <c r="X453" s="114" t="b">
        <f t="shared" si="600"/>
        <v>0</v>
      </c>
    </row>
    <row r="454" spans="1:24" x14ac:dyDescent="0.25">
      <c r="A454" s="6" t="s">
        <v>525</v>
      </c>
      <c r="B454" s="3" t="s">
        <v>9</v>
      </c>
      <c r="C454" s="48" t="s">
        <v>74</v>
      </c>
      <c r="D454" s="48" t="s">
        <v>64</v>
      </c>
      <c r="E454" s="68" t="s">
        <v>229</v>
      </c>
      <c r="F454" s="3">
        <v>540</v>
      </c>
      <c r="G454" s="55">
        <v>3985</v>
      </c>
      <c r="H454" s="49">
        <v>0</v>
      </c>
      <c r="I454" s="55">
        <f>G454+H454</f>
        <v>3985</v>
      </c>
      <c r="J454" s="55">
        <v>0</v>
      </c>
      <c r="K454" s="55">
        <f>I454+J454</f>
        <v>3985</v>
      </c>
      <c r="L454" s="55">
        <v>0</v>
      </c>
      <c r="M454" s="55">
        <f>K454+L454</f>
        <v>3985</v>
      </c>
      <c r="N454" s="55">
        <v>0</v>
      </c>
      <c r="O454" s="55">
        <f>M454+N454</f>
        <v>3985</v>
      </c>
      <c r="P454" s="55">
        <v>0</v>
      </c>
      <c r="Q454" s="55">
        <f>O454+P454</f>
        <v>3985</v>
      </c>
      <c r="R454" s="55">
        <v>0</v>
      </c>
      <c r="S454" s="119">
        <v>0</v>
      </c>
      <c r="T454" s="136">
        <v>2036.65</v>
      </c>
      <c r="U454" s="136">
        <f>S454+T454</f>
        <v>2036.65</v>
      </c>
      <c r="V454" s="136">
        <v>0</v>
      </c>
      <c r="W454" s="136">
        <f>U454+V454</f>
        <v>2036.65</v>
      </c>
      <c r="X454" s="114" t="b">
        <f t="shared" si="600"/>
        <v>0</v>
      </c>
    </row>
    <row r="455" spans="1:24" ht="17.25" x14ac:dyDescent="0.3">
      <c r="A455" s="25" t="s">
        <v>230</v>
      </c>
      <c r="B455" s="5">
        <v>901</v>
      </c>
      <c r="C455" s="44" t="s">
        <v>74</v>
      </c>
      <c r="D455" s="44" t="s">
        <v>64</v>
      </c>
      <c r="E455" s="66" t="s">
        <v>231</v>
      </c>
      <c r="F455" s="3"/>
      <c r="G455" s="55"/>
      <c r="H455" s="91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116">
        <f t="shared" ref="S455:W457" si="651">S456</f>
        <v>0</v>
      </c>
      <c r="T455" s="131">
        <f t="shared" si="651"/>
        <v>633.34995000000004</v>
      </c>
      <c r="U455" s="139">
        <f t="shared" si="651"/>
        <v>633.34995000000004</v>
      </c>
      <c r="V455" s="131">
        <f t="shared" si="651"/>
        <v>0</v>
      </c>
      <c r="W455" s="139">
        <f t="shared" si="651"/>
        <v>633.34995000000004</v>
      </c>
      <c r="X455" s="114"/>
    </row>
    <row r="456" spans="1:24" ht="33" x14ac:dyDescent="0.25">
      <c r="A456" s="26" t="s">
        <v>289</v>
      </c>
      <c r="B456" s="7" t="s">
        <v>9</v>
      </c>
      <c r="C456" s="46" t="s">
        <v>74</v>
      </c>
      <c r="D456" s="46" t="s">
        <v>64</v>
      </c>
      <c r="E456" s="67" t="s">
        <v>290</v>
      </c>
      <c r="F456" s="3" t="s">
        <v>7</v>
      </c>
      <c r="G456" s="55"/>
      <c r="H456" s="91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117">
        <f t="shared" si="651"/>
        <v>0</v>
      </c>
      <c r="T456" s="132">
        <f t="shared" si="651"/>
        <v>633.34995000000004</v>
      </c>
      <c r="U456" s="140">
        <f t="shared" si="651"/>
        <v>633.34995000000004</v>
      </c>
      <c r="V456" s="132">
        <f t="shared" si="651"/>
        <v>0</v>
      </c>
      <c r="W456" s="140">
        <f t="shared" si="651"/>
        <v>633.34995000000004</v>
      </c>
      <c r="X456" s="114"/>
    </row>
    <row r="457" spans="1:24" x14ac:dyDescent="0.25">
      <c r="A457" s="6" t="s">
        <v>524</v>
      </c>
      <c r="B457" s="3" t="s">
        <v>9</v>
      </c>
      <c r="C457" s="48" t="s">
        <v>74</v>
      </c>
      <c r="D457" s="48" t="s">
        <v>64</v>
      </c>
      <c r="E457" s="68" t="s">
        <v>290</v>
      </c>
      <c r="F457" s="3">
        <v>500</v>
      </c>
      <c r="G457" s="55"/>
      <c r="H457" s="91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118">
        <f t="shared" si="651"/>
        <v>0</v>
      </c>
      <c r="T457" s="133">
        <f t="shared" si="651"/>
        <v>633.34995000000004</v>
      </c>
      <c r="U457" s="141">
        <f t="shared" si="651"/>
        <v>633.34995000000004</v>
      </c>
      <c r="V457" s="133">
        <f t="shared" si="651"/>
        <v>0</v>
      </c>
      <c r="W457" s="141">
        <f t="shared" si="651"/>
        <v>633.34995000000004</v>
      </c>
      <c r="X457" s="114"/>
    </row>
    <row r="458" spans="1:24" x14ac:dyDescent="0.25">
      <c r="A458" s="6" t="s">
        <v>525</v>
      </c>
      <c r="B458" s="3" t="s">
        <v>9</v>
      </c>
      <c r="C458" s="48" t="s">
        <v>74</v>
      </c>
      <c r="D458" s="48" t="s">
        <v>64</v>
      </c>
      <c r="E458" s="68" t="s">
        <v>290</v>
      </c>
      <c r="F458" s="3">
        <v>540</v>
      </c>
      <c r="G458" s="55"/>
      <c r="H458" s="91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119">
        <f>Q458+R458</f>
        <v>0</v>
      </c>
      <c r="T458" s="133">
        <v>633.34995000000004</v>
      </c>
      <c r="U458" s="133">
        <f>S458+T458</f>
        <v>633.34995000000004</v>
      </c>
      <c r="V458" s="133">
        <v>0</v>
      </c>
      <c r="W458" s="133">
        <f>U458+V458</f>
        <v>633.34995000000004</v>
      </c>
      <c r="X458" s="114"/>
    </row>
    <row r="459" spans="1:24" ht="33" x14ac:dyDescent="0.25">
      <c r="A459" s="27" t="s">
        <v>447</v>
      </c>
      <c r="B459" s="12" t="s">
        <v>9</v>
      </c>
      <c r="C459" s="51" t="s">
        <v>74</v>
      </c>
      <c r="D459" s="51" t="s">
        <v>64</v>
      </c>
      <c r="E459" s="70" t="s">
        <v>232</v>
      </c>
      <c r="F459" s="12"/>
      <c r="G459" s="52">
        <f t="shared" ref="G459:S459" si="652">G460+G464</f>
        <v>107379</v>
      </c>
      <c r="H459" s="52">
        <f t="shared" si="652"/>
        <v>13200</v>
      </c>
      <c r="I459" s="52">
        <f t="shared" si="652"/>
        <v>120579</v>
      </c>
      <c r="J459" s="52">
        <f t="shared" si="652"/>
        <v>0</v>
      </c>
      <c r="K459" s="52">
        <f t="shared" si="652"/>
        <v>120579</v>
      </c>
      <c r="L459" s="75">
        <f t="shared" si="652"/>
        <v>0</v>
      </c>
      <c r="M459" s="52">
        <f t="shared" si="652"/>
        <v>120579</v>
      </c>
      <c r="N459" s="75">
        <f t="shared" si="652"/>
        <v>0</v>
      </c>
      <c r="O459" s="52">
        <f t="shared" si="652"/>
        <v>120579</v>
      </c>
      <c r="P459" s="75">
        <f t="shared" si="652"/>
        <v>0</v>
      </c>
      <c r="Q459" s="52">
        <f t="shared" si="652"/>
        <v>120579</v>
      </c>
      <c r="R459" s="75">
        <f t="shared" si="652"/>
        <v>0</v>
      </c>
      <c r="S459" s="121">
        <f t="shared" si="652"/>
        <v>0</v>
      </c>
      <c r="T459" s="130">
        <f>T460+T464+T469</f>
        <v>70023.779779999997</v>
      </c>
      <c r="U459" s="130">
        <f>U460+U464+U469</f>
        <v>70023.779779999997</v>
      </c>
      <c r="V459" s="130">
        <f>V460+V464+V469</f>
        <v>0</v>
      </c>
      <c r="W459" s="130">
        <f>W460+W464+W469</f>
        <v>70023.779779999997</v>
      </c>
      <c r="X459" s="114" t="b">
        <f t="shared" si="600"/>
        <v>0</v>
      </c>
    </row>
    <row r="460" spans="1:24" ht="17.25" x14ac:dyDescent="0.3">
      <c r="A460" s="25" t="s">
        <v>233</v>
      </c>
      <c r="B460" s="5" t="s">
        <v>9</v>
      </c>
      <c r="C460" s="44" t="s">
        <v>74</v>
      </c>
      <c r="D460" s="44" t="s">
        <v>64</v>
      </c>
      <c r="E460" s="66" t="s">
        <v>234</v>
      </c>
      <c r="F460" s="5"/>
      <c r="G460" s="45">
        <f t="shared" ref="G460:V462" si="653">G461</f>
        <v>87646</v>
      </c>
      <c r="H460" s="45">
        <f t="shared" si="653"/>
        <v>0</v>
      </c>
      <c r="I460" s="45">
        <f t="shared" si="653"/>
        <v>87646</v>
      </c>
      <c r="J460" s="45">
        <f t="shared" si="653"/>
        <v>0</v>
      </c>
      <c r="K460" s="45">
        <f t="shared" si="653"/>
        <v>87646</v>
      </c>
      <c r="L460" s="101">
        <f t="shared" si="653"/>
        <v>0</v>
      </c>
      <c r="M460" s="45">
        <f t="shared" si="653"/>
        <v>87646</v>
      </c>
      <c r="N460" s="101">
        <f t="shared" si="653"/>
        <v>0</v>
      </c>
      <c r="O460" s="45">
        <f t="shared" si="653"/>
        <v>87646</v>
      </c>
      <c r="P460" s="101">
        <f t="shared" si="653"/>
        <v>0</v>
      </c>
      <c r="Q460" s="45">
        <f t="shared" si="653"/>
        <v>87646</v>
      </c>
      <c r="R460" s="101">
        <f t="shared" si="653"/>
        <v>0</v>
      </c>
      <c r="S460" s="116">
        <f t="shared" si="653"/>
        <v>0</v>
      </c>
      <c r="T460" s="101">
        <f t="shared" si="653"/>
        <v>58431</v>
      </c>
      <c r="U460" s="45">
        <f t="shared" si="653"/>
        <v>58431</v>
      </c>
      <c r="V460" s="101">
        <f t="shared" si="653"/>
        <v>0</v>
      </c>
      <c r="W460" s="45">
        <f t="shared" ref="V460:W462" si="654">W461</f>
        <v>58431</v>
      </c>
      <c r="X460" s="114" t="b">
        <f t="shared" si="600"/>
        <v>0</v>
      </c>
    </row>
    <row r="461" spans="1:24" x14ac:dyDescent="0.25">
      <c r="A461" s="26" t="s">
        <v>235</v>
      </c>
      <c r="B461" s="7" t="s">
        <v>9</v>
      </c>
      <c r="C461" s="48" t="s">
        <v>74</v>
      </c>
      <c r="D461" s="48" t="s">
        <v>64</v>
      </c>
      <c r="E461" s="67" t="s">
        <v>236</v>
      </c>
      <c r="F461" s="3"/>
      <c r="G461" s="47">
        <f t="shared" si="653"/>
        <v>87646</v>
      </c>
      <c r="H461" s="47">
        <f t="shared" si="653"/>
        <v>0</v>
      </c>
      <c r="I461" s="47">
        <f t="shared" si="653"/>
        <v>87646</v>
      </c>
      <c r="J461" s="47">
        <f t="shared" si="653"/>
        <v>0</v>
      </c>
      <c r="K461" s="47">
        <f t="shared" si="653"/>
        <v>87646</v>
      </c>
      <c r="L461" s="80">
        <f t="shared" si="653"/>
        <v>0</v>
      </c>
      <c r="M461" s="47">
        <f t="shared" si="653"/>
        <v>87646</v>
      </c>
      <c r="N461" s="80">
        <f t="shared" si="653"/>
        <v>0</v>
      </c>
      <c r="O461" s="47">
        <f t="shared" si="653"/>
        <v>87646</v>
      </c>
      <c r="P461" s="80">
        <f t="shared" si="653"/>
        <v>0</v>
      </c>
      <c r="Q461" s="47">
        <f t="shared" si="653"/>
        <v>87646</v>
      </c>
      <c r="R461" s="80">
        <f t="shared" si="653"/>
        <v>0</v>
      </c>
      <c r="S461" s="117">
        <f t="shared" si="653"/>
        <v>0</v>
      </c>
      <c r="T461" s="80">
        <f t="shared" si="653"/>
        <v>58431</v>
      </c>
      <c r="U461" s="47">
        <f t="shared" si="653"/>
        <v>58431</v>
      </c>
      <c r="V461" s="80">
        <f t="shared" si="654"/>
        <v>0</v>
      </c>
      <c r="W461" s="47">
        <f t="shared" si="654"/>
        <v>58431</v>
      </c>
      <c r="X461" s="114" t="b">
        <f t="shared" si="600"/>
        <v>0</v>
      </c>
    </row>
    <row r="462" spans="1:24" x14ac:dyDescent="0.25">
      <c r="A462" s="6" t="s">
        <v>524</v>
      </c>
      <c r="B462" s="3" t="s">
        <v>9</v>
      </c>
      <c r="C462" s="48" t="s">
        <v>74</v>
      </c>
      <c r="D462" s="48" t="s">
        <v>64</v>
      </c>
      <c r="E462" s="68" t="s">
        <v>236</v>
      </c>
      <c r="F462" s="3">
        <v>500</v>
      </c>
      <c r="G462" s="49">
        <f t="shared" si="653"/>
        <v>87646</v>
      </c>
      <c r="H462" s="49">
        <f t="shared" si="653"/>
        <v>0</v>
      </c>
      <c r="I462" s="49">
        <f t="shared" si="653"/>
        <v>87646</v>
      </c>
      <c r="J462" s="49">
        <f t="shared" si="653"/>
        <v>0</v>
      </c>
      <c r="K462" s="49">
        <f t="shared" si="653"/>
        <v>87646</v>
      </c>
      <c r="L462" s="55">
        <f t="shared" si="653"/>
        <v>0</v>
      </c>
      <c r="M462" s="49">
        <f t="shared" si="653"/>
        <v>87646</v>
      </c>
      <c r="N462" s="55">
        <f t="shared" si="653"/>
        <v>0</v>
      </c>
      <c r="O462" s="49">
        <f t="shared" si="653"/>
        <v>87646</v>
      </c>
      <c r="P462" s="55">
        <f t="shared" si="653"/>
        <v>0</v>
      </c>
      <c r="Q462" s="49">
        <f t="shared" si="653"/>
        <v>87646</v>
      </c>
      <c r="R462" s="55">
        <f t="shared" si="653"/>
        <v>0</v>
      </c>
      <c r="S462" s="118">
        <f t="shared" si="653"/>
        <v>0</v>
      </c>
      <c r="T462" s="55">
        <f t="shared" si="653"/>
        <v>58431</v>
      </c>
      <c r="U462" s="49">
        <f t="shared" si="653"/>
        <v>58431</v>
      </c>
      <c r="V462" s="55">
        <f t="shared" si="654"/>
        <v>0</v>
      </c>
      <c r="W462" s="49">
        <f t="shared" si="654"/>
        <v>58431</v>
      </c>
      <c r="X462" s="114" t="b">
        <f t="shared" si="600"/>
        <v>0</v>
      </c>
    </row>
    <row r="463" spans="1:24" x14ac:dyDescent="0.25">
      <c r="A463" s="6" t="s">
        <v>525</v>
      </c>
      <c r="B463" s="3" t="s">
        <v>9</v>
      </c>
      <c r="C463" s="48" t="s">
        <v>74</v>
      </c>
      <c r="D463" s="48" t="s">
        <v>64</v>
      </c>
      <c r="E463" s="68" t="s">
        <v>236</v>
      </c>
      <c r="F463" s="3">
        <v>540</v>
      </c>
      <c r="G463" s="55">
        <v>87646</v>
      </c>
      <c r="H463" s="49">
        <v>0</v>
      </c>
      <c r="I463" s="55">
        <f>G463+H463</f>
        <v>87646</v>
      </c>
      <c r="J463" s="55">
        <v>0</v>
      </c>
      <c r="K463" s="55">
        <f>I463+J463</f>
        <v>87646</v>
      </c>
      <c r="L463" s="55">
        <v>0</v>
      </c>
      <c r="M463" s="55">
        <f>K463+L463</f>
        <v>87646</v>
      </c>
      <c r="N463" s="55">
        <v>0</v>
      </c>
      <c r="O463" s="55">
        <f>M463+N463</f>
        <v>87646</v>
      </c>
      <c r="P463" s="55">
        <v>0</v>
      </c>
      <c r="Q463" s="55">
        <f>O463+P463</f>
        <v>87646</v>
      </c>
      <c r="R463" s="55">
        <v>0</v>
      </c>
      <c r="S463" s="119">
        <v>0</v>
      </c>
      <c r="T463" s="55">
        <v>58431</v>
      </c>
      <c r="U463" s="55">
        <f>S463+T463</f>
        <v>58431</v>
      </c>
      <c r="V463" s="55">
        <v>0</v>
      </c>
      <c r="W463" s="55">
        <f>U463+V463</f>
        <v>58431</v>
      </c>
      <c r="X463" s="114" t="b">
        <f t="shared" si="600"/>
        <v>0</v>
      </c>
    </row>
    <row r="464" spans="1:24" ht="17.25" customHeight="1" x14ac:dyDescent="0.3">
      <c r="A464" s="25" t="s">
        <v>101</v>
      </c>
      <c r="B464" s="5" t="s">
        <v>9</v>
      </c>
      <c r="C464" s="44" t="s">
        <v>74</v>
      </c>
      <c r="D464" s="44" t="s">
        <v>64</v>
      </c>
      <c r="E464" s="66" t="s">
        <v>237</v>
      </c>
      <c r="F464" s="3"/>
      <c r="G464" s="45">
        <f t="shared" ref="G464:V467" si="655">G465</f>
        <v>19733</v>
      </c>
      <c r="H464" s="45">
        <f t="shared" si="655"/>
        <v>13200</v>
      </c>
      <c r="I464" s="45">
        <f t="shared" si="655"/>
        <v>32933</v>
      </c>
      <c r="J464" s="45">
        <f t="shared" si="655"/>
        <v>0</v>
      </c>
      <c r="K464" s="45">
        <f t="shared" si="655"/>
        <v>32933</v>
      </c>
      <c r="L464" s="101">
        <f t="shared" si="655"/>
        <v>0</v>
      </c>
      <c r="M464" s="45">
        <f t="shared" si="655"/>
        <v>32933</v>
      </c>
      <c r="N464" s="101">
        <f t="shared" si="655"/>
        <v>0</v>
      </c>
      <c r="O464" s="45">
        <f t="shared" si="655"/>
        <v>32933</v>
      </c>
      <c r="P464" s="101">
        <f t="shared" si="655"/>
        <v>0</v>
      </c>
      <c r="Q464" s="45">
        <f t="shared" si="655"/>
        <v>32933</v>
      </c>
      <c r="R464" s="101">
        <f t="shared" si="655"/>
        <v>0</v>
      </c>
      <c r="S464" s="116">
        <f t="shared" si="655"/>
        <v>0</v>
      </c>
      <c r="T464" s="131">
        <f t="shared" si="655"/>
        <v>8516.51577</v>
      </c>
      <c r="U464" s="139">
        <f t="shared" si="655"/>
        <v>8516.51577</v>
      </c>
      <c r="V464" s="131">
        <f t="shared" si="655"/>
        <v>0</v>
      </c>
      <c r="W464" s="139">
        <f t="shared" ref="V464:W467" si="656">W465</f>
        <v>8516.51577</v>
      </c>
      <c r="X464" s="114" t="b">
        <f t="shared" si="600"/>
        <v>0</v>
      </c>
    </row>
    <row r="465" spans="1:24" ht="33" x14ac:dyDescent="0.25">
      <c r="A465" s="26" t="s">
        <v>238</v>
      </c>
      <c r="B465" s="7" t="s">
        <v>9</v>
      </c>
      <c r="C465" s="48" t="s">
        <v>74</v>
      </c>
      <c r="D465" s="48" t="s">
        <v>64</v>
      </c>
      <c r="E465" s="67" t="s">
        <v>239</v>
      </c>
      <c r="F465" s="3"/>
      <c r="G465" s="47">
        <f t="shared" si="655"/>
        <v>19733</v>
      </c>
      <c r="H465" s="47">
        <f t="shared" si="655"/>
        <v>13200</v>
      </c>
      <c r="I465" s="47">
        <f t="shared" si="655"/>
        <v>32933</v>
      </c>
      <c r="J465" s="47">
        <f t="shared" si="655"/>
        <v>0</v>
      </c>
      <c r="K465" s="47">
        <f t="shared" si="655"/>
        <v>32933</v>
      </c>
      <c r="L465" s="80">
        <f t="shared" si="655"/>
        <v>0</v>
      </c>
      <c r="M465" s="47">
        <f t="shared" si="655"/>
        <v>32933</v>
      </c>
      <c r="N465" s="80">
        <f t="shared" si="655"/>
        <v>0</v>
      </c>
      <c r="O465" s="47">
        <f t="shared" si="655"/>
        <v>32933</v>
      </c>
      <c r="P465" s="80">
        <f t="shared" si="655"/>
        <v>0</v>
      </c>
      <c r="Q465" s="47">
        <f t="shared" si="655"/>
        <v>32933</v>
      </c>
      <c r="R465" s="80">
        <f t="shared" si="655"/>
        <v>0</v>
      </c>
      <c r="S465" s="117">
        <f t="shared" si="655"/>
        <v>0</v>
      </c>
      <c r="T465" s="132">
        <f t="shared" si="655"/>
        <v>8516.51577</v>
      </c>
      <c r="U465" s="140">
        <f t="shared" si="655"/>
        <v>8516.51577</v>
      </c>
      <c r="V465" s="132">
        <f t="shared" si="656"/>
        <v>0</v>
      </c>
      <c r="W465" s="140">
        <f t="shared" si="656"/>
        <v>8516.51577</v>
      </c>
      <c r="X465" s="114" t="b">
        <f t="shared" si="600"/>
        <v>0</v>
      </c>
    </row>
    <row r="466" spans="1:24" ht="33" x14ac:dyDescent="0.25">
      <c r="A466" s="6" t="s">
        <v>240</v>
      </c>
      <c r="B466" s="3" t="s">
        <v>9</v>
      </c>
      <c r="C466" s="48" t="s">
        <v>74</v>
      </c>
      <c r="D466" s="48" t="s">
        <v>64</v>
      </c>
      <c r="E466" s="68" t="s">
        <v>241</v>
      </c>
      <c r="F466" s="3"/>
      <c r="G466" s="49">
        <f t="shared" si="655"/>
        <v>19733</v>
      </c>
      <c r="H466" s="49">
        <f t="shared" si="655"/>
        <v>13200</v>
      </c>
      <c r="I466" s="49">
        <f t="shared" si="655"/>
        <v>32933</v>
      </c>
      <c r="J466" s="49">
        <f t="shared" si="655"/>
        <v>0</v>
      </c>
      <c r="K466" s="49">
        <f t="shared" si="655"/>
        <v>32933</v>
      </c>
      <c r="L466" s="55">
        <f t="shared" si="655"/>
        <v>0</v>
      </c>
      <c r="M466" s="49">
        <f t="shared" si="655"/>
        <v>32933</v>
      </c>
      <c r="N466" s="55">
        <f t="shared" si="655"/>
        <v>0</v>
      </c>
      <c r="O466" s="49">
        <f t="shared" si="655"/>
        <v>32933</v>
      </c>
      <c r="P466" s="55">
        <f t="shared" si="655"/>
        <v>0</v>
      </c>
      <c r="Q466" s="49">
        <f t="shared" si="655"/>
        <v>32933</v>
      </c>
      <c r="R466" s="55">
        <f t="shared" si="655"/>
        <v>0</v>
      </c>
      <c r="S466" s="118">
        <f t="shared" si="655"/>
        <v>0</v>
      </c>
      <c r="T466" s="133">
        <f t="shared" si="655"/>
        <v>8516.51577</v>
      </c>
      <c r="U466" s="141">
        <f t="shared" si="655"/>
        <v>8516.51577</v>
      </c>
      <c r="V466" s="133">
        <f t="shared" si="656"/>
        <v>0</v>
      </c>
      <c r="W466" s="141">
        <f t="shared" si="656"/>
        <v>8516.51577</v>
      </c>
      <c r="X466" s="114" t="b">
        <f t="shared" si="600"/>
        <v>0</v>
      </c>
    </row>
    <row r="467" spans="1:24" x14ac:dyDescent="0.25">
      <c r="A467" s="6" t="s">
        <v>524</v>
      </c>
      <c r="B467" s="3" t="s">
        <v>9</v>
      </c>
      <c r="C467" s="48" t="s">
        <v>74</v>
      </c>
      <c r="D467" s="48" t="s">
        <v>64</v>
      </c>
      <c r="E467" s="68" t="s">
        <v>241</v>
      </c>
      <c r="F467" s="3">
        <v>500</v>
      </c>
      <c r="G467" s="49">
        <f t="shared" si="655"/>
        <v>19733</v>
      </c>
      <c r="H467" s="49">
        <f t="shared" si="655"/>
        <v>13200</v>
      </c>
      <c r="I467" s="49">
        <f t="shared" si="655"/>
        <v>32933</v>
      </c>
      <c r="J467" s="49">
        <f t="shared" si="655"/>
        <v>0</v>
      </c>
      <c r="K467" s="49">
        <f t="shared" si="655"/>
        <v>32933</v>
      </c>
      <c r="L467" s="55">
        <f t="shared" si="655"/>
        <v>0</v>
      </c>
      <c r="M467" s="49">
        <f t="shared" si="655"/>
        <v>32933</v>
      </c>
      <c r="N467" s="55">
        <f t="shared" si="655"/>
        <v>0</v>
      </c>
      <c r="O467" s="49">
        <f t="shared" si="655"/>
        <v>32933</v>
      </c>
      <c r="P467" s="55">
        <f t="shared" si="655"/>
        <v>0</v>
      </c>
      <c r="Q467" s="49">
        <f t="shared" si="655"/>
        <v>32933</v>
      </c>
      <c r="R467" s="55">
        <f t="shared" si="655"/>
        <v>0</v>
      </c>
      <c r="S467" s="118">
        <f t="shared" si="655"/>
        <v>0</v>
      </c>
      <c r="T467" s="133">
        <f t="shared" si="655"/>
        <v>8516.51577</v>
      </c>
      <c r="U467" s="141">
        <f t="shared" si="655"/>
        <v>8516.51577</v>
      </c>
      <c r="V467" s="133">
        <f t="shared" si="656"/>
        <v>0</v>
      </c>
      <c r="W467" s="141">
        <f t="shared" si="656"/>
        <v>8516.51577</v>
      </c>
      <c r="X467" s="114" t="b">
        <f t="shared" si="600"/>
        <v>0</v>
      </c>
    </row>
    <row r="468" spans="1:24" x14ac:dyDescent="0.25">
      <c r="A468" s="6" t="s">
        <v>525</v>
      </c>
      <c r="B468" s="3" t="s">
        <v>9</v>
      </c>
      <c r="C468" s="48" t="s">
        <v>74</v>
      </c>
      <c r="D468" s="48" t="s">
        <v>64</v>
      </c>
      <c r="E468" s="68" t="s">
        <v>241</v>
      </c>
      <c r="F468" s="3">
        <v>540</v>
      </c>
      <c r="G468" s="55">
        <v>19733</v>
      </c>
      <c r="H468" s="91">
        <v>13200</v>
      </c>
      <c r="I468" s="55">
        <f>G468+H468</f>
        <v>32933</v>
      </c>
      <c r="J468" s="55">
        <v>0</v>
      </c>
      <c r="K468" s="55">
        <f>I468+J468</f>
        <v>32933</v>
      </c>
      <c r="L468" s="55">
        <v>0</v>
      </c>
      <c r="M468" s="55">
        <f>K468+L468</f>
        <v>32933</v>
      </c>
      <c r="N468" s="55">
        <v>0</v>
      </c>
      <c r="O468" s="55">
        <f>M468+N468</f>
        <v>32933</v>
      </c>
      <c r="P468" s="55">
        <v>0</v>
      </c>
      <c r="Q468" s="55">
        <f>O468+P468</f>
        <v>32933</v>
      </c>
      <c r="R468" s="55">
        <v>0</v>
      </c>
      <c r="S468" s="119">
        <v>0</v>
      </c>
      <c r="T468" s="133">
        <v>8516.51577</v>
      </c>
      <c r="U468" s="133">
        <f>S468+T468</f>
        <v>8516.51577</v>
      </c>
      <c r="V468" s="133">
        <v>0</v>
      </c>
      <c r="W468" s="133">
        <f>U468+V468</f>
        <v>8516.51577</v>
      </c>
      <c r="X468" s="114" t="b">
        <f t="shared" si="600"/>
        <v>0</v>
      </c>
    </row>
    <row r="469" spans="1:24" ht="34.5" x14ac:dyDescent="0.3">
      <c r="A469" s="25" t="s">
        <v>318</v>
      </c>
      <c r="B469" s="5">
        <v>901</v>
      </c>
      <c r="C469" s="44" t="s">
        <v>74</v>
      </c>
      <c r="D469" s="44" t="s">
        <v>64</v>
      </c>
      <c r="E469" s="66" t="s">
        <v>319</v>
      </c>
      <c r="F469" s="3"/>
      <c r="G469" s="55"/>
      <c r="H469" s="91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116">
        <f>S470</f>
        <v>0</v>
      </c>
      <c r="T469" s="131">
        <f t="shared" ref="S469:W470" si="657">T470</f>
        <v>3076.2640099999999</v>
      </c>
      <c r="U469" s="139">
        <f t="shared" si="657"/>
        <v>3076.2640099999999</v>
      </c>
      <c r="V469" s="131">
        <f t="shared" si="657"/>
        <v>0</v>
      </c>
      <c r="W469" s="139">
        <f t="shared" si="657"/>
        <v>3076.2640099999999</v>
      </c>
      <c r="X469" s="114"/>
    </row>
    <row r="470" spans="1:24" x14ac:dyDescent="0.25">
      <c r="A470" s="6" t="s">
        <v>524</v>
      </c>
      <c r="B470" s="3" t="s">
        <v>9</v>
      </c>
      <c r="C470" s="48" t="s">
        <v>74</v>
      </c>
      <c r="D470" s="48" t="s">
        <v>64</v>
      </c>
      <c r="E470" s="68" t="s">
        <v>319</v>
      </c>
      <c r="F470" s="3">
        <v>500</v>
      </c>
      <c r="G470" s="55"/>
      <c r="H470" s="91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117">
        <f t="shared" si="657"/>
        <v>0</v>
      </c>
      <c r="T470" s="133">
        <f t="shared" si="657"/>
        <v>3076.2640099999999</v>
      </c>
      <c r="U470" s="141">
        <f t="shared" si="657"/>
        <v>3076.2640099999999</v>
      </c>
      <c r="V470" s="133">
        <f t="shared" si="657"/>
        <v>0</v>
      </c>
      <c r="W470" s="141">
        <f t="shared" si="657"/>
        <v>3076.2640099999999</v>
      </c>
      <c r="X470" s="114"/>
    </row>
    <row r="471" spans="1:24" x14ac:dyDescent="0.25">
      <c r="A471" s="6" t="s">
        <v>525</v>
      </c>
      <c r="B471" s="3" t="s">
        <v>9</v>
      </c>
      <c r="C471" s="48" t="s">
        <v>74</v>
      </c>
      <c r="D471" s="48" t="s">
        <v>64</v>
      </c>
      <c r="E471" s="68" t="s">
        <v>319</v>
      </c>
      <c r="F471" s="3">
        <v>540</v>
      </c>
      <c r="G471" s="55"/>
      <c r="H471" s="91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118">
        <v>0</v>
      </c>
      <c r="T471" s="133">
        <v>3076.2640099999999</v>
      </c>
      <c r="U471" s="133">
        <f>S471+T471</f>
        <v>3076.2640099999999</v>
      </c>
      <c r="V471" s="133">
        <v>0</v>
      </c>
      <c r="W471" s="133">
        <f>U471+V471</f>
        <v>3076.2640099999999</v>
      </c>
      <c r="X471" s="114"/>
    </row>
    <row r="472" spans="1:24" ht="33" x14ac:dyDescent="0.25">
      <c r="A472" s="27" t="s">
        <v>128</v>
      </c>
      <c r="B472" s="12" t="s">
        <v>9</v>
      </c>
      <c r="C472" s="51" t="s">
        <v>74</v>
      </c>
      <c r="D472" s="51" t="s">
        <v>64</v>
      </c>
      <c r="E472" s="70" t="s">
        <v>129</v>
      </c>
      <c r="F472" s="12"/>
      <c r="G472" s="52">
        <f t="shared" ref="G472:V474" si="658">G473</f>
        <v>257.5</v>
      </c>
      <c r="H472" s="52">
        <f t="shared" si="658"/>
        <v>0</v>
      </c>
      <c r="I472" s="52">
        <f t="shared" si="658"/>
        <v>257.5</v>
      </c>
      <c r="J472" s="52">
        <f t="shared" si="658"/>
        <v>0</v>
      </c>
      <c r="K472" s="52">
        <f t="shared" si="658"/>
        <v>257.5</v>
      </c>
      <c r="L472" s="75">
        <f t="shared" si="658"/>
        <v>0</v>
      </c>
      <c r="M472" s="52">
        <f t="shared" si="658"/>
        <v>257.5</v>
      </c>
      <c r="N472" s="75">
        <f t="shared" si="658"/>
        <v>0</v>
      </c>
      <c r="O472" s="52">
        <f t="shared" si="658"/>
        <v>257.5</v>
      </c>
      <c r="P472" s="75">
        <f t="shared" si="658"/>
        <v>0</v>
      </c>
      <c r="Q472" s="52">
        <f t="shared" si="658"/>
        <v>257.5</v>
      </c>
      <c r="R472" s="75">
        <f t="shared" si="658"/>
        <v>0</v>
      </c>
      <c r="S472" s="121">
        <f t="shared" si="658"/>
        <v>0</v>
      </c>
      <c r="T472" s="75">
        <f t="shared" si="658"/>
        <v>239.5</v>
      </c>
      <c r="U472" s="52">
        <f t="shared" si="658"/>
        <v>239.5</v>
      </c>
      <c r="V472" s="75">
        <f t="shared" si="658"/>
        <v>0</v>
      </c>
      <c r="W472" s="52">
        <f t="shared" ref="V472:W474" si="659">W473</f>
        <v>239.5</v>
      </c>
      <c r="X472" s="114" t="b">
        <f t="shared" si="600"/>
        <v>0</v>
      </c>
    </row>
    <row r="473" spans="1:24" ht="34.5" x14ac:dyDescent="0.3">
      <c r="A473" s="25" t="s">
        <v>242</v>
      </c>
      <c r="B473" s="5" t="s">
        <v>9</v>
      </c>
      <c r="C473" s="44" t="s">
        <v>74</v>
      </c>
      <c r="D473" s="44" t="s">
        <v>64</v>
      </c>
      <c r="E473" s="66" t="s">
        <v>243</v>
      </c>
      <c r="F473" s="3" t="s">
        <v>7</v>
      </c>
      <c r="G473" s="45">
        <f t="shared" si="658"/>
        <v>257.5</v>
      </c>
      <c r="H473" s="45">
        <f t="shared" si="658"/>
        <v>0</v>
      </c>
      <c r="I473" s="45">
        <f t="shared" si="658"/>
        <v>257.5</v>
      </c>
      <c r="J473" s="45">
        <f t="shared" si="658"/>
        <v>0</v>
      </c>
      <c r="K473" s="45">
        <f t="shared" si="658"/>
        <v>257.5</v>
      </c>
      <c r="L473" s="101">
        <f t="shared" si="658"/>
        <v>0</v>
      </c>
      <c r="M473" s="45">
        <f t="shared" si="658"/>
        <v>257.5</v>
      </c>
      <c r="N473" s="101">
        <f t="shared" si="658"/>
        <v>0</v>
      </c>
      <c r="O473" s="45">
        <f t="shared" si="658"/>
        <v>257.5</v>
      </c>
      <c r="P473" s="101">
        <f t="shared" si="658"/>
        <v>0</v>
      </c>
      <c r="Q473" s="45">
        <f t="shared" si="658"/>
        <v>257.5</v>
      </c>
      <c r="R473" s="101">
        <f t="shared" si="658"/>
        <v>0</v>
      </c>
      <c r="S473" s="116">
        <f t="shared" si="658"/>
        <v>0</v>
      </c>
      <c r="T473" s="101">
        <f t="shared" si="658"/>
        <v>239.5</v>
      </c>
      <c r="U473" s="45">
        <f t="shared" si="658"/>
        <v>239.5</v>
      </c>
      <c r="V473" s="101">
        <f t="shared" si="659"/>
        <v>0</v>
      </c>
      <c r="W473" s="45">
        <f t="shared" si="659"/>
        <v>239.5</v>
      </c>
      <c r="X473" s="114" t="b">
        <f t="shared" si="600"/>
        <v>0</v>
      </c>
    </row>
    <row r="474" spans="1:24" x14ac:dyDescent="0.25">
      <c r="A474" s="6" t="s">
        <v>524</v>
      </c>
      <c r="B474" s="3" t="s">
        <v>9</v>
      </c>
      <c r="C474" s="48" t="s">
        <v>74</v>
      </c>
      <c r="D474" s="48" t="s">
        <v>64</v>
      </c>
      <c r="E474" s="68" t="s">
        <v>243</v>
      </c>
      <c r="F474" s="3">
        <v>500</v>
      </c>
      <c r="G474" s="49">
        <f t="shared" si="658"/>
        <v>257.5</v>
      </c>
      <c r="H474" s="49">
        <f t="shared" si="658"/>
        <v>0</v>
      </c>
      <c r="I474" s="49">
        <f t="shared" si="658"/>
        <v>257.5</v>
      </c>
      <c r="J474" s="49">
        <f t="shared" si="658"/>
        <v>0</v>
      </c>
      <c r="K474" s="49">
        <f t="shared" si="658"/>
        <v>257.5</v>
      </c>
      <c r="L474" s="55">
        <f t="shared" si="658"/>
        <v>0</v>
      </c>
      <c r="M474" s="49">
        <f t="shared" si="658"/>
        <v>257.5</v>
      </c>
      <c r="N474" s="55">
        <f t="shared" si="658"/>
        <v>0</v>
      </c>
      <c r="O474" s="49">
        <f t="shared" si="658"/>
        <v>257.5</v>
      </c>
      <c r="P474" s="55">
        <f t="shared" si="658"/>
        <v>0</v>
      </c>
      <c r="Q474" s="49">
        <f t="shared" si="658"/>
        <v>257.5</v>
      </c>
      <c r="R474" s="55">
        <f t="shared" si="658"/>
        <v>0</v>
      </c>
      <c r="S474" s="118">
        <f t="shared" si="658"/>
        <v>0</v>
      </c>
      <c r="T474" s="55">
        <f t="shared" si="658"/>
        <v>239.5</v>
      </c>
      <c r="U474" s="49">
        <f t="shared" si="658"/>
        <v>239.5</v>
      </c>
      <c r="V474" s="55">
        <f t="shared" si="659"/>
        <v>0</v>
      </c>
      <c r="W474" s="49">
        <f t="shared" si="659"/>
        <v>239.5</v>
      </c>
      <c r="X474" s="114" t="b">
        <f t="shared" si="600"/>
        <v>0</v>
      </c>
    </row>
    <row r="475" spans="1:24" x14ac:dyDescent="0.25">
      <c r="A475" s="6" t="s">
        <v>525</v>
      </c>
      <c r="B475" s="3" t="s">
        <v>9</v>
      </c>
      <c r="C475" s="48" t="s">
        <v>74</v>
      </c>
      <c r="D475" s="48" t="s">
        <v>64</v>
      </c>
      <c r="E475" s="68" t="s">
        <v>243</v>
      </c>
      <c r="F475" s="3">
        <v>540</v>
      </c>
      <c r="G475" s="55">
        <v>257.5</v>
      </c>
      <c r="H475" s="49">
        <v>0</v>
      </c>
      <c r="I475" s="55">
        <f>G475+H475</f>
        <v>257.5</v>
      </c>
      <c r="J475" s="55">
        <v>0</v>
      </c>
      <c r="K475" s="55">
        <f>I475+J475</f>
        <v>257.5</v>
      </c>
      <c r="L475" s="55">
        <v>0</v>
      </c>
      <c r="M475" s="55">
        <f>K475+L475</f>
        <v>257.5</v>
      </c>
      <c r="N475" s="55">
        <v>0</v>
      </c>
      <c r="O475" s="55">
        <f>M475+N475</f>
        <v>257.5</v>
      </c>
      <c r="P475" s="55">
        <v>0</v>
      </c>
      <c r="Q475" s="55">
        <f>O475+P475</f>
        <v>257.5</v>
      </c>
      <c r="R475" s="55">
        <v>0</v>
      </c>
      <c r="S475" s="119">
        <v>0</v>
      </c>
      <c r="T475" s="55">
        <v>239.5</v>
      </c>
      <c r="U475" s="55">
        <f>S475+T475</f>
        <v>239.5</v>
      </c>
      <c r="V475" s="55">
        <v>0</v>
      </c>
      <c r="W475" s="55">
        <f>U475+V475</f>
        <v>239.5</v>
      </c>
      <c r="X475" s="114" t="b">
        <f t="shared" si="600"/>
        <v>0</v>
      </c>
    </row>
    <row r="476" spans="1:24" ht="34.5" outlineLevel="1" x14ac:dyDescent="0.3">
      <c r="A476" s="25" t="s">
        <v>325</v>
      </c>
      <c r="B476" s="5" t="s">
        <v>326</v>
      </c>
      <c r="C476" s="44" t="s">
        <v>7</v>
      </c>
      <c r="D476" s="44" t="s">
        <v>7</v>
      </c>
      <c r="E476" s="74" t="s">
        <v>7</v>
      </c>
      <c r="F476" s="61" t="s">
        <v>7</v>
      </c>
      <c r="G476" s="45">
        <f t="shared" ref="G476:I476" si="660">G477+G498+G511</f>
        <v>60851.1</v>
      </c>
      <c r="H476" s="45">
        <f t="shared" si="660"/>
        <v>15648.1</v>
      </c>
      <c r="I476" s="45">
        <f t="shared" si="660"/>
        <v>76499.199999999997</v>
      </c>
      <c r="J476" s="45">
        <f t="shared" ref="J476:K476" si="661">J477+J498+J511</f>
        <v>3651</v>
      </c>
      <c r="K476" s="45">
        <f t="shared" si="661"/>
        <v>80150.2</v>
      </c>
      <c r="L476" s="101">
        <f t="shared" ref="L476:M476" si="662">L477+L498+L511</f>
        <v>0</v>
      </c>
      <c r="M476" s="45">
        <f t="shared" si="662"/>
        <v>80150.2</v>
      </c>
      <c r="N476" s="101">
        <f t="shared" ref="N476:O476" si="663">N477+N498+N511</f>
        <v>11210.3</v>
      </c>
      <c r="O476" s="45">
        <f t="shared" si="663"/>
        <v>91360.5</v>
      </c>
      <c r="P476" s="101">
        <f t="shared" ref="P476:Q476" si="664">P477+P498+P511</f>
        <v>0</v>
      </c>
      <c r="Q476" s="45">
        <f t="shared" si="664"/>
        <v>91360.5</v>
      </c>
      <c r="R476" s="101">
        <f t="shared" ref="R476:S476" si="665">R477+R498+R511</f>
        <v>0</v>
      </c>
      <c r="S476" s="116">
        <f t="shared" si="665"/>
        <v>91360.5</v>
      </c>
      <c r="T476" s="101">
        <f t="shared" ref="T476:U476" si="666">T477+T498+T511</f>
        <v>9246</v>
      </c>
      <c r="U476" s="45">
        <f t="shared" si="666"/>
        <v>100606.5</v>
      </c>
      <c r="V476" s="101">
        <f t="shared" ref="V476:W476" si="667">V477+V498+V511</f>
        <v>0</v>
      </c>
      <c r="W476" s="45">
        <f t="shared" si="667"/>
        <v>100606.5</v>
      </c>
      <c r="X476" s="114" t="b">
        <f t="shared" si="600"/>
        <v>1</v>
      </c>
    </row>
    <row r="477" spans="1:24" outlineLevel="1" x14ac:dyDescent="0.25">
      <c r="A477" s="24" t="s">
        <v>4</v>
      </c>
      <c r="B477" s="4">
        <v>902</v>
      </c>
      <c r="C477" s="43" t="s">
        <v>5</v>
      </c>
      <c r="D477" s="43" t="s">
        <v>6</v>
      </c>
      <c r="E477" s="65" t="s">
        <v>7</v>
      </c>
      <c r="F477" s="8" t="s">
        <v>7</v>
      </c>
      <c r="G477" s="40">
        <f t="shared" ref="G477:V478" si="668">G478</f>
        <v>43286.5</v>
      </c>
      <c r="H477" s="40">
        <f t="shared" si="668"/>
        <v>15648.1</v>
      </c>
      <c r="I477" s="40">
        <f t="shared" si="668"/>
        <v>58934.6</v>
      </c>
      <c r="J477" s="40">
        <f t="shared" si="668"/>
        <v>3651</v>
      </c>
      <c r="K477" s="40">
        <f t="shared" si="668"/>
        <v>62585.599999999999</v>
      </c>
      <c r="L477" s="53">
        <f t="shared" si="668"/>
        <v>0</v>
      </c>
      <c r="M477" s="40">
        <f t="shared" si="668"/>
        <v>62585.599999999999</v>
      </c>
      <c r="N477" s="53">
        <f t="shared" si="668"/>
        <v>0</v>
      </c>
      <c r="O477" s="40">
        <f t="shared" si="668"/>
        <v>62585.599999999999</v>
      </c>
      <c r="P477" s="53">
        <f t="shared" si="668"/>
        <v>0</v>
      </c>
      <c r="Q477" s="40">
        <f t="shared" si="668"/>
        <v>62585.599999999999</v>
      </c>
      <c r="R477" s="53">
        <f t="shared" si="668"/>
        <v>0</v>
      </c>
      <c r="S477" s="115">
        <f t="shared" si="668"/>
        <v>62585.599999999999</v>
      </c>
      <c r="T477" s="53">
        <f t="shared" si="668"/>
        <v>9246</v>
      </c>
      <c r="U477" s="40">
        <f t="shared" si="668"/>
        <v>71831.600000000006</v>
      </c>
      <c r="V477" s="53">
        <f t="shared" si="668"/>
        <v>0</v>
      </c>
      <c r="W477" s="40">
        <f t="shared" ref="V477:W478" si="669">W478</f>
        <v>71831.600000000006</v>
      </c>
      <c r="X477" s="114" t="b">
        <f t="shared" si="600"/>
        <v>1</v>
      </c>
    </row>
    <row r="478" spans="1:24" outlineLevel="1" x14ac:dyDescent="0.25">
      <c r="A478" s="24" t="s">
        <v>40</v>
      </c>
      <c r="B478" s="4" t="s">
        <v>326</v>
      </c>
      <c r="C478" s="43" t="s">
        <v>5</v>
      </c>
      <c r="D478" s="43" t="s">
        <v>41</v>
      </c>
      <c r="E478" s="65" t="s">
        <v>7</v>
      </c>
      <c r="F478" s="8" t="s">
        <v>7</v>
      </c>
      <c r="G478" s="40">
        <f t="shared" si="668"/>
        <v>43286.5</v>
      </c>
      <c r="H478" s="40">
        <f t="shared" si="668"/>
        <v>15648.1</v>
      </c>
      <c r="I478" s="40">
        <f t="shared" si="668"/>
        <v>58934.6</v>
      </c>
      <c r="J478" s="40">
        <f t="shared" si="668"/>
        <v>3651</v>
      </c>
      <c r="K478" s="40">
        <f t="shared" si="668"/>
        <v>62585.599999999999</v>
      </c>
      <c r="L478" s="53">
        <f t="shared" si="668"/>
        <v>0</v>
      </c>
      <c r="M478" s="40">
        <f t="shared" si="668"/>
        <v>62585.599999999999</v>
      </c>
      <c r="N478" s="53">
        <f t="shared" si="668"/>
        <v>0</v>
      </c>
      <c r="O478" s="40">
        <f t="shared" si="668"/>
        <v>62585.599999999999</v>
      </c>
      <c r="P478" s="53">
        <f t="shared" si="668"/>
        <v>0</v>
      </c>
      <c r="Q478" s="40">
        <f t="shared" si="668"/>
        <v>62585.599999999999</v>
      </c>
      <c r="R478" s="53">
        <f t="shared" si="668"/>
        <v>0</v>
      </c>
      <c r="S478" s="115">
        <f t="shared" si="668"/>
        <v>62585.599999999999</v>
      </c>
      <c r="T478" s="53">
        <f t="shared" si="668"/>
        <v>9246</v>
      </c>
      <c r="U478" s="40">
        <f t="shared" si="668"/>
        <v>71831.600000000006</v>
      </c>
      <c r="V478" s="53">
        <f t="shared" si="669"/>
        <v>0</v>
      </c>
      <c r="W478" s="40">
        <f t="shared" si="669"/>
        <v>71831.600000000006</v>
      </c>
      <c r="X478" s="114" t="b">
        <f t="shared" si="600"/>
        <v>1</v>
      </c>
    </row>
    <row r="479" spans="1:24" outlineLevel="1" x14ac:dyDescent="0.25">
      <c r="A479" s="24" t="s">
        <v>11</v>
      </c>
      <c r="B479" s="4">
        <v>902</v>
      </c>
      <c r="C479" s="43" t="s">
        <v>5</v>
      </c>
      <c r="D479" s="43" t="s">
        <v>41</v>
      </c>
      <c r="E479" s="65" t="s">
        <v>12</v>
      </c>
      <c r="F479" s="50"/>
      <c r="G479" s="40">
        <f t="shared" ref="G479:I479" si="670">G480+G489</f>
        <v>43286.5</v>
      </c>
      <c r="H479" s="40">
        <f t="shared" si="670"/>
        <v>15648.1</v>
      </c>
      <c r="I479" s="40">
        <f t="shared" si="670"/>
        <v>58934.6</v>
      </c>
      <c r="J479" s="40">
        <f t="shared" ref="J479:K479" si="671">J480+J489</f>
        <v>3651</v>
      </c>
      <c r="K479" s="40">
        <f t="shared" si="671"/>
        <v>62585.599999999999</v>
      </c>
      <c r="L479" s="53">
        <f t="shared" ref="L479:M479" si="672">L480+L489</f>
        <v>0</v>
      </c>
      <c r="M479" s="40">
        <f t="shared" si="672"/>
        <v>62585.599999999999</v>
      </c>
      <c r="N479" s="53">
        <f t="shared" ref="N479:O479" si="673">N480+N489</f>
        <v>0</v>
      </c>
      <c r="O479" s="40">
        <f t="shared" si="673"/>
        <v>62585.599999999999</v>
      </c>
      <c r="P479" s="53">
        <f t="shared" ref="P479:Q479" si="674">P480+P489</f>
        <v>0</v>
      </c>
      <c r="Q479" s="40">
        <f t="shared" si="674"/>
        <v>62585.599999999999</v>
      </c>
      <c r="R479" s="53">
        <f t="shared" ref="R479:S479" si="675">R480+R489</f>
        <v>0</v>
      </c>
      <c r="S479" s="115">
        <f t="shared" si="675"/>
        <v>62585.599999999999</v>
      </c>
      <c r="T479" s="53">
        <f t="shared" ref="T479:U479" si="676">T480+T489</f>
        <v>9246</v>
      </c>
      <c r="U479" s="40">
        <f t="shared" si="676"/>
        <v>71831.600000000006</v>
      </c>
      <c r="V479" s="53">
        <f t="shared" ref="V479:W479" si="677">V480+V489</f>
        <v>0</v>
      </c>
      <c r="W479" s="40">
        <f t="shared" si="677"/>
        <v>71831.600000000006</v>
      </c>
      <c r="X479" s="114" t="b">
        <f t="shared" si="600"/>
        <v>1</v>
      </c>
    </row>
    <row r="480" spans="1:24" ht="51.75" outlineLevel="1" x14ac:dyDescent="0.3">
      <c r="A480" s="25" t="s">
        <v>13</v>
      </c>
      <c r="B480" s="5" t="s">
        <v>326</v>
      </c>
      <c r="C480" s="44" t="s">
        <v>5</v>
      </c>
      <c r="D480" s="44" t="s">
        <v>41</v>
      </c>
      <c r="E480" s="66" t="s">
        <v>14</v>
      </c>
      <c r="F480" s="61" t="s">
        <v>7</v>
      </c>
      <c r="G480" s="45">
        <f t="shared" ref="G480:V481" si="678">G481</f>
        <v>19117</v>
      </c>
      <c r="H480" s="45">
        <f t="shared" si="678"/>
        <v>941</v>
      </c>
      <c r="I480" s="45">
        <f t="shared" si="678"/>
        <v>20058</v>
      </c>
      <c r="J480" s="45">
        <f t="shared" si="678"/>
        <v>3651</v>
      </c>
      <c r="K480" s="45">
        <f t="shared" si="678"/>
        <v>23709</v>
      </c>
      <c r="L480" s="101">
        <f t="shared" si="678"/>
        <v>0</v>
      </c>
      <c r="M480" s="45">
        <f t="shared" si="678"/>
        <v>23709</v>
      </c>
      <c r="N480" s="101">
        <f t="shared" si="678"/>
        <v>0</v>
      </c>
      <c r="O480" s="45">
        <f t="shared" si="678"/>
        <v>23709</v>
      </c>
      <c r="P480" s="101">
        <f t="shared" si="678"/>
        <v>0</v>
      </c>
      <c r="Q480" s="45">
        <f t="shared" si="678"/>
        <v>23709</v>
      </c>
      <c r="R480" s="101">
        <f t="shared" si="678"/>
        <v>0</v>
      </c>
      <c r="S480" s="116">
        <f t="shared" si="678"/>
        <v>23709</v>
      </c>
      <c r="T480" s="101">
        <f t="shared" si="678"/>
        <v>9246</v>
      </c>
      <c r="U480" s="45">
        <f t="shared" si="678"/>
        <v>32955</v>
      </c>
      <c r="V480" s="101">
        <f t="shared" si="678"/>
        <v>0</v>
      </c>
      <c r="W480" s="45">
        <f t="shared" ref="V480:W481" si="679">W481</f>
        <v>32955</v>
      </c>
      <c r="X480" s="114" t="b">
        <f t="shared" si="600"/>
        <v>1</v>
      </c>
    </row>
    <row r="481" spans="1:24" outlineLevel="1" x14ac:dyDescent="0.25">
      <c r="A481" s="6" t="s">
        <v>22</v>
      </c>
      <c r="B481" s="3" t="s">
        <v>326</v>
      </c>
      <c r="C481" s="48" t="s">
        <v>5</v>
      </c>
      <c r="D481" s="48" t="s">
        <v>41</v>
      </c>
      <c r="E481" s="68" t="s">
        <v>23</v>
      </c>
      <c r="F481" s="39" t="s">
        <v>7</v>
      </c>
      <c r="G481" s="49">
        <f t="shared" si="678"/>
        <v>19117</v>
      </c>
      <c r="H481" s="49">
        <f t="shared" si="678"/>
        <v>941</v>
      </c>
      <c r="I481" s="49">
        <f t="shared" si="678"/>
        <v>20058</v>
      </c>
      <c r="J481" s="49">
        <f t="shared" si="678"/>
        <v>3651</v>
      </c>
      <c r="K481" s="49">
        <f t="shared" si="678"/>
        <v>23709</v>
      </c>
      <c r="L481" s="55">
        <f t="shared" si="678"/>
        <v>0</v>
      </c>
      <c r="M481" s="49">
        <f t="shared" si="678"/>
        <v>23709</v>
      </c>
      <c r="N481" s="55">
        <f t="shared" si="678"/>
        <v>0</v>
      </c>
      <c r="O481" s="49">
        <f t="shared" si="678"/>
        <v>23709</v>
      </c>
      <c r="P481" s="55">
        <f t="shared" si="678"/>
        <v>0</v>
      </c>
      <c r="Q481" s="49">
        <f t="shared" si="678"/>
        <v>23709</v>
      </c>
      <c r="R481" s="55">
        <f t="shared" si="678"/>
        <v>0</v>
      </c>
      <c r="S481" s="118">
        <f t="shared" si="678"/>
        <v>23709</v>
      </c>
      <c r="T481" s="55">
        <f t="shared" si="678"/>
        <v>9246</v>
      </c>
      <c r="U481" s="49">
        <f t="shared" si="678"/>
        <v>32955</v>
      </c>
      <c r="V481" s="55">
        <f t="shared" si="679"/>
        <v>0</v>
      </c>
      <c r="W481" s="49">
        <f t="shared" si="679"/>
        <v>32955</v>
      </c>
      <c r="X481" s="114" t="b">
        <f t="shared" si="600"/>
        <v>1</v>
      </c>
    </row>
    <row r="482" spans="1:24" ht="18" customHeight="1" outlineLevel="1" x14ac:dyDescent="0.25">
      <c r="A482" s="26" t="s">
        <v>327</v>
      </c>
      <c r="B482" s="7" t="s">
        <v>326</v>
      </c>
      <c r="C482" s="46" t="s">
        <v>5</v>
      </c>
      <c r="D482" s="46" t="s">
        <v>41</v>
      </c>
      <c r="E482" s="67" t="s">
        <v>328</v>
      </c>
      <c r="F482" s="3" t="s">
        <v>7</v>
      </c>
      <c r="G482" s="47">
        <f t="shared" ref="G482:I482" si="680">G483+G485</f>
        <v>19117</v>
      </c>
      <c r="H482" s="47">
        <f t="shared" si="680"/>
        <v>941</v>
      </c>
      <c r="I482" s="47">
        <f t="shared" si="680"/>
        <v>20058</v>
      </c>
      <c r="J482" s="47">
        <f t="shared" ref="J482:K482" si="681">J483+J485</f>
        <v>3651</v>
      </c>
      <c r="K482" s="47">
        <f t="shared" si="681"/>
        <v>23709</v>
      </c>
      <c r="L482" s="80">
        <f t="shared" ref="L482:M482" si="682">L483+L485</f>
        <v>0</v>
      </c>
      <c r="M482" s="47">
        <f t="shared" si="682"/>
        <v>23709</v>
      </c>
      <c r="N482" s="80">
        <f t="shared" ref="N482:O482" si="683">N483+N485</f>
        <v>0</v>
      </c>
      <c r="O482" s="47">
        <f t="shared" si="683"/>
        <v>23709</v>
      </c>
      <c r="P482" s="80">
        <f t="shared" ref="P482:Q482" si="684">P483+P485</f>
        <v>0</v>
      </c>
      <c r="Q482" s="47">
        <f t="shared" si="684"/>
        <v>23709</v>
      </c>
      <c r="R482" s="80">
        <f t="shared" ref="R482:S482" si="685">R483+R485</f>
        <v>0</v>
      </c>
      <c r="S482" s="117">
        <f t="shared" si="685"/>
        <v>23709</v>
      </c>
      <c r="T482" s="80">
        <f t="shared" ref="T482:U482" si="686">T483+T485</f>
        <v>9246</v>
      </c>
      <c r="U482" s="47">
        <f t="shared" si="686"/>
        <v>32955</v>
      </c>
      <c r="V482" s="80">
        <f t="shared" ref="V482:W482" si="687">V483+V485</f>
        <v>0</v>
      </c>
      <c r="W482" s="47">
        <f t="shared" si="687"/>
        <v>32955</v>
      </c>
      <c r="X482" s="114" t="b">
        <f t="shared" si="600"/>
        <v>1</v>
      </c>
    </row>
    <row r="483" spans="1:24" ht="66" outlineLevel="1" x14ac:dyDescent="0.25">
      <c r="A483" s="6" t="s">
        <v>17</v>
      </c>
      <c r="B483" s="3" t="s">
        <v>326</v>
      </c>
      <c r="C483" s="48" t="s">
        <v>5</v>
      </c>
      <c r="D483" s="48" t="s">
        <v>41</v>
      </c>
      <c r="E483" s="68" t="s">
        <v>328</v>
      </c>
      <c r="F483" s="3" t="s">
        <v>18</v>
      </c>
      <c r="G483" s="49">
        <f t="shared" ref="G483:W483" si="688">G484</f>
        <v>18241</v>
      </c>
      <c r="H483" s="49">
        <f t="shared" si="688"/>
        <v>941</v>
      </c>
      <c r="I483" s="49">
        <f t="shared" si="688"/>
        <v>19182</v>
      </c>
      <c r="J483" s="49">
        <f t="shared" si="688"/>
        <v>3651</v>
      </c>
      <c r="K483" s="49">
        <f t="shared" si="688"/>
        <v>22833</v>
      </c>
      <c r="L483" s="55">
        <f t="shared" si="688"/>
        <v>0</v>
      </c>
      <c r="M483" s="49">
        <f t="shared" si="688"/>
        <v>22833</v>
      </c>
      <c r="N483" s="55">
        <f t="shared" si="688"/>
        <v>0</v>
      </c>
      <c r="O483" s="49">
        <f t="shared" si="688"/>
        <v>22833</v>
      </c>
      <c r="P483" s="55">
        <f t="shared" si="688"/>
        <v>0</v>
      </c>
      <c r="Q483" s="49">
        <f t="shared" si="688"/>
        <v>22833</v>
      </c>
      <c r="R483" s="55">
        <f t="shared" si="688"/>
        <v>0</v>
      </c>
      <c r="S483" s="118">
        <f t="shared" si="688"/>
        <v>22833</v>
      </c>
      <c r="T483" s="55">
        <f t="shared" si="688"/>
        <v>9246</v>
      </c>
      <c r="U483" s="49">
        <f t="shared" si="688"/>
        <v>32079</v>
      </c>
      <c r="V483" s="55">
        <f t="shared" si="688"/>
        <v>0</v>
      </c>
      <c r="W483" s="49">
        <f t="shared" si="688"/>
        <v>32079</v>
      </c>
      <c r="X483" s="114" t="b">
        <f t="shared" si="600"/>
        <v>1</v>
      </c>
    </row>
    <row r="484" spans="1:24" ht="33" outlineLevel="1" x14ac:dyDescent="0.25">
      <c r="A484" s="6" t="s">
        <v>19</v>
      </c>
      <c r="B484" s="3" t="s">
        <v>326</v>
      </c>
      <c r="C484" s="48" t="s">
        <v>5</v>
      </c>
      <c r="D484" s="48" t="s">
        <v>41</v>
      </c>
      <c r="E484" s="68" t="s">
        <v>328</v>
      </c>
      <c r="F484" s="3" t="s">
        <v>20</v>
      </c>
      <c r="G484" s="55">
        <v>18241</v>
      </c>
      <c r="H484" s="91">
        <v>941</v>
      </c>
      <c r="I484" s="55">
        <f>G484+H484</f>
        <v>19182</v>
      </c>
      <c r="J484" s="91">
        <v>3651</v>
      </c>
      <c r="K484" s="55">
        <f>I484+J484</f>
        <v>22833</v>
      </c>
      <c r="L484" s="55">
        <v>0</v>
      </c>
      <c r="M484" s="55">
        <f>K484+L484</f>
        <v>22833</v>
      </c>
      <c r="N484" s="55">
        <v>0</v>
      </c>
      <c r="O484" s="55">
        <f>M484+N484</f>
        <v>22833</v>
      </c>
      <c r="P484" s="55">
        <v>0</v>
      </c>
      <c r="Q484" s="55">
        <f>O484+P484</f>
        <v>22833</v>
      </c>
      <c r="R484" s="55">
        <v>0</v>
      </c>
      <c r="S484" s="119">
        <f>Q484+R484</f>
        <v>22833</v>
      </c>
      <c r="T484" s="55">
        <v>9246</v>
      </c>
      <c r="U484" s="55">
        <f>S484+T484</f>
        <v>32079</v>
      </c>
      <c r="V484" s="55">
        <v>0</v>
      </c>
      <c r="W484" s="55">
        <f>U484+V484</f>
        <v>32079</v>
      </c>
      <c r="X484" s="114" t="b">
        <f t="shared" si="600"/>
        <v>1</v>
      </c>
    </row>
    <row r="485" spans="1:24" ht="33" outlineLevel="1" x14ac:dyDescent="0.25">
      <c r="A485" s="6" t="s">
        <v>26</v>
      </c>
      <c r="B485" s="3" t="s">
        <v>326</v>
      </c>
      <c r="C485" s="48" t="s">
        <v>5</v>
      </c>
      <c r="D485" s="48" t="s">
        <v>41</v>
      </c>
      <c r="E485" s="68" t="s">
        <v>328</v>
      </c>
      <c r="F485" s="3" t="s">
        <v>27</v>
      </c>
      <c r="G485" s="49">
        <f t="shared" ref="G485:W485" si="689" xml:space="preserve"> G486</f>
        <v>876</v>
      </c>
      <c r="H485" s="49">
        <f t="shared" si="689"/>
        <v>0</v>
      </c>
      <c r="I485" s="49">
        <f t="shared" si="689"/>
        <v>876</v>
      </c>
      <c r="J485" s="49">
        <f t="shared" si="689"/>
        <v>0</v>
      </c>
      <c r="K485" s="49">
        <f t="shared" si="689"/>
        <v>876</v>
      </c>
      <c r="L485" s="55">
        <f t="shared" si="689"/>
        <v>0</v>
      </c>
      <c r="M485" s="49">
        <f t="shared" si="689"/>
        <v>876</v>
      </c>
      <c r="N485" s="55">
        <f t="shared" si="689"/>
        <v>0</v>
      </c>
      <c r="O485" s="49">
        <f t="shared" si="689"/>
        <v>876</v>
      </c>
      <c r="P485" s="55">
        <f t="shared" si="689"/>
        <v>0</v>
      </c>
      <c r="Q485" s="49">
        <f t="shared" si="689"/>
        <v>876</v>
      </c>
      <c r="R485" s="55">
        <f t="shared" si="689"/>
        <v>0</v>
      </c>
      <c r="S485" s="118">
        <f t="shared" si="689"/>
        <v>876</v>
      </c>
      <c r="T485" s="55">
        <f t="shared" si="689"/>
        <v>0</v>
      </c>
      <c r="U485" s="49">
        <f t="shared" si="689"/>
        <v>876</v>
      </c>
      <c r="V485" s="55">
        <f t="shared" si="689"/>
        <v>0</v>
      </c>
      <c r="W485" s="49">
        <f t="shared" si="689"/>
        <v>876</v>
      </c>
      <c r="X485" s="114" t="b">
        <f t="shared" si="600"/>
        <v>1</v>
      </c>
    </row>
    <row r="486" spans="1:24" ht="33" outlineLevel="1" x14ac:dyDescent="0.25">
      <c r="A486" s="6" t="s">
        <v>28</v>
      </c>
      <c r="B486" s="3" t="s">
        <v>326</v>
      </c>
      <c r="C486" s="48" t="s">
        <v>5</v>
      </c>
      <c r="D486" s="48" t="s">
        <v>41</v>
      </c>
      <c r="E486" s="68" t="s">
        <v>328</v>
      </c>
      <c r="F486" s="3" t="s">
        <v>29</v>
      </c>
      <c r="G486" s="55">
        <v>876</v>
      </c>
      <c r="H486" s="49">
        <v>0</v>
      </c>
      <c r="I486" s="55">
        <f>G486+H486</f>
        <v>876</v>
      </c>
      <c r="J486" s="55">
        <v>0</v>
      </c>
      <c r="K486" s="55">
        <f>I486+J486</f>
        <v>876</v>
      </c>
      <c r="L486" s="55">
        <v>0</v>
      </c>
      <c r="M486" s="55">
        <f>K486+L486</f>
        <v>876</v>
      </c>
      <c r="N486" s="55">
        <v>0</v>
      </c>
      <c r="O486" s="55">
        <f>M486+N486</f>
        <v>876</v>
      </c>
      <c r="P486" s="55">
        <v>0</v>
      </c>
      <c r="Q486" s="55">
        <f>O486+P486</f>
        <v>876</v>
      </c>
      <c r="R486" s="55">
        <v>0</v>
      </c>
      <c r="S486" s="119">
        <f>Q486+R486</f>
        <v>876</v>
      </c>
      <c r="T486" s="55">
        <v>0</v>
      </c>
      <c r="U486" s="55">
        <f>S486+T486</f>
        <v>876</v>
      </c>
      <c r="V486" s="55">
        <v>0</v>
      </c>
      <c r="W486" s="55">
        <f>U486+V486</f>
        <v>876</v>
      </c>
      <c r="X486" s="114" t="b">
        <f t="shared" si="600"/>
        <v>1</v>
      </c>
    </row>
    <row r="487" spans="1:24" outlineLevel="1" x14ac:dyDescent="0.25">
      <c r="A487" s="6" t="s">
        <v>30</v>
      </c>
      <c r="B487" s="3" t="s">
        <v>326</v>
      </c>
      <c r="C487" s="48" t="s">
        <v>5</v>
      </c>
      <c r="D487" s="48" t="s">
        <v>41</v>
      </c>
      <c r="E487" s="68" t="s">
        <v>328</v>
      </c>
      <c r="F487" s="3" t="s">
        <v>31</v>
      </c>
      <c r="G487" s="49">
        <f>G488</f>
        <v>0</v>
      </c>
      <c r="H487" s="49">
        <f t="shared" ref="H487:W487" si="690">H488</f>
        <v>0</v>
      </c>
      <c r="I487" s="49">
        <f t="shared" si="690"/>
        <v>0</v>
      </c>
      <c r="J487" s="49">
        <f t="shared" si="690"/>
        <v>0</v>
      </c>
      <c r="K487" s="49">
        <f t="shared" si="690"/>
        <v>0</v>
      </c>
      <c r="L487" s="55">
        <f t="shared" si="690"/>
        <v>0</v>
      </c>
      <c r="M487" s="49">
        <f t="shared" si="690"/>
        <v>0</v>
      </c>
      <c r="N487" s="55">
        <f t="shared" si="690"/>
        <v>0</v>
      </c>
      <c r="O487" s="49">
        <f t="shared" si="690"/>
        <v>0</v>
      </c>
      <c r="P487" s="55">
        <f t="shared" si="690"/>
        <v>0</v>
      </c>
      <c r="Q487" s="49">
        <f t="shared" si="690"/>
        <v>0</v>
      </c>
      <c r="R487" s="55">
        <f t="shared" si="690"/>
        <v>0</v>
      </c>
      <c r="S487" s="118">
        <f t="shared" si="690"/>
        <v>0</v>
      </c>
      <c r="T487" s="55">
        <f t="shared" si="690"/>
        <v>0</v>
      </c>
      <c r="U487" s="49">
        <f t="shared" si="690"/>
        <v>0</v>
      </c>
      <c r="V487" s="55">
        <f t="shared" si="690"/>
        <v>0</v>
      </c>
      <c r="W487" s="49">
        <f t="shared" si="690"/>
        <v>0</v>
      </c>
      <c r="X487" s="114" t="b">
        <f t="shared" si="600"/>
        <v>1</v>
      </c>
    </row>
    <row r="488" spans="1:24" outlineLevel="1" x14ac:dyDescent="0.25">
      <c r="A488" s="6" t="s">
        <v>32</v>
      </c>
      <c r="B488" s="3" t="s">
        <v>326</v>
      </c>
      <c r="C488" s="48" t="s">
        <v>5</v>
      </c>
      <c r="D488" s="48" t="s">
        <v>41</v>
      </c>
      <c r="E488" s="68" t="s">
        <v>328</v>
      </c>
      <c r="F488" s="3" t="s">
        <v>33</v>
      </c>
      <c r="G488" s="55">
        <v>0</v>
      </c>
      <c r="H488" s="49">
        <v>0</v>
      </c>
      <c r="I488" s="55">
        <f>G488+H488</f>
        <v>0</v>
      </c>
      <c r="J488" s="55">
        <v>0</v>
      </c>
      <c r="K488" s="55">
        <f>I488+J488</f>
        <v>0</v>
      </c>
      <c r="L488" s="55">
        <v>0</v>
      </c>
      <c r="M488" s="55">
        <f>K488+L488</f>
        <v>0</v>
      </c>
      <c r="N488" s="55">
        <v>0</v>
      </c>
      <c r="O488" s="55">
        <f>M488+N488</f>
        <v>0</v>
      </c>
      <c r="P488" s="55">
        <v>0</v>
      </c>
      <c r="Q488" s="55">
        <f>O488+P488</f>
        <v>0</v>
      </c>
      <c r="R488" s="55">
        <v>0</v>
      </c>
      <c r="S488" s="119">
        <f>Q488+R488</f>
        <v>0</v>
      </c>
      <c r="T488" s="55">
        <v>0</v>
      </c>
      <c r="U488" s="55">
        <f>S488+T488</f>
        <v>0</v>
      </c>
      <c r="V488" s="55">
        <v>0</v>
      </c>
      <c r="W488" s="55">
        <f>U488+V488</f>
        <v>0</v>
      </c>
      <c r="X488" s="114" t="b">
        <f t="shared" si="600"/>
        <v>1</v>
      </c>
    </row>
    <row r="489" spans="1:24" ht="34.5" outlineLevel="1" x14ac:dyDescent="0.3">
      <c r="A489" s="25" t="s">
        <v>42</v>
      </c>
      <c r="B489" s="5" t="s">
        <v>326</v>
      </c>
      <c r="C489" s="44" t="s">
        <v>5</v>
      </c>
      <c r="D489" s="44" t="s">
        <v>41</v>
      </c>
      <c r="E489" s="66" t="s">
        <v>43</v>
      </c>
      <c r="F489" s="3" t="s">
        <v>7</v>
      </c>
      <c r="G489" s="45">
        <f t="shared" ref="G489:I489" si="691">G490+G494</f>
        <v>24169.5</v>
      </c>
      <c r="H489" s="45">
        <f t="shared" si="691"/>
        <v>14707.1</v>
      </c>
      <c r="I489" s="45">
        <f t="shared" si="691"/>
        <v>38876.6</v>
      </c>
      <c r="J489" s="45">
        <f t="shared" ref="J489:K489" si="692">J490+J494</f>
        <v>0</v>
      </c>
      <c r="K489" s="45">
        <f t="shared" si="692"/>
        <v>38876.6</v>
      </c>
      <c r="L489" s="101">
        <f t="shared" ref="L489:M489" si="693">L490+L494</f>
        <v>0</v>
      </c>
      <c r="M489" s="45">
        <f t="shared" si="693"/>
        <v>38876.6</v>
      </c>
      <c r="N489" s="101">
        <f t="shared" ref="N489:O489" si="694">N490+N494</f>
        <v>0</v>
      </c>
      <c r="O489" s="45">
        <f t="shared" si="694"/>
        <v>38876.6</v>
      </c>
      <c r="P489" s="101">
        <f t="shared" ref="P489:Q489" si="695">P490+P494</f>
        <v>0</v>
      </c>
      <c r="Q489" s="45">
        <f t="shared" si="695"/>
        <v>38876.6</v>
      </c>
      <c r="R489" s="101">
        <f t="shared" ref="R489:S489" si="696">R490+R494</f>
        <v>0</v>
      </c>
      <c r="S489" s="116">
        <f t="shared" si="696"/>
        <v>38876.6</v>
      </c>
      <c r="T489" s="101">
        <f t="shared" ref="T489:U489" si="697">T490+T494</f>
        <v>0</v>
      </c>
      <c r="U489" s="45">
        <f t="shared" si="697"/>
        <v>38876.6</v>
      </c>
      <c r="V489" s="101">
        <f t="shared" ref="V489:W489" si="698">V490+V494</f>
        <v>0</v>
      </c>
      <c r="W489" s="45">
        <f t="shared" si="698"/>
        <v>38876.6</v>
      </c>
      <c r="X489" s="114" t="b">
        <f t="shared" si="600"/>
        <v>1</v>
      </c>
    </row>
    <row r="490" spans="1:24" ht="33" outlineLevel="1" x14ac:dyDescent="0.25">
      <c r="A490" s="26" t="s">
        <v>329</v>
      </c>
      <c r="B490" s="7" t="s">
        <v>326</v>
      </c>
      <c r="C490" s="46" t="s">
        <v>5</v>
      </c>
      <c r="D490" s="46" t="s">
        <v>41</v>
      </c>
      <c r="E490" s="67" t="s">
        <v>330</v>
      </c>
      <c r="F490" s="7" t="s">
        <v>7</v>
      </c>
      <c r="G490" s="47">
        <f t="shared" ref="G490:V492" si="699">G491</f>
        <v>270</v>
      </c>
      <c r="H490" s="47">
        <f t="shared" si="699"/>
        <v>0</v>
      </c>
      <c r="I490" s="47">
        <f t="shared" si="699"/>
        <v>270</v>
      </c>
      <c r="J490" s="47">
        <f t="shared" si="699"/>
        <v>0</v>
      </c>
      <c r="K490" s="47">
        <f t="shared" si="699"/>
        <v>270</v>
      </c>
      <c r="L490" s="80">
        <f t="shared" si="699"/>
        <v>0</v>
      </c>
      <c r="M490" s="47">
        <f t="shared" si="699"/>
        <v>270</v>
      </c>
      <c r="N490" s="80">
        <f t="shared" si="699"/>
        <v>0</v>
      </c>
      <c r="O490" s="47">
        <f t="shared" si="699"/>
        <v>270</v>
      </c>
      <c r="P490" s="80">
        <f t="shared" si="699"/>
        <v>0</v>
      </c>
      <c r="Q490" s="47">
        <f t="shared" si="699"/>
        <v>270</v>
      </c>
      <c r="R490" s="80">
        <f t="shared" si="699"/>
        <v>0</v>
      </c>
      <c r="S490" s="117">
        <f t="shared" si="699"/>
        <v>270</v>
      </c>
      <c r="T490" s="80">
        <f t="shared" si="699"/>
        <v>0</v>
      </c>
      <c r="U490" s="47">
        <f t="shared" si="699"/>
        <v>270</v>
      </c>
      <c r="V490" s="80">
        <f t="shared" si="699"/>
        <v>0</v>
      </c>
      <c r="W490" s="47">
        <f t="shared" ref="V490:W492" si="700">W491</f>
        <v>270</v>
      </c>
      <c r="X490" s="114" t="b">
        <f t="shared" si="600"/>
        <v>1</v>
      </c>
    </row>
    <row r="491" spans="1:24" ht="33" outlineLevel="1" x14ac:dyDescent="0.25">
      <c r="A491" s="6" t="s">
        <v>331</v>
      </c>
      <c r="B491" s="3" t="s">
        <v>326</v>
      </c>
      <c r="C491" s="48" t="s">
        <v>5</v>
      </c>
      <c r="D491" s="48" t="s">
        <v>41</v>
      </c>
      <c r="E491" s="68" t="s">
        <v>332</v>
      </c>
      <c r="F491" s="3" t="s">
        <v>7</v>
      </c>
      <c r="G491" s="49">
        <f t="shared" si="699"/>
        <v>270</v>
      </c>
      <c r="H491" s="49">
        <f t="shared" si="699"/>
        <v>0</v>
      </c>
      <c r="I491" s="49">
        <f t="shared" si="699"/>
        <v>270</v>
      </c>
      <c r="J491" s="49">
        <f t="shared" si="699"/>
        <v>0</v>
      </c>
      <c r="K491" s="49">
        <f t="shared" si="699"/>
        <v>270</v>
      </c>
      <c r="L491" s="55">
        <f t="shared" si="699"/>
        <v>0</v>
      </c>
      <c r="M491" s="49">
        <f t="shared" si="699"/>
        <v>270</v>
      </c>
      <c r="N491" s="55">
        <f t="shared" si="699"/>
        <v>0</v>
      </c>
      <c r="O491" s="49">
        <f t="shared" si="699"/>
        <v>270</v>
      </c>
      <c r="P491" s="55">
        <f t="shared" si="699"/>
        <v>0</v>
      </c>
      <c r="Q491" s="49">
        <f t="shared" si="699"/>
        <v>270</v>
      </c>
      <c r="R491" s="55">
        <f t="shared" si="699"/>
        <v>0</v>
      </c>
      <c r="S491" s="118">
        <f t="shared" si="699"/>
        <v>270</v>
      </c>
      <c r="T491" s="55">
        <f t="shared" si="699"/>
        <v>0</v>
      </c>
      <c r="U491" s="49">
        <f t="shared" si="699"/>
        <v>270</v>
      </c>
      <c r="V491" s="55">
        <f t="shared" si="700"/>
        <v>0</v>
      </c>
      <c r="W491" s="49">
        <f t="shared" si="700"/>
        <v>270</v>
      </c>
      <c r="X491" s="114" t="b">
        <f t="shared" si="600"/>
        <v>1</v>
      </c>
    </row>
    <row r="492" spans="1:24" ht="33" outlineLevel="1" x14ac:dyDescent="0.25">
      <c r="A492" s="6" t="s">
        <v>26</v>
      </c>
      <c r="B492" s="3" t="s">
        <v>326</v>
      </c>
      <c r="C492" s="48" t="s">
        <v>5</v>
      </c>
      <c r="D492" s="48" t="s">
        <v>41</v>
      </c>
      <c r="E492" s="68" t="s">
        <v>332</v>
      </c>
      <c r="F492" s="3" t="s">
        <v>27</v>
      </c>
      <c r="G492" s="49">
        <f t="shared" si="699"/>
        <v>270</v>
      </c>
      <c r="H492" s="49">
        <f t="shared" si="699"/>
        <v>0</v>
      </c>
      <c r="I492" s="49">
        <f t="shared" si="699"/>
        <v>270</v>
      </c>
      <c r="J492" s="49">
        <f t="shared" si="699"/>
        <v>0</v>
      </c>
      <c r="K492" s="49">
        <f t="shared" si="699"/>
        <v>270</v>
      </c>
      <c r="L492" s="55">
        <f t="shared" si="699"/>
        <v>0</v>
      </c>
      <c r="M492" s="49">
        <f t="shared" si="699"/>
        <v>270</v>
      </c>
      <c r="N492" s="55">
        <f t="shared" si="699"/>
        <v>0</v>
      </c>
      <c r="O492" s="49">
        <f t="shared" si="699"/>
        <v>270</v>
      </c>
      <c r="P492" s="55">
        <f t="shared" si="699"/>
        <v>0</v>
      </c>
      <c r="Q492" s="49">
        <f t="shared" si="699"/>
        <v>270</v>
      </c>
      <c r="R492" s="55">
        <f t="shared" si="699"/>
        <v>0</v>
      </c>
      <c r="S492" s="118">
        <f t="shared" si="699"/>
        <v>270</v>
      </c>
      <c r="T492" s="55">
        <f t="shared" si="699"/>
        <v>0</v>
      </c>
      <c r="U492" s="49">
        <f t="shared" si="699"/>
        <v>270</v>
      </c>
      <c r="V492" s="55">
        <f t="shared" si="700"/>
        <v>0</v>
      </c>
      <c r="W492" s="49">
        <f t="shared" si="700"/>
        <v>270</v>
      </c>
      <c r="X492" s="114" t="b">
        <f t="shared" si="600"/>
        <v>1</v>
      </c>
    </row>
    <row r="493" spans="1:24" ht="33" outlineLevel="1" x14ac:dyDescent="0.25">
      <c r="A493" s="6" t="s">
        <v>28</v>
      </c>
      <c r="B493" s="3" t="s">
        <v>326</v>
      </c>
      <c r="C493" s="48" t="s">
        <v>5</v>
      </c>
      <c r="D493" s="48" t="s">
        <v>41</v>
      </c>
      <c r="E493" s="68" t="s">
        <v>332</v>
      </c>
      <c r="F493" s="3" t="s">
        <v>29</v>
      </c>
      <c r="G493" s="55">
        <v>270</v>
      </c>
      <c r="H493" s="49">
        <v>0</v>
      </c>
      <c r="I493" s="55">
        <f>G493+H493</f>
        <v>270</v>
      </c>
      <c r="J493" s="55">
        <v>0</v>
      </c>
      <c r="K493" s="55">
        <f>I493+J493</f>
        <v>270</v>
      </c>
      <c r="L493" s="55">
        <v>0</v>
      </c>
      <c r="M493" s="55">
        <f>K493+L493</f>
        <v>270</v>
      </c>
      <c r="N493" s="55">
        <v>0</v>
      </c>
      <c r="O493" s="55">
        <f>M493+N493</f>
        <v>270</v>
      </c>
      <c r="P493" s="55">
        <v>0</v>
      </c>
      <c r="Q493" s="55">
        <f>O493+P493</f>
        <v>270</v>
      </c>
      <c r="R493" s="55">
        <v>0</v>
      </c>
      <c r="S493" s="119">
        <f>Q493+R493</f>
        <v>270</v>
      </c>
      <c r="T493" s="55">
        <v>0</v>
      </c>
      <c r="U493" s="55">
        <f>S493+T493</f>
        <v>270</v>
      </c>
      <c r="V493" s="55">
        <v>0</v>
      </c>
      <c r="W493" s="55">
        <f>U493+V493</f>
        <v>270</v>
      </c>
      <c r="X493" s="114" t="b">
        <f t="shared" si="600"/>
        <v>1</v>
      </c>
    </row>
    <row r="494" spans="1:24" ht="33" outlineLevel="1" x14ac:dyDescent="0.25">
      <c r="A494" s="26" t="s">
        <v>44</v>
      </c>
      <c r="B494" s="7" t="s">
        <v>326</v>
      </c>
      <c r="C494" s="46" t="s">
        <v>5</v>
      </c>
      <c r="D494" s="46" t="s">
        <v>41</v>
      </c>
      <c r="E494" s="67" t="s">
        <v>45</v>
      </c>
      <c r="F494" s="3" t="s">
        <v>7</v>
      </c>
      <c r="G494" s="47">
        <f t="shared" ref="G494:W496" si="701">G495</f>
        <v>23899.5</v>
      </c>
      <c r="H494" s="47">
        <f t="shared" si="701"/>
        <v>14707.1</v>
      </c>
      <c r="I494" s="47">
        <f t="shared" si="701"/>
        <v>38606.6</v>
      </c>
      <c r="J494" s="47">
        <f t="shared" si="701"/>
        <v>0</v>
      </c>
      <c r="K494" s="47">
        <f t="shared" si="701"/>
        <v>38606.6</v>
      </c>
      <c r="L494" s="80">
        <f t="shared" si="701"/>
        <v>0</v>
      </c>
      <c r="M494" s="47">
        <f t="shared" si="701"/>
        <v>38606.6</v>
      </c>
      <c r="N494" s="80">
        <f t="shared" si="701"/>
        <v>0</v>
      </c>
      <c r="O494" s="47">
        <f t="shared" si="701"/>
        <v>38606.6</v>
      </c>
      <c r="P494" s="80">
        <f t="shared" si="701"/>
        <v>0</v>
      </c>
      <c r="Q494" s="47">
        <f t="shared" si="701"/>
        <v>38606.6</v>
      </c>
      <c r="R494" s="80">
        <f t="shared" si="701"/>
        <v>0</v>
      </c>
      <c r="S494" s="117">
        <f t="shared" si="701"/>
        <v>38606.6</v>
      </c>
      <c r="T494" s="80">
        <f t="shared" si="701"/>
        <v>0</v>
      </c>
      <c r="U494" s="47">
        <f t="shared" si="701"/>
        <v>38606.6</v>
      </c>
      <c r="V494" s="80">
        <f t="shared" si="701"/>
        <v>0</v>
      </c>
      <c r="W494" s="47">
        <f t="shared" si="701"/>
        <v>38606.6</v>
      </c>
      <c r="X494" s="114" t="b">
        <f t="shared" si="600"/>
        <v>1</v>
      </c>
    </row>
    <row r="495" spans="1:24" ht="33" outlineLevel="1" x14ac:dyDescent="0.25">
      <c r="A495" s="6" t="s">
        <v>48</v>
      </c>
      <c r="B495" s="3" t="s">
        <v>326</v>
      </c>
      <c r="C495" s="48" t="s">
        <v>5</v>
      </c>
      <c r="D495" s="48" t="s">
        <v>41</v>
      </c>
      <c r="E495" s="68" t="s">
        <v>49</v>
      </c>
      <c r="F495" s="3" t="s">
        <v>7</v>
      </c>
      <c r="G495" s="49">
        <f t="shared" ref="G495:V496" si="702">G496</f>
        <v>23899.5</v>
      </c>
      <c r="H495" s="49">
        <f t="shared" si="702"/>
        <v>14707.1</v>
      </c>
      <c r="I495" s="49">
        <f t="shared" si="702"/>
        <v>38606.6</v>
      </c>
      <c r="J495" s="49">
        <f t="shared" si="702"/>
        <v>0</v>
      </c>
      <c r="K495" s="49">
        <f t="shared" si="702"/>
        <v>38606.6</v>
      </c>
      <c r="L495" s="55">
        <f t="shared" si="702"/>
        <v>0</v>
      </c>
      <c r="M495" s="49">
        <f t="shared" si="702"/>
        <v>38606.6</v>
      </c>
      <c r="N495" s="55">
        <f t="shared" si="702"/>
        <v>0</v>
      </c>
      <c r="O495" s="49">
        <f t="shared" si="702"/>
        <v>38606.6</v>
      </c>
      <c r="P495" s="55">
        <f t="shared" si="702"/>
        <v>0</v>
      </c>
      <c r="Q495" s="49">
        <f t="shared" si="702"/>
        <v>38606.6</v>
      </c>
      <c r="R495" s="55">
        <f t="shared" si="702"/>
        <v>0</v>
      </c>
      <c r="S495" s="118">
        <f t="shared" si="702"/>
        <v>38606.6</v>
      </c>
      <c r="T495" s="55">
        <f t="shared" si="702"/>
        <v>0</v>
      </c>
      <c r="U495" s="49">
        <f t="shared" si="702"/>
        <v>38606.6</v>
      </c>
      <c r="V495" s="55">
        <f t="shared" si="702"/>
        <v>0</v>
      </c>
      <c r="W495" s="49">
        <f t="shared" si="701"/>
        <v>38606.6</v>
      </c>
      <c r="X495" s="114" t="b">
        <f t="shared" si="600"/>
        <v>1</v>
      </c>
    </row>
    <row r="496" spans="1:24" ht="33" outlineLevel="1" x14ac:dyDescent="0.25">
      <c r="A496" s="6" t="s">
        <v>26</v>
      </c>
      <c r="B496" s="3" t="s">
        <v>326</v>
      </c>
      <c r="C496" s="48" t="s">
        <v>5</v>
      </c>
      <c r="D496" s="48" t="s">
        <v>41</v>
      </c>
      <c r="E496" s="68" t="s">
        <v>49</v>
      </c>
      <c r="F496" s="3" t="s">
        <v>27</v>
      </c>
      <c r="G496" s="49">
        <f t="shared" si="702"/>
        <v>23899.5</v>
      </c>
      <c r="H496" s="49">
        <f t="shared" si="702"/>
        <v>14707.1</v>
      </c>
      <c r="I496" s="49">
        <f t="shared" si="702"/>
        <v>38606.6</v>
      </c>
      <c r="J496" s="49">
        <f t="shared" si="702"/>
        <v>0</v>
      </c>
      <c r="K496" s="49">
        <f t="shared" si="702"/>
        <v>38606.6</v>
      </c>
      <c r="L496" s="55">
        <f t="shared" si="702"/>
        <v>0</v>
      </c>
      <c r="M496" s="49">
        <f t="shared" si="702"/>
        <v>38606.6</v>
      </c>
      <c r="N496" s="55">
        <f t="shared" si="702"/>
        <v>0</v>
      </c>
      <c r="O496" s="49">
        <f t="shared" si="702"/>
        <v>38606.6</v>
      </c>
      <c r="P496" s="55">
        <f t="shared" si="702"/>
        <v>0</v>
      </c>
      <c r="Q496" s="49">
        <f t="shared" si="702"/>
        <v>38606.6</v>
      </c>
      <c r="R496" s="55">
        <f t="shared" si="702"/>
        <v>0</v>
      </c>
      <c r="S496" s="118">
        <f t="shared" si="702"/>
        <v>38606.6</v>
      </c>
      <c r="T496" s="55">
        <f t="shared" si="702"/>
        <v>0</v>
      </c>
      <c r="U496" s="49">
        <f t="shared" si="702"/>
        <v>38606.6</v>
      </c>
      <c r="V496" s="55">
        <f t="shared" si="701"/>
        <v>0</v>
      </c>
      <c r="W496" s="49">
        <f t="shared" si="701"/>
        <v>38606.6</v>
      </c>
      <c r="X496" s="114" t="b">
        <f t="shared" si="600"/>
        <v>1</v>
      </c>
    </row>
    <row r="497" spans="1:24" ht="33" outlineLevel="1" x14ac:dyDescent="0.25">
      <c r="A497" s="6" t="s">
        <v>28</v>
      </c>
      <c r="B497" s="3" t="s">
        <v>326</v>
      </c>
      <c r="C497" s="48" t="s">
        <v>5</v>
      </c>
      <c r="D497" s="48" t="s">
        <v>41</v>
      </c>
      <c r="E497" s="68" t="s">
        <v>49</v>
      </c>
      <c r="F497" s="3" t="s">
        <v>29</v>
      </c>
      <c r="G497" s="55">
        <f>1254+542.5+30.5+192+2465.5+1918.5+7671.9+9824.6</f>
        <v>23899.5</v>
      </c>
      <c r="H497" s="91">
        <v>14707.1</v>
      </c>
      <c r="I497" s="55">
        <f>G497+H497</f>
        <v>38606.6</v>
      </c>
      <c r="J497" s="55">
        <v>0</v>
      </c>
      <c r="K497" s="55">
        <f>I497+J497</f>
        <v>38606.6</v>
      </c>
      <c r="L497" s="55">
        <v>0</v>
      </c>
      <c r="M497" s="55">
        <f>K497+L497</f>
        <v>38606.6</v>
      </c>
      <c r="N497" s="55">
        <v>0</v>
      </c>
      <c r="O497" s="55">
        <f>M497+N497</f>
        <v>38606.6</v>
      </c>
      <c r="P497" s="55">
        <v>0</v>
      </c>
      <c r="Q497" s="55">
        <f>O497+P497</f>
        <v>38606.6</v>
      </c>
      <c r="R497" s="55">
        <v>0</v>
      </c>
      <c r="S497" s="119">
        <f>Q497+R497</f>
        <v>38606.6</v>
      </c>
      <c r="T497" s="55">
        <v>0</v>
      </c>
      <c r="U497" s="55">
        <f>S497+T497</f>
        <v>38606.6</v>
      </c>
      <c r="V497" s="55">
        <v>0</v>
      </c>
      <c r="W497" s="55">
        <f>U497+V497</f>
        <v>38606.6</v>
      </c>
      <c r="X497" s="114" t="b">
        <f t="shared" si="600"/>
        <v>1</v>
      </c>
    </row>
    <row r="498" spans="1:24" outlineLevel="1" x14ac:dyDescent="0.25">
      <c r="A498" s="24" t="s">
        <v>125</v>
      </c>
      <c r="B498" s="4" t="s">
        <v>326</v>
      </c>
      <c r="C498" s="43" t="s">
        <v>126</v>
      </c>
      <c r="D498" s="43" t="s">
        <v>6</v>
      </c>
      <c r="E498" s="69" t="s">
        <v>7</v>
      </c>
      <c r="F498" s="3" t="s">
        <v>7</v>
      </c>
      <c r="G498" s="40">
        <f t="shared" ref="G498:V503" si="703">G499</f>
        <v>17514.599999999999</v>
      </c>
      <c r="H498" s="40">
        <f t="shared" si="703"/>
        <v>0</v>
      </c>
      <c r="I498" s="40">
        <f t="shared" si="703"/>
        <v>17514.599999999999</v>
      </c>
      <c r="J498" s="40">
        <f t="shared" si="703"/>
        <v>0</v>
      </c>
      <c r="K498" s="40">
        <f t="shared" si="703"/>
        <v>17514.599999999999</v>
      </c>
      <c r="L498" s="53">
        <f t="shared" si="703"/>
        <v>0</v>
      </c>
      <c r="M498" s="40">
        <f>M499+M505</f>
        <v>17514.599999999999</v>
      </c>
      <c r="N498" s="40">
        <f t="shared" ref="N498:O498" si="704">N499+N505</f>
        <v>11210.3</v>
      </c>
      <c r="O498" s="40">
        <f t="shared" si="704"/>
        <v>28724.899999999998</v>
      </c>
      <c r="P498" s="40">
        <f t="shared" ref="P498:Q498" si="705">P499+P505</f>
        <v>0</v>
      </c>
      <c r="Q498" s="40">
        <f t="shared" si="705"/>
        <v>28724.899999999998</v>
      </c>
      <c r="R498" s="40">
        <f t="shared" ref="R498:S498" si="706">R499+R505</f>
        <v>0</v>
      </c>
      <c r="S498" s="115">
        <f t="shared" si="706"/>
        <v>28724.899999999998</v>
      </c>
      <c r="T498" s="40">
        <f t="shared" ref="T498:U498" si="707">T499+T505</f>
        <v>0</v>
      </c>
      <c r="U498" s="40">
        <f t="shared" si="707"/>
        <v>28724.899999999998</v>
      </c>
      <c r="V498" s="40">
        <f t="shared" ref="V498:W498" si="708">V499+V505</f>
        <v>0</v>
      </c>
      <c r="W498" s="40">
        <f t="shared" si="708"/>
        <v>28724.899999999998</v>
      </c>
      <c r="X498" s="114" t="b">
        <f t="shared" si="600"/>
        <v>1</v>
      </c>
    </row>
    <row r="499" spans="1:24" outlineLevel="1" x14ac:dyDescent="0.25">
      <c r="A499" s="24" t="s">
        <v>127</v>
      </c>
      <c r="B499" s="4" t="s">
        <v>326</v>
      </c>
      <c r="C499" s="43" t="s">
        <v>126</v>
      </c>
      <c r="D499" s="43" t="s">
        <v>5</v>
      </c>
      <c r="E499" s="69" t="s">
        <v>7</v>
      </c>
      <c r="F499" s="3" t="s">
        <v>7</v>
      </c>
      <c r="G499" s="40">
        <f t="shared" si="703"/>
        <v>17514.599999999999</v>
      </c>
      <c r="H499" s="40">
        <f t="shared" si="703"/>
        <v>0</v>
      </c>
      <c r="I499" s="40">
        <f t="shared" si="703"/>
        <v>17514.599999999999</v>
      </c>
      <c r="J499" s="40">
        <f t="shared" si="703"/>
        <v>0</v>
      </c>
      <c r="K499" s="40">
        <f t="shared" si="703"/>
        <v>17514.599999999999</v>
      </c>
      <c r="L499" s="53">
        <f t="shared" si="703"/>
        <v>0</v>
      </c>
      <c r="M499" s="40">
        <f t="shared" si="703"/>
        <v>17514.599999999999</v>
      </c>
      <c r="N499" s="53">
        <f t="shared" si="703"/>
        <v>0</v>
      </c>
      <c r="O499" s="40">
        <f t="shared" si="703"/>
        <v>17514.599999999999</v>
      </c>
      <c r="P499" s="53">
        <f t="shared" si="703"/>
        <v>0</v>
      </c>
      <c r="Q499" s="40">
        <f t="shared" si="703"/>
        <v>17514.599999999999</v>
      </c>
      <c r="R499" s="53">
        <f t="shared" si="703"/>
        <v>0</v>
      </c>
      <c r="S499" s="115">
        <f t="shared" si="703"/>
        <v>17514.599999999999</v>
      </c>
      <c r="T499" s="53">
        <f t="shared" si="703"/>
        <v>0</v>
      </c>
      <c r="U499" s="40">
        <f t="shared" si="703"/>
        <v>17514.599999999999</v>
      </c>
      <c r="V499" s="53">
        <f t="shared" si="703"/>
        <v>0</v>
      </c>
      <c r="W499" s="40">
        <f t="shared" ref="V499:W503" si="709">W500</f>
        <v>17514.599999999999</v>
      </c>
      <c r="X499" s="114" t="b">
        <f t="shared" si="600"/>
        <v>1</v>
      </c>
    </row>
    <row r="500" spans="1:24" outlineLevel="1" x14ac:dyDescent="0.25">
      <c r="A500" s="24" t="s">
        <v>11</v>
      </c>
      <c r="B500" s="4">
        <v>902</v>
      </c>
      <c r="C500" s="43" t="s">
        <v>126</v>
      </c>
      <c r="D500" s="43" t="s">
        <v>5</v>
      </c>
      <c r="E500" s="69" t="s">
        <v>12</v>
      </c>
      <c r="F500" s="3"/>
      <c r="G500" s="40">
        <f t="shared" si="703"/>
        <v>17514.599999999999</v>
      </c>
      <c r="H500" s="40">
        <f t="shared" si="703"/>
        <v>0</v>
      </c>
      <c r="I500" s="40">
        <f t="shared" si="703"/>
        <v>17514.599999999999</v>
      </c>
      <c r="J500" s="40">
        <f t="shared" si="703"/>
        <v>0</v>
      </c>
      <c r="K500" s="40">
        <f t="shared" si="703"/>
        <v>17514.599999999999</v>
      </c>
      <c r="L500" s="53">
        <f t="shared" si="703"/>
        <v>0</v>
      </c>
      <c r="M500" s="40">
        <f t="shared" si="703"/>
        <v>17514.599999999999</v>
      </c>
      <c r="N500" s="53">
        <f t="shared" si="703"/>
        <v>0</v>
      </c>
      <c r="O500" s="40">
        <f t="shared" si="703"/>
        <v>17514.599999999999</v>
      </c>
      <c r="P500" s="53">
        <f t="shared" si="703"/>
        <v>0</v>
      </c>
      <c r="Q500" s="40">
        <f t="shared" si="703"/>
        <v>17514.599999999999</v>
      </c>
      <c r="R500" s="53">
        <f t="shared" si="703"/>
        <v>0</v>
      </c>
      <c r="S500" s="115">
        <f t="shared" si="703"/>
        <v>17514.599999999999</v>
      </c>
      <c r="T500" s="53">
        <f t="shared" si="703"/>
        <v>0</v>
      </c>
      <c r="U500" s="40">
        <f t="shared" si="703"/>
        <v>17514.599999999999</v>
      </c>
      <c r="V500" s="53">
        <f t="shared" si="709"/>
        <v>0</v>
      </c>
      <c r="W500" s="40">
        <f t="shared" si="709"/>
        <v>17514.599999999999</v>
      </c>
      <c r="X500" s="114" t="b">
        <f t="shared" si="600"/>
        <v>1</v>
      </c>
    </row>
    <row r="501" spans="1:24" outlineLevel="1" x14ac:dyDescent="0.25">
      <c r="A501" s="24" t="s">
        <v>131</v>
      </c>
      <c r="B501" s="4" t="s">
        <v>326</v>
      </c>
      <c r="C501" s="43" t="s">
        <v>126</v>
      </c>
      <c r="D501" s="43" t="s">
        <v>5</v>
      </c>
      <c r="E501" s="69" t="s">
        <v>132</v>
      </c>
      <c r="F501" s="3" t="s">
        <v>7</v>
      </c>
      <c r="G501" s="40">
        <f t="shared" si="703"/>
        <v>17514.599999999999</v>
      </c>
      <c r="H501" s="40">
        <f t="shared" si="703"/>
        <v>0</v>
      </c>
      <c r="I501" s="40">
        <f t="shared" si="703"/>
        <v>17514.599999999999</v>
      </c>
      <c r="J501" s="40">
        <f t="shared" si="703"/>
        <v>0</v>
      </c>
      <c r="K501" s="40">
        <f t="shared" si="703"/>
        <v>17514.599999999999</v>
      </c>
      <c r="L501" s="53">
        <f t="shared" si="703"/>
        <v>0</v>
      </c>
      <c r="M501" s="40">
        <f t="shared" si="703"/>
        <v>17514.599999999999</v>
      </c>
      <c r="N501" s="53">
        <f t="shared" si="703"/>
        <v>0</v>
      </c>
      <c r="O501" s="40">
        <f t="shared" si="703"/>
        <v>17514.599999999999</v>
      </c>
      <c r="P501" s="53">
        <f t="shared" si="703"/>
        <v>0</v>
      </c>
      <c r="Q501" s="40">
        <f t="shared" si="703"/>
        <v>17514.599999999999</v>
      </c>
      <c r="R501" s="53">
        <f t="shared" si="703"/>
        <v>0</v>
      </c>
      <c r="S501" s="115">
        <f t="shared" si="703"/>
        <v>17514.599999999999</v>
      </c>
      <c r="T501" s="53">
        <f t="shared" si="703"/>
        <v>0</v>
      </c>
      <c r="U501" s="40">
        <f t="shared" si="703"/>
        <v>17514.599999999999</v>
      </c>
      <c r="V501" s="53">
        <f t="shared" si="709"/>
        <v>0</v>
      </c>
      <c r="W501" s="40">
        <f t="shared" si="709"/>
        <v>17514.599999999999</v>
      </c>
      <c r="X501" s="114" t="b">
        <f t="shared" si="600"/>
        <v>1</v>
      </c>
    </row>
    <row r="502" spans="1:24" ht="17.25" outlineLevel="1" x14ac:dyDescent="0.3">
      <c r="A502" s="25" t="s">
        <v>335</v>
      </c>
      <c r="B502" s="5" t="s">
        <v>326</v>
      </c>
      <c r="C502" s="44" t="s">
        <v>126</v>
      </c>
      <c r="D502" s="44" t="s">
        <v>5</v>
      </c>
      <c r="E502" s="66" t="s">
        <v>336</v>
      </c>
      <c r="F502" s="3" t="s">
        <v>7</v>
      </c>
      <c r="G502" s="45">
        <f t="shared" si="703"/>
        <v>17514.599999999999</v>
      </c>
      <c r="H502" s="45">
        <f t="shared" si="703"/>
        <v>0</v>
      </c>
      <c r="I502" s="45">
        <f t="shared" si="703"/>
        <v>17514.599999999999</v>
      </c>
      <c r="J502" s="45">
        <f t="shared" si="703"/>
        <v>0</v>
      </c>
      <c r="K502" s="45">
        <f t="shared" si="703"/>
        <v>17514.599999999999</v>
      </c>
      <c r="L502" s="101">
        <f t="shared" si="703"/>
        <v>0</v>
      </c>
      <c r="M502" s="45">
        <f t="shared" si="703"/>
        <v>17514.599999999999</v>
      </c>
      <c r="N502" s="101">
        <f t="shared" si="703"/>
        <v>0</v>
      </c>
      <c r="O502" s="45">
        <f t="shared" si="703"/>
        <v>17514.599999999999</v>
      </c>
      <c r="P502" s="101">
        <f t="shared" si="703"/>
        <v>0</v>
      </c>
      <c r="Q502" s="45">
        <f t="shared" si="703"/>
        <v>17514.599999999999</v>
      </c>
      <c r="R502" s="101">
        <f t="shared" si="703"/>
        <v>0</v>
      </c>
      <c r="S502" s="116">
        <f t="shared" si="703"/>
        <v>17514.599999999999</v>
      </c>
      <c r="T502" s="101">
        <f t="shared" si="703"/>
        <v>0</v>
      </c>
      <c r="U502" s="45">
        <f t="shared" si="703"/>
        <v>17514.599999999999</v>
      </c>
      <c r="V502" s="101">
        <f t="shared" si="709"/>
        <v>0</v>
      </c>
      <c r="W502" s="45">
        <f t="shared" si="709"/>
        <v>17514.599999999999</v>
      </c>
      <c r="X502" s="114" t="b">
        <f t="shared" si="600"/>
        <v>1</v>
      </c>
    </row>
    <row r="503" spans="1:24" ht="33" outlineLevel="1" x14ac:dyDescent="0.25">
      <c r="A503" s="6" t="s">
        <v>26</v>
      </c>
      <c r="B503" s="3" t="s">
        <v>326</v>
      </c>
      <c r="C503" s="48" t="s">
        <v>126</v>
      </c>
      <c r="D503" s="48" t="s">
        <v>5</v>
      </c>
      <c r="E503" s="68" t="s">
        <v>336</v>
      </c>
      <c r="F503" s="3" t="s">
        <v>27</v>
      </c>
      <c r="G503" s="49">
        <f t="shared" si="703"/>
        <v>17514.599999999999</v>
      </c>
      <c r="H503" s="49">
        <f t="shared" si="703"/>
        <v>0</v>
      </c>
      <c r="I503" s="49">
        <f t="shared" si="703"/>
        <v>17514.599999999999</v>
      </c>
      <c r="J503" s="49">
        <f t="shared" si="703"/>
        <v>0</v>
      </c>
      <c r="K503" s="49">
        <f t="shared" si="703"/>
        <v>17514.599999999999</v>
      </c>
      <c r="L503" s="55">
        <f t="shared" si="703"/>
        <v>0</v>
      </c>
      <c r="M503" s="49">
        <f t="shared" si="703"/>
        <v>17514.599999999999</v>
      </c>
      <c r="N503" s="55">
        <f t="shared" si="703"/>
        <v>0</v>
      </c>
      <c r="O503" s="49">
        <f t="shared" si="703"/>
        <v>17514.599999999999</v>
      </c>
      <c r="P503" s="55">
        <f t="shared" si="703"/>
        <v>0</v>
      </c>
      <c r="Q503" s="49">
        <f t="shared" si="703"/>
        <v>17514.599999999999</v>
      </c>
      <c r="R503" s="55">
        <f t="shared" si="703"/>
        <v>0</v>
      </c>
      <c r="S503" s="118">
        <f t="shared" si="703"/>
        <v>17514.599999999999</v>
      </c>
      <c r="T503" s="55">
        <f t="shared" si="703"/>
        <v>0</v>
      </c>
      <c r="U503" s="49">
        <f t="shared" si="703"/>
        <v>17514.599999999999</v>
      </c>
      <c r="V503" s="55">
        <f t="shared" si="709"/>
        <v>0</v>
      </c>
      <c r="W503" s="49">
        <f t="shared" si="709"/>
        <v>17514.599999999999</v>
      </c>
      <c r="X503" s="114" t="b">
        <f t="shared" si="600"/>
        <v>1</v>
      </c>
    </row>
    <row r="504" spans="1:24" ht="33" outlineLevel="1" x14ac:dyDescent="0.25">
      <c r="A504" s="6" t="s">
        <v>28</v>
      </c>
      <c r="B504" s="3" t="s">
        <v>326</v>
      </c>
      <c r="C504" s="48" t="s">
        <v>126</v>
      </c>
      <c r="D504" s="48" t="s">
        <v>5</v>
      </c>
      <c r="E504" s="68" t="s">
        <v>336</v>
      </c>
      <c r="F504" s="3" t="s">
        <v>29</v>
      </c>
      <c r="G504" s="55">
        <v>17514.599999999999</v>
      </c>
      <c r="H504" s="49">
        <v>0</v>
      </c>
      <c r="I504" s="55">
        <f>G504+H504</f>
        <v>17514.599999999999</v>
      </c>
      <c r="J504" s="55">
        <v>0</v>
      </c>
      <c r="K504" s="55">
        <f>I504+J504</f>
        <v>17514.599999999999</v>
      </c>
      <c r="L504" s="55">
        <v>0</v>
      </c>
      <c r="M504" s="55">
        <f>K504+L504</f>
        <v>17514.599999999999</v>
      </c>
      <c r="N504" s="55">
        <v>0</v>
      </c>
      <c r="O504" s="55">
        <f>M504+N504</f>
        <v>17514.599999999999</v>
      </c>
      <c r="P504" s="55">
        <v>0</v>
      </c>
      <c r="Q504" s="55">
        <f>O504+P504</f>
        <v>17514.599999999999</v>
      </c>
      <c r="R504" s="55">
        <v>0</v>
      </c>
      <c r="S504" s="119">
        <f>Q504+R504</f>
        <v>17514.599999999999</v>
      </c>
      <c r="T504" s="55">
        <v>0</v>
      </c>
      <c r="U504" s="55">
        <f>S504+T504</f>
        <v>17514.599999999999</v>
      </c>
      <c r="V504" s="55">
        <v>0</v>
      </c>
      <c r="W504" s="55">
        <f>U504+V504</f>
        <v>17514.599999999999</v>
      </c>
      <c r="X504" s="114" t="b">
        <f t="shared" si="600"/>
        <v>1</v>
      </c>
    </row>
    <row r="505" spans="1:24" outlineLevel="1" x14ac:dyDescent="0.25">
      <c r="A505" s="24" t="s">
        <v>511</v>
      </c>
      <c r="B505" s="4">
        <v>902</v>
      </c>
      <c r="C505" s="43" t="s">
        <v>126</v>
      </c>
      <c r="D505" s="43" t="s">
        <v>10</v>
      </c>
      <c r="E505" s="79"/>
      <c r="F505" s="8"/>
      <c r="G505" s="55"/>
      <c r="H505" s="49"/>
      <c r="I505" s="55"/>
      <c r="J505" s="55"/>
      <c r="K505" s="55"/>
      <c r="L505" s="55"/>
      <c r="M505" s="40">
        <f>M506</f>
        <v>0</v>
      </c>
      <c r="N505" s="40">
        <f t="shared" ref="N505:W509" si="710">N506</f>
        <v>11210.3</v>
      </c>
      <c r="O505" s="40">
        <f t="shared" si="710"/>
        <v>11210.3</v>
      </c>
      <c r="P505" s="40">
        <f t="shared" si="710"/>
        <v>0</v>
      </c>
      <c r="Q505" s="40">
        <f t="shared" si="710"/>
        <v>11210.3</v>
      </c>
      <c r="R505" s="40">
        <f t="shared" si="710"/>
        <v>0</v>
      </c>
      <c r="S505" s="115">
        <f t="shared" si="710"/>
        <v>11210.3</v>
      </c>
      <c r="T505" s="40">
        <f t="shared" si="710"/>
        <v>0</v>
      </c>
      <c r="U505" s="40">
        <f t="shared" si="710"/>
        <v>11210.3</v>
      </c>
      <c r="V505" s="40">
        <f t="shared" si="710"/>
        <v>0</v>
      </c>
      <c r="W505" s="40">
        <f t="shared" si="710"/>
        <v>11210.3</v>
      </c>
      <c r="X505" s="114" t="b">
        <f t="shared" si="600"/>
        <v>1</v>
      </c>
    </row>
    <row r="506" spans="1:24" outlineLevel="1" x14ac:dyDescent="0.25">
      <c r="A506" s="82" t="s">
        <v>11</v>
      </c>
      <c r="B506" s="4">
        <v>902</v>
      </c>
      <c r="C506" s="43" t="s">
        <v>126</v>
      </c>
      <c r="D506" s="43" t="s">
        <v>10</v>
      </c>
      <c r="E506" s="69" t="s">
        <v>12</v>
      </c>
      <c r="F506" s="8"/>
      <c r="G506" s="55"/>
      <c r="H506" s="49"/>
      <c r="I506" s="55"/>
      <c r="J506" s="55"/>
      <c r="K506" s="55"/>
      <c r="L506" s="55"/>
      <c r="M506" s="40">
        <f>M507</f>
        <v>0</v>
      </c>
      <c r="N506" s="40">
        <f t="shared" si="710"/>
        <v>11210.3</v>
      </c>
      <c r="O506" s="40">
        <f t="shared" si="710"/>
        <v>11210.3</v>
      </c>
      <c r="P506" s="40">
        <f t="shared" si="710"/>
        <v>0</v>
      </c>
      <c r="Q506" s="40">
        <f t="shared" si="710"/>
        <v>11210.3</v>
      </c>
      <c r="R506" s="40">
        <f t="shared" si="710"/>
        <v>0</v>
      </c>
      <c r="S506" s="115">
        <f t="shared" si="710"/>
        <v>11210.3</v>
      </c>
      <c r="T506" s="40">
        <f t="shared" si="710"/>
        <v>0</v>
      </c>
      <c r="U506" s="40">
        <f t="shared" si="710"/>
        <v>11210.3</v>
      </c>
      <c r="V506" s="40">
        <f t="shared" si="710"/>
        <v>0</v>
      </c>
      <c r="W506" s="40">
        <f t="shared" si="710"/>
        <v>11210.3</v>
      </c>
      <c r="X506" s="114" t="b">
        <f t="shared" si="600"/>
        <v>1</v>
      </c>
    </row>
    <row r="507" spans="1:24" s="35" customFormat="1" ht="17.25" outlineLevel="1" x14ac:dyDescent="0.3">
      <c r="A507" s="25" t="s">
        <v>512</v>
      </c>
      <c r="B507" s="5">
        <v>902</v>
      </c>
      <c r="C507" s="44" t="s">
        <v>126</v>
      </c>
      <c r="D507" s="44" t="s">
        <v>10</v>
      </c>
      <c r="E507" s="66" t="s">
        <v>513</v>
      </c>
      <c r="F507" s="61"/>
      <c r="G507" s="80"/>
      <c r="H507" s="47"/>
      <c r="I507" s="80"/>
      <c r="J507" s="80"/>
      <c r="K507" s="80"/>
      <c r="L507" s="80"/>
      <c r="M507" s="45">
        <f>M508</f>
        <v>0</v>
      </c>
      <c r="N507" s="45">
        <f t="shared" si="710"/>
        <v>11210.3</v>
      </c>
      <c r="O507" s="45">
        <f t="shared" si="710"/>
        <v>11210.3</v>
      </c>
      <c r="P507" s="45">
        <f t="shared" si="710"/>
        <v>0</v>
      </c>
      <c r="Q507" s="45">
        <f t="shared" si="710"/>
        <v>11210.3</v>
      </c>
      <c r="R507" s="45">
        <f t="shared" si="710"/>
        <v>0</v>
      </c>
      <c r="S507" s="116">
        <f t="shared" si="710"/>
        <v>11210.3</v>
      </c>
      <c r="T507" s="45">
        <f t="shared" si="710"/>
        <v>0</v>
      </c>
      <c r="U507" s="45">
        <f t="shared" si="710"/>
        <v>11210.3</v>
      </c>
      <c r="V507" s="45">
        <f t="shared" si="710"/>
        <v>0</v>
      </c>
      <c r="W507" s="45">
        <f t="shared" si="710"/>
        <v>11210.3</v>
      </c>
      <c r="X507" s="114" t="b">
        <f t="shared" si="600"/>
        <v>1</v>
      </c>
    </row>
    <row r="508" spans="1:24" outlineLevel="1" x14ac:dyDescent="0.25">
      <c r="A508" s="26" t="s">
        <v>514</v>
      </c>
      <c r="B508" s="7">
        <v>902</v>
      </c>
      <c r="C508" s="46" t="s">
        <v>126</v>
      </c>
      <c r="D508" s="46" t="s">
        <v>10</v>
      </c>
      <c r="E508" s="67" t="s">
        <v>515</v>
      </c>
      <c r="F508" s="39"/>
      <c r="G508" s="55"/>
      <c r="H508" s="49"/>
      <c r="I508" s="55"/>
      <c r="J508" s="55"/>
      <c r="K508" s="55"/>
      <c r="L508" s="55"/>
      <c r="M508" s="47">
        <f>M509</f>
        <v>0</v>
      </c>
      <c r="N508" s="47">
        <f t="shared" si="710"/>
        <v>11210.3</v>
      </c>
      <c r="O508" s="47">
        <f t="shared" si="710"/>
        <v>11210.3</v>
      </c>
      <c r="P508" s="47">
        <f t="shared" si="710"/>
        <v>0</v>
      </c>
      <c r="Q508" s="47">
        <f t="shared" si="710"/>
        <v>11210.3</v>
      </c>
      <c r="R508" s="47">
        <f t="shared" si="710"/>
        <v>0</v>
      </c>
      <c r="S508" s="117">
        <f t="shared" si="710"/>
        <v>11210.3</v>
      </c>
      <c r="T508" s="47">
        <f t="shared" si="710"/>
        <v>0</v>
      </c>
      <c r="U508" s="47">
        <f t="shared" si="710"/>
        <v>11210.3</v>
      </c>
      <c r="V508" s="47">
        <f t="shared" si="710"/>
        <v>0</v>
      </c>
      <c r="W508" s="47">
        <f t="shared" si="710"/>
        <v>11210.3</v>
      </c>
      <c r="X508" s="114" t="b">
        <f t="shared" si="600"/>
        <v>1</v>
      </c>
    </row>
    <row r="509" spans="1:24" ht="33" outlineLevel="1" x14ac:dyDescent="0.25">
      <c r="A509" s="33" t="s">
        <v>26</v>
      </c>
      <c r="B509" s="3">
        <v>902</v>
      </c>
      <c r="C509" s="48" t="s">
        <v>126</v>
      </c>
      <c r="D509" s="48" t="s">
        <v>10</v>
      </c>
      <c r="E509" s="68" t="s">
        <v>515</v>
      </c>
      <c r="F509" s="3">
        <v>200</v>
      </c>
      <c r="G509" s="55"/>
      <c r="H509" s="49"/>
      <c r="I509" s="55"/>
      <c r="J509" s="55"/>
      <c r="K509" s="55"/>
      <c r="L509" s="55"/>
      <c r="M509" s="55">
        <f>M510</f>
        <v>0</v>
      </c>
      <c r="N509" s="55">
        <f t="shared" si="710"/>
        <v>11210.3</v>
      </c>
      <c r="O509" s="55">
        <f t="shared" si="710"/>
        <v>11210.3</v>
      </c>
      <c r="P509" s="55">
        <f t="shared" si="710"/>
        <v>0</v>
      </c>
      <c r="Q509" s="55">
        <f t="shared" si="710"/>
        <v>11210.3</v>
      </c>
      <c r="R509" s="55">
        <f t="shared" si="710"/>
        <v>0</v>
      </c>
      <c r="S509" s="119">
        <f t="shared" si="710"/>
        <v>11210.3</v>
      </c>
      <c r="T509" s="55">
        <f t="shared" si="710"/>
        <v>0</v>
      </c>
      <c r="U509" s="55">
        <f t="shared" si="710"/>
        <v>11210.3</v>
      </c>
      <c r="V509" s="55">
        <f t="shared" si="710"/>
        <v>0</v>
      </c>
      <c r="W509" s="55">
        <f t="shared" si="710"/>
        <v>11210.3</v>
      </c>
      <c r="X509" s="114" t="b">
        <f t="shared" ref="X509:X572" si="711">S509=Q509+R509</f>
        <v>1</v>
      </c>
    </row>
    <row r="510" spans="1:24" ht="33" outlineLevel="1" x14ac:dyDescent="0.25">
      <c r="A510" s="33" t="s">
        <v>28</v>
      </c>
      <c r="B510" s="3">
        <v>902</v>
      </c>
      <c r="C510" s="48" t="s">
        <v>126</v>
      </c>
      <c r="D510" s="48" t="s">
        <v>10</v>
      </c>
      <c r="E510" s="68" t="s">
        <v>515</v>
      </c>
      <c r="F510" s="3">
        <v>240</v>
      </c>
      <c r="G510" s="55"/>
      <c r="H510" s="49"/>
      <c r="I510" s="55"/>
      <c r="J510" s="55"/>
      <c r="K510" s="55"/>
      <c r="L510" s="55"/>
      <c r="M510" s="55">
        <v>0</v>
      </c>
      <c r="N510" s="55">
        <v>11210.3</v>
      </c>
      <c r="O510" s="55">
        <f>M510+N510</f>
        <v>11210.3</v>
      </c>
      <c r="P510" s="55">
        <v>0</v>
      </c>
      <c r="Q510" s="55">
        <f>O510+P510</f>
        <v>11210.3</v>
      </c>
      <c r="R510" s="55">
        <v>0</v>
      </c>
      <c r="S510" s="119">
        <f>Q510+R510</f>
        <v>11210.3</v>
      </c>
      <c r="T510" s="55">
        <v>0</v>
      </c>
      <c r="U510" s="55">
        <f>S510+T510</f>
        <v>11210.3</v>
      </c>
      <c r="V510" s="55">
        <v>0</v>
      </c>
      <c r="W510" s="55">
        <f>U510+V510</f>
        <v>11210.3</v>
      </c>
      <c r="X510" s="114" t="b">
        <f t="shared" si="711"/>
        <v>1</v>
      </c>
    </row>
    <row r="511" spans="1:24" outlineLevel="1" x14ac:dyDescent="0.25">
      <c r="A511" s="24" t="s">
        <v>207</v>
      </c>
      <c r="B511" s="4">
        <v>902</v>
      </c>
      <c r="C511" s="43" t="s">
        <v>208</v>
      </c>
      <c r="D511" s="43" t="s">
        <v>6</v>
      </c>
      <c r="E511" s="69" t="s">
        <v>7</v>
      </c>
      <c r="F511" s="3" t="s">
        <v>7</v>
      </c>
      <c r="G511" s="40">
        <f t="shared" ref="G511:V515" si="712">G512</f>
        <v>50</v>
      </c>
      <c r="H511" s="40">
        <f t="shared" si="712"/>
        <v>0</v>
      </c>
      <c r="I511" s="40">
        <f t="shared" si="712"/>
        <v>50</v>
      </c>
      <c r="J511" s="40">
        <f t="shared" si="712"/>
        <v>0</v>
      </c>
      <c r="K511" s="40">
        <f t="shared" si="712"/>
        <v>50</v>
      </c>
      <c r="L511" s="53">
        <f t="shared" si="712"/>
        <v>0</v>
      </c>
      <c r="M511" s="40">
        <f t="shared" si="712"/>
        <v>50</v>
      </c>
      <c r="N511" s="53">
        <f t="shared" si="712"/>
        <v>0</v>
      </c>
      <c r="O511" s="40">
        <f t="shared" si="712"/>
        <v>50</v>
      </c>
      <c r="P511" s="53">
        <f t="shared" si="712"/>
        <v>0</v>
      </c>
      <c r="Q511" s="40">
        <f t="shared" si="712"/>
        <v>50</v>
      </c>
      <c r="R511" s="53">
        <f t="shared" si="712"/>
        <v>0</v>
      </c>
      <c r="S511" s="115">
        <f t="shared" si="712"/>
        <v>50</v>
      </c>
      <c r="T511" s="53">
        <f t="shared" si="712"/>
        <v>0</v>
      </c>
      <c r="U511" s="40">
        <f t="shared" si="712"/>
        <v>50</v>
      </c>
      <c r="V511" s="53">
        <f t="shared" si="712"/>
        <v>0</v>
      </c>
      <c r="W511" s="40">
        <f t="shared" ref="V511:W515" si="713">W512</f>
        <v>50</v>
      </c>
      <c r="X511" s="114" t="b">
        <f t="shared" si="711"/>
        <v>1</v>
      </c>
    </row>
    <row r="512" spans="1:24" ht="33" outlineLevel="1" x14ac:dyDescent="0.25">
      <c r="A512" s="24" t="s">
        <v>244</v>
      </c>
      <c r="B512" s="4">
        <v>902</v>
      </c>
      <c r="C512" s="43" t="s">
        <v>208</v>
      </c>
      <c r="D512" s="43" t="s">
        <v>126</v>
      </c>
      <c r="E512" s="69"/>
      <c r="F512" s="3"/>
      <c r="G512" s="40">
        <f t="shared" si="712"/>
        <v>50</v>
      </c>
      <c r="H512" s="40">
        <f t="shared" si="712"/>
        <v>0</v>
      </c>
      <c r="I512" s="40">
        <f t="shared" si="712"/>
        <v>50</v>
      </c>
      <c r="J512" s="40">
        <f t="shared" si="712"/>
        <v>0</v>
      </c>
      <c r="K512" s="40">
        <f t="shared" si="712"/>
        <v>50</v>
      </c>
      <c r="L512" s="53">
        <f t="shared" si="712"/>
        <v>0</v>
      </c>
      <c r="M512" s="40">
        <f t="shared" si="712"/>
        <v>50</v>
      </c>
      <c r="N512" s="53">
        <f t="shared" si="712"/>
        <v>0</v>
      </c>
      <c r="O512" s="40">
        <f t="shared" si="712"/>
        <v>50</v>
      </c>
      <c r="P512" s="53">
        <f t="shared" si="712"/>
        <v>0</v>
      </c>
      <c r="Q512" s="40">
        <f t="shared" si="712"/>
        <v>50</v>
      </c>
      <c r="R512" s="53">
        <f t="shared" si="712"/>
        <v>0</v>
      </c>
      <c r="S512" s="115">
        <f t="shared" si="712"/>
        <v>50</v>
      </c>
      <c r="T512" s="53">
        <f t="shared" si="712"/>
        <v>0</v>
      </c>
      <c r="U512" s="40">
        <f t="shared" si="712"/>
        <v>50</v>
      </c>
      <c r="V512" s="53">
        <f t="shared" si="713"/>
        <v>0</v>
      </c>
      <c r="W512" s="40">
        <f t="shared" si="713"/>
        <v>50</v>
      </c>
      <c r="X512" s="114" t="b">
        <f t="shared" si="711"/>
        <v>1</v>
      </c>
    </row>
    <row r="513" spans="1:24" outlineLevel="1" x14ac:dyDescent="0.25">
      <c r="A513" s="24" t="s">
        <v>51</v>
      </c>
      <c r="B513" s="4">
        <v>902</v>
      </c>
      <c r="C513" s="43" t="s">
        <v>208</v>
      </c>
      <c r="D513" s="43" t="s">
        <v>126</v>
      </c>
      <c r="E513" s="69" t="s">
        <v>52</v>
      </c>
      <c r="F513" s="3"/>
      <c r="G513" s="40">
        <f t="shared" si="712"/>
        <v>50</v>
      </c>
      <c r="H513" s="40">
        <f t="shared" si="712"/>
        <v>0</v>
      </c>
      <c r="I513" s="40">
        <f t="shared" si="712"/>
        <v>50</v>
      </c>
      <c r="J513" s="40">
        <f t="shared" si="712"/>
        <v>0</v>
      </c>
      <c r="K513" s="40">
        <f t="shared" si="712"/>
        <v>50</v>
      </c>
      <c r="L513" s="53">
        <f t="shared" si="712"/>
        <v>0</v>
      </c>
      <c r="M513" s="40">
        <f t="shared" si="712"/>
        <v>50</v>
      </c>
      <c r="N513" s="53">
        <f t="shared" si="712"/>
        <v>0</v>
      </c>
      <c r="O513" s="40">
        <f t="shared" si="712"/>
        <v>50</v>
      </c>
      <c r="P513" s="53">
        <f t="shared" si="712"/>
        <v>0</v>
      </c>
      <c r="Q513" s="40">
        <f t="shared" si="712"/>
        <v>50</v>
      </c>
      <c r="R513" s="53">
        <f t="shared" si="712"/>
        <v>0</v>
      </c>
      <c r="S513" s="115">
        <f t="shared" si="712"/>
        <v>50</v>
      </c>
      <c r="T513" s="53">
        <f t="shared" si="712"/>
        <v>0</v>
      </c>
      <c r="U513" s="40">
        <f t="shared" si="712"/>
        <v>50</v>
      </c>
      <c r="V513" s="53">
        <f t="shared" si="713"/>
        <v>0</v>
      </c>
      <c r="W513" s="40">
        <f t="shared" si="713"/>
        <v>50</v>
      </c>
      <c r="X513" s="114" t="b">
        <f t="shared" si="711"/>
        <v>1</v>
      </c>
    </row>
    <row r="514" spans="1:24" ht="17.25" outlineLevel="1" x14ac:dyDescent="0.3">
      <c r="A514" s="25" t="s">
        <v>245</v>
      </c>
      <c r="B514" s="5">
        <v>902</v>
      </c>
      <c r="C514" s="44" t="s">
        <v>208</v>
      </c>
      <c r="D514" s="44" t="s">
        <v>126</v>
      </c>
      <c r="E514" s="66" t="s">
        <v>246</v>
      </c>
      <c r="F514" s="5"/>
      <c r="G514" s="45">
        <f t="shared" si="712"/>
        <v>50</v>
      </c>
      <c r="H514" s="45">
        <f t="shared" si="712"/>
        <v>0</v>
      </c>
      <c r="I514" s="45">
        <f t="shared" si="712"/>
        <v>50</v>
      </c>
      <c r="J514" s="45">
        <f t="shared" si="712"/>
        <v>0</v>
      </c>
      <c r="K514" s="45">
        <f t="shared" si="712"/>
        <v>50</v>
      </c>
      <c r="L514" s="101">
        <f t="shared" si="712"/>
        <v>0</v>
      </c>
      <c r="M514" s="45">
        <f t="shared" si="712"/>
        <v>50</v>
      </c>
      <c r="N514" s="101">
        <f t="shared" si="712"/>
        <v>0</v>
      </c>
      <c r="O514" s="45">
        <f t="shared" si="712"/>
        <v>50</v>
      </c>
      <c r="P514" s="101">
        <f t="shared" si="712"/>
        <v>0</v>
      </c>
      <c r="Q514" s="45">
        <f t="shared" si="712"/>
        <v>50</v>
      </c>
      <c r="R514" s="101">
        <f t="shared" si="712"/>
        <v>0</v>
      </c>
      <c r="S514" s="116">
        <f t="shared" si="712"/>
        <v>50</v>
      </c>
      <c r="T514" s="101">
        <f t="shared" si="712"/>
        <v>0</v>
      </c>
      <c r="U514" s="45">
        <f t="shared" si="712"/>
        <v>50</v>
      </c>
      <c r="V514" s="101">
        <f t="shared" si="713"/>
        <v>0</v>
      </c>
      <c r="W514" s="45">
        <f t="shared" si="713"/>
        <v>50</v>
      </c>
      <c r="X514" s="114" t="b">
        <f t="shared" si="711"/>
        <v>1</v>
      </c>
    </row>
    <row r="515" spans="1:24" ht="33" outlineLevel="1" x14ac:dyDescent="0.25">
      <c r="A515" s="6" t="s">
        <v>26</v>
      </c>
      <c r="B515" s="3">
        <v>902</v>
      </c>
      <c r="C515" s="48" t="s">
        <v>208</v>
      </c>
      <c r="D515" s="48" t="s">
        <v>126</v>
      </c>
      <c r="E515" s="68" t="s">
        <v>246</v>
      </c>
      <c r="F515" s="3" t="s">
        <v>27</v>
      </c>
      <c r="G515" s="49">
        <f t="shared" si="712"/>
        <v>50</v>
      </c>
      <c r="H515" s="49">
        <f t="shared" si="712"/>
        <v>0</v>
      </c>
      <c r="I515" s="49">
        <f t="shared" si="712"/>
        <v>50</v>
      </c>
      <c r="J515" s="49">
        <f t="shared" si="712"/>
        <v>0</v>
      </c>
      <c r="K515" s="49">
        <f t="shared" si="712"/>
        <v>50</v>
      </c>
      <c r="L515" s="55">
        <f t="shared" si="712"/>
        <v>0</v>
      </c>
      <c r="M515" s="49">
        <f t="shared" si="712"/>
        <v>50</v>
      </c>
      <c r="N515" s="55">
        <f t="shared" si="712"/>
        <v>0</v>
      </c>
      <c r="O515" s="49">
        <f t="shared" si="712"/>
        <v>50</v>
      </c>
      <c r="P515" s="55">
        <f t="shared" si="712"/>
        <v>0</v>
      </c>
      <c r="Q515" s="49">
        <f t="shared" si="712"/>
        <v>50</v>
      </c>
      <c r="R515" s="55">
        <f t="shared" si="712"/>
        <v>0</v>
      </c>
      <c r="S515" s="118">
        <f t="shared" si="712"/>
        <v>50</v>
      </c>
      <c r="T515" s="55">
        <f t="shared" si="712"/>
        <v>0</v>
      </c>
      <c r="U515" s="49">
        <f t="shared" si="712"/>
        <v>50</v>
      </c>
      <c r="V515" s="55">
        <f t="shared" si="713"/>
        <v>0</v>
      </c>
      <c r="W515" s="49">
        <f t="shared" si="713"/>
        <v>50</v>
      </c>
      <c r="X515" s="114" t="b">
        <f t="shared" si="711"/>
        <v>1</v>
      </c>
    </row>
    <row r="516" spans="1:24" ht="33" outlineLevel="1" x14ac:dyDescent="0.25">
      <c r="A516" s="6" t="s">
        <v>28</v>
      </c>
      <c r="B516" s="3">
        <v>902</v>
      </c>
      <c r="C516" s="48" t="s">
        <v>208</v>
      </c>
      <c r="D516" s="48" t="s">
        <v>126</v>
      </c>
      <c r="E516" s="68" t="s">
        <v>246</v>
      </c>
      <c r="F516" s="3" t="s">
        <v>29</v>
      </c>
      <c r="G516" s="55">
        <v>50</v>
      </c>
      <c r="H516" s="49">
        <v>0</v>
      </c>
      <c r="I516" s="55">
        <f>G516+H516</f>
        <v>50</v>
      </c>
      <c r="J516" s="55">
        <v>0</v>
      </c>
      <c r="K516" s="55">
        <f>I516+J516</f>
        <v>50</v>
      </c>
      <c r="L516" s="55">
        <v>0</v>
      </c>
      <c r="M516" s="55">
        <f>K516+L516</f>
        <v>50</v>
      </c>
      <c r="N516" s="55">
        <v>0</v>
      </c>
      <c r="O516" s="55">
        <f>M516+N516</f>
        <v>50</v>
      </c>
      <c r="P516" s="55">
        <v>0</v>
      </c>
      <c r="Q516" s="55">
        <f>O516+P516</f>
        <v>50</v>
      </c>
      <c r="R516" s="55">
        <v>0</v>
      </c>
      <c r="S516" s="119">
        <f>Q516+R516</f>
        <v>50</v>
      </c>
      <c r="T516" s="55">
        <v>0</v>
      </c>
      <c r="U516" s="55">
        <f>S516+T516</f>
        <v>50</v>
      </c>
      <c r="V516" s="55">
        <v>0</v>
      </c>
      <c r="W516" s="55">
        <f>U516+V516</f>
        <v>50</v>
      </c>
      <c r="X516" s="114" t="b">
        <f t="shared" si="711"/>
        <v>1</v>
      </c>
    </row>
    <row r="517" spans="1:24" ht="34.5" outlineLevel="1" x14ac:dyDescent="0.3">
      <c r="A517" s="25" t="s">
        <v>452</v>
      </c>
      <c r="B517" s="5" t="s">
        <v>337</v>
      </c>
      <c r="C517" s="44" t="s">
        <v>7</v>
      </c>
      <c r="D517" s="44" t="s">
        <v>7</v>
      </c>
      <c r="E517" s="66" t="s">
        <v>7</v>
      </c>
      <c r="F517" s="3" t="s">
        <v>7</v>
      </c>
      <c r="G517" s="40">
        <f t="shared" ref="G517:S517" si="714">G518</f>
        <v>784049.6</v>
      </c>
      <c r="H517" s="40">
        <f t="shared" si="714"/>
        <v>23095</v>
      </c>
      <c r="I517" s="40">
        <f t="shared" si="714"/>
        <v>807144.6</v>
      </c>
      <c r="J517" s="40">
        <f t="shared" si="714"/>
        <v>4357</v>
      </c>
      <c r="K517" s="40">
        <f t="shared" si="714"/>
        <v>811501.6</v>
      </c>
      <c r="L517" s="53">
        <f t="shared" si="714"/>
        <v>-179729.80000000002</v>
      </c>
      <c r="M517" s="40">
        <f t="shared" si="714"/>
        <v>631771.80000000005</v>
      </c>
      <c r="N517" s="53">
        <f t="shared" si="714"/>
        <v>0</v>
      </c>
      <c r="O517" s="40">
        <f t="shared" si="714"/>
        <v>631771.80000000005</v>
      </c>
      <c r="P517" s="53">
        <f t="shared" si="714"/>
        <v>0</v>
      </c>
      <c r="Q517" s="40">
        <f t="shared" si="714"/>
        <v>631771.80000000005</v>
      </c>
      <c r="R517" s="53">
        <f t="shared" si="714"/>
        <v>0</v>
      </c>
      <c r="S517" s="115">
        <f t="shared" si="714"/>
        <v>631771.80000000005</v>
      </c>
      <c r="T517" s="129">
        <f>T518+T692</f>
        <v>-188333.65023999987</v>
      </c>
      <c r="U517" s="129">
        <f>U518+U692</f>
        <v>443438.14976000012</v>
      </c>
      <c r="V517" s="129">
        <f>V518+V692</f>
        <v>-35.538020000000003</v>
      </c>
      <c r="W517" s="129">
        <f>W518+W692</f>
        <v>443402.61174000008</v>
      </c>
      <c r="X517" s="114" t="b">
        <f t="shared" si="711"/>
        <v>1</v>
      </c>
    </row>
    <row r="518" spans="1:24" outlineLevel="1" x14ac:dyDescent="0.25">
      <c r="A518" s="24" t="s">
        <v>207</v>
      </c>
      <c r="B518" s="4" t="s">
        <v>337</v>
      </c>
      <c r="C518" s="43" t="s">
        <v>208</v>
      </c>
      <c r="D518" s="43" t="s">
        <v>6</v>
      </c>
      <c r="E518" s="69" t="s">
        <v>7</v>
      </c>
      <c r="F518" s="3" t="s">
        <v>7</v>
      </c>
      <c r="G518" s="40">
        <f>G519+G573+G632+G643+G638</f>
        <v>784049.6</v>
      </c>
      <c r="H518" s="40">
        <f t="shared" ref="H518:I518" si="715">H519+H573+H632+H643+H638</f>
        <v>23095</v>
      </c>
      <c r="I518" s="40">
        <f t="shared" si="715"/>
        <v>807144.6</v>
      </c>
      <c r="J518" s="40">
        <f t="shared" ref="J518:K518" si="716">J519+J573+J632+J643+J638</f>
        <v>4357</v>
      </c>
      <c r="K518" s="40">
        <f t="shared" si="716"/>
        <v>811501.6</v>
      </c>
      <c r="L518" s="53">
        <f t="shared" ref="L518:M518" si="717">L519+L573+L632+L643+L638</f>
        <v>-179729.80000000002</v>
      </c>
      <c r="M518" s="40">
        <f t="shared" si="717"/>
        <v>631771.80000000005</v>
      </c>
      <c r="N518" s="53">
        <f t="shared" ref="N518:O518" si="718">N519+N573+N632+N643+N638</f>
        <v>0</v>
      </c>
      <c r="O518" s="40">
        <f t="shared" si="718"/>
        <v>631771.80000000005</v>
      </c>
      <c r="P518" s="53">
        <f t="shared" ref="P518:Q518" si="719">P519+P573+P632+P643+P638</f>
        <v>0</v>
      </c>
      <c r="Q518" s="40">
        <f t="shared" si="719"/>
        <v>631771.80000000005</v>
      </c>
      <c r="R518" s="53">
        <f t="shared" ref="R518:S518" si="720">R519+R573+R632+R643+R638</f>
        <v>0</v>
      </c>
      <c r="S518" s="115">
        <f t="shared" si="720"/>
        <v>631771.80000000005</v>
      </c>
      <c r="T518" s="129">
        <f t="shared" ref="T518:U518" si="721">T519+T573+T632+T643+T638</f>
        <v>-577924.84230999998</v>
      </c>
      <c r="U518" s="137">
        <f t="shared" si="721"/>
        <v>53846.957689999996</v>
      </c>
      <c r="V518" s="129">
        <f t="shared" ref="V518:W518" si="722">V519+V573+V632+V643+V638</f>
        <v>0</v>
      </c>
      <c r="W518" s="137">
        <f t="shared" si="722"/>
        <v>53846.957689999996</v>
      </c>
      <c r="X518" s="114" t="b">
        <f t="shared" si="711"/>
        <v>1</v>
      </c>
    </row>
    <row r="519" spans="1:24" outlineLevel="1" x14ac:dyDescent="0.25">
      <c r="A519" s="24" t="s">
        <v>338</v>
      </c>
      <c r="B519" s="4" t="s">
        <v>337</v>
      </c>
      <c r="C519" s="43" t="s">
        <v>208</v>
      </c>
      <c r="D519" s="43" t="s">
        <v>5</v>
      </c>
      <c r="E519" s="69" t="s">
        <v>7</v>
      </c>
      <c r="F519" s="3" t="s">
        <v>7</v>
      </c>
      <c r="G519" s="40">
        <f t="shared" ref="G519:W519" si="723">G520</f>
        <v>283658.59999999998</v>
      </c>
      <c r="H519" s="40">
        <f t="shared" si="723"/>
        <v>0</v>
      </c>
      <c r="I519" s="40">
        <f t="shared" si="723"/>
        <v>283658.59999999998</v>
      </c>
      <c r="J519" s="40">
        <f t="shared" si="723"/>
        <v>0</v>
      </c>
      <c r="K519" s="40">
        <f t="shared" si="723"/>
        <v>283658.59999999998</v>
      </c>
      <c r="L519" s="53">
        <f t="shared" si="723"/>
        <v>-1000</v>
      </c>
      <c r="M519" s="40">
        <f t="shared" si="723"/>
        <v>282658.59999999998</v>
      </c>
      <c r="N519" s="53">
        <f t="shared" si="723"/>
        <v>0</v>
      </c>
      <c r="O519" s="40">
        <f t="shared" si="723"/>
        <v>282658.59999999998</v>
      </c>
      <c r="P519" s="53">
        <f t="shared" si="723"/>
        <v>0</v>
      </c>
      <c r="Q519" s="40">
        <f t="shared" si="723"/>
        <v>282658.59999999998</v>
      </c>
      <c r="R519" s="53">
        <f t="shared" si="723"/>
        <v>0</v>
      </c>
      <c r="S519" s="115">
        <f t="shared" si="723"/>
        <v>282658.59999999998</v>
      </c>
      <c r="T519" s="53">
        <f t="shared" si="723"/>
        <v>-282658.59999999998</v>
      </c>
      <c r="U519" s="40">
        <f t="shared" si="723"/>
        <v>0</v>
      </c>
      <c r="V519" s="53">
        <f t="shared" si="723"/>
        <v>0</v>
      </c>
      <c r="W519" s="40">
        <f t="shared" si="723"/>
        <v>0</v>
      </c>
      <c r="X519" s="114" t="b">
        <f t="shared" si="711"/>
        <v>1</v>
      </c>
    </row>
    <row r="520" spans="1:24" ht="33" outlineLevel="1" x14ac:dyDescent="0.25">
      <c r="A520" s="27" t="s">
        <v>411</v>
      </c>
      <c r="B520" s="12" t="s">
        <v>337</v>
      </c>
      <c r="C520" s="51" t="s">
        <v>208</v>
      </c>
      <c r="D520" s="51" t="s">
        <v>5</v>
      </c>
      <c r="E520" s="70" t="s">
        <v>339</v>
      </c>
      <c r="F520" s="12" t="s">
        <v>7</v>
      </c>
      <c r="G520" s="52">
        <f>G521+G539+G544+G554+G568</f>
        <v>283658.59999999998</v>
      </c>
      <c r="H520" s="52">
        <f t="shared" ref="H520:I520" si="724">H521+H539+H544+H554+H568</f>
        <v>0</v>
      </c>
      <c r="I520" s="52">
        <f t="shared" si="724"/>
        <v>283658.59999999998</v>
      </c>
      <c r="J520" s="52">
        <f t="shared" ref="J520:K520" si="725">J521+J539+J544+J554+J568</f>
        <v>0</v>
      </c>
      <c r="K520" s="52">
        <f t="shared" si="725"/>
        <v>283658.59999999998</v>
      </c>
      <c r="L520" s="75">
        <f t="shared" ref="L520:M520" si="726">L521+L539+L544+L554+L568</f>
        <v>-1000</v>
      </c>
      <c r="M520" s="52">
        <f t="shared" si="726"/>
        <v>282658.59999999998</v>
      </c>
      <c r="N520" s="75">
        <f t="shared" ref="N520:O520" si="727">N521+N539+N544+N554+N568</f>
        <v>0</v>
      </c>
      <c r="O520" s="52">
        <f t="shared" si="727"/>
        <v>282658.59999999998</v>
      </c>
      <c r="P520" s="75">
        <f t="shared" ref="P520:Q520" si="728">P521+P539+P544+P554+P568</f>
        <v>0</v>
      </c>
      <c r="Q520" s="52">
        <f t="shared" si="728"/>
        <v>282658.59999999998</v>
      </c>
      <c r="R520" s="75">
        <f t="shared" ref="R520:S520" si="729">R521+R539+R544+R554+R568</f>
        <v>0</v>
      </c>
      <c r="S520" s="121">
        <f t="shared" si="729"/>
        <v>282658.59999999998</v>
      </c>
      <c r="T520" s="75">
        <f t="shared" ref="T520:U520" si="730">T521+T539+T544+T554+T568</f>
        <v>-282658.59999999998</v>
      </c>
      <c r="U520" s="52">
        <f t="shared" si="730"/>
        <v>0</v>
      </c>
      <c r="V520" s="75">
        <f t="shared" ref="V520:W520" si="731">V521+V539+V544+V554+V568</f>
        <v>0</v>
      </c>
      <c r="W520" s="52">
        <f t="shared" si="731"/>
        <v>0</v>
      </c>
      <c r="X520" s="114" t="b">
        <f t="shared" si="711"/>
        <v>1</v>
      </c>
    </row>
    <row r="521" spans="1:24" ht="69" outlineLevel="1" x14ac:dyDescent="0.3">
      <c r="A521" s="25" t="s">
        <v>461</v>
      </c>
      <c r="B521" s="5" t="s">
        <v>337</v>
      </c>
      <c r="C521" s="44" t="s">
        <v>208</v>
      </c>
      <c r="D521" s="44" t="s">
        <v>5</v>
      </c>
      <c r="E521" s="66" t="s">
        <v>340</v>
      </c>
      <c r="F521" s="3" t="s">
        <v>7</v>
      </c>
      <c r="G521" s="45">
        <f>G522+G526+G530+G534</f>
        <v>269634.59999999998</v>
      </c>
      <c r="H521" s="45">
        <f t="shared" ref="H521:I521" si="732">H522+H526+H530+H534</f>
        <v>0</v>
      </c>
      <c r="I521" s="45">
        <f t="shared" si="732"/>
        <v>269634.59999999998</v>
      </c>
      <c r="J521" s="45">
        <f t="shared" ref="J521:K521" si="733">J522+J526+J530+J534</f>
        <v>0</v>
      </c>
      <c r="K521" s="45">
        <f t="shared" si="733"/>
        <v>269634.59999999998</v>
      </c>
      <c r="L521" s="101">
        <f t="shared" ref="L521:M521" si="734">L522+L526+L530+L534</f>
        <v>-1000</v>
      </c>
      <c r="M521" s="45">
        <f t="shared" si="734"/>
        <v>268634.59999999998</v>
      </c>
      <c r="N521" s="101">
        <f t="shared" ref="N521:O521" si="735">N522+N526+N530+N534</f>
        <v>0</v>
      </c>
      <c r="O521" s="45">
        <f t="shared" si="735"/>
        <v>268634.59999999998</v>
      </c>
      <c r="P521" s="101">
        <f t="shared" ref="P521:Q521" si="736">P522+P526+P530+P534</f>
        <v>0</v>
      </c>
      <c r="Q521" s="45">
        <f t="shared" si="736"/>
        <v>268634.59999999998</v>
      </c>
      <c r="R521" s="101">
        <f t="shared" ref="R521:S521" si="737">R522+R526+R530+R534</f>
        <v>0</v>
      </c>
      <c r="S521" s="116">
        <f t="shared" si="737"/>
        <v>268634.59999999998</v>
      </c>
      <c r="T521" s="101">
        <f t="shared" ref="T521:U521" si="738">T522+T526+T530+T534</f>
        <v>-268634.59999999998</v>
      </c>
      <c r="U521" s="45">
        <f t="shared" si="738"/>
        <v>0</v>
      </c>
      <c r="V521" s="101">
        <f t="shared" ref="V521:W521" si="739">V522+V526+V530+V534</f>
        <v>0</v>
      </c>
      <c r="W521" s="45">
        <f t="shared" si="739"/>
        <v>0</v>
      </c>
      <c r="X521" s="114" t="b">
        <f t="shared" si="711"/>
        <v>1</v>
      </c>
    </row>
    <row r="522" spans="1:24" ht="33" outlineLevel="1" x14ac:dyDescent="0.25">
      <c r="A522" s="26" t="s">
        <v>341</v>
      </c>
      <c r="B522" s="7" t="s">
        <v>337</v>
      </c>
      <c r="C522" s="46" t="s">
        <v>208</v>
      </c>
      <c r="D522" s="46" t="s">
        <v>5</v>
      </c>
      <c r="E522" s="67" t="s">
        <v>342</v>
      </c>
      <c r="F522" s="3" t="s">
        <v>7</v>
      </c>
      <c r="G522" s="47">
        <f t="shared" ref="G522:V524" si="740">G523</f>
        <v>251055.6</v>
      </c>
      <c r="H522" s="47">
        <f t="shared" si="740"/>
        <v>0</v>
      </c>
      <c r="I522" s="47">
        <f t="shared" si="740"/>
        <v>251055.6</v>
      </c>
      <c r="J522" s="47">
        <f t="shared" si="740"/>
        <v>0</v>
      </c>
      <c r="K522" s="47">
        <f t="shared" si="740"/>
        <v>251055.6</v>
      </c>
      <c r="L522" s="80">
        <f t="shared" si="740"/>
        <v>0</v>
      </c>
      <c r="M522" s="47">
        <f t="shared" si="740"/>
        <v>251055.6</v>
      </c>
      <c r="N522" s="80">
        <f t="shared" si="740"/>
        <v>0</v>
      </c>
      <c r="O522" s="47">
        <f t="shared" si="740"/>
        <v>251055.6</v>
      </c>
      <c r="P522" s="80">
        <f t="shared" si="740"/>
        <v>0</v>
      </c>
      <c r="Q522" s="47">
        <f t="shared" si="740"/>
        <v>251055.6</v>
      </c>
      <c r="R522" s="80">
        <f t="shared" si="740"/>
        <v>0</v>
      </c>
      <c r="S522" s="117">
        <f t="shared" si="740"/>
        <v>251055.6</v>
      </c>
      <c r="T522" s="80">
        <f t="shared" si="740"/>
        <v>-251055.6</v>
      </c>
      <c r="U522" s="47">
        <f t="shared" si="740"/>
        <v>0</v>
      </c>
      <c r="V522" s="80">
        <f t="shared" si="740"/>
        <v>0</v>
      </c>
      <c r="W522" s="47">
        <f t="shared" ref="V522:W524" si="741">W523</f>
        <v>0</v>
      </c>
      <c r="X522" s="114" t="b">
        <f t="shared" si="711"/>
        <v>1</v>
      </c>
    </row>
    <row r="523" spans="1:24" outlineLevel="1" x14ac:dyDescent="0.25">
      <c r="A523" s="6" t="s">
        <v>87</v>
      </c>
      <c r="B523" s="3" t="s">
        <v>337</v>
      </c>
      <c r="C523" s="48" t="s">
        <v>208</v>
      </c>
      <c r="D523" s="48" t="s">
        <v>5</v>
      </c>
      <c r="E523" s="68" t="s">
        <v>343</v>
      </c>
      <c r="F523" s="3" t="s">
        <v>7</v>
      </c>
      <c r="G523" s="49">
        <f t="shared" si="740"/>
        <v>251055.6</v>
      </c>
      <c r="H523" s="49">
        <f t="shared" si="740"/>
        <v>0</v>
      </c>
      <c r="I523" s="49">
        <f t="shared" si="740"/>
        <v>251055.6</v>
      </c>
      <c r="J523" s="49">
        <f t="shared" si="740"/>
        <v>0</v>
      </c>
      <c r="K523" s="49">
        <f t="shared" si="740"/>
        <v>251055.6</v>
      </c>
      <c r="L523" s="55">
        <f t="shared" si="740"/>
        <v>0</v>
      </c>
      <c r="M523" s="49">
        <f t="shared" si="740"/>
        <v>251055.6</v>
      </c>
      <c r="N523" s="55">
        <f t="shared" si="740"/>
        <v>0</v>
      </c>
      <c r="O523" s="49">
        <f t="shared" si="740"/>
        <v>251055.6</v>
      </c>
      <c r="P523" s="55">
        <f t="shared" si="740"/>
        <v>0</v>
      </c>
      <c r="Q523" s="49">
        <f t="shared" si="740"/>
        <v>251055.6</v>
      </c>
      <c r="R523" s="55">
        <f t="shared" si="740"/>
        <v>0</v>
      </c>
      <c r="S523" s="118">
        <f t="shared" si="740"/>
        <v>251055.6</v>
      </c>
      <c r="T523" s="55">
        <f t="shared" si="740"/>
        <v>-251055.6</v>
      </c>
      <c r="U523" s="49">
        <f t="shared" si="740"/>
        <v>0</v>
      </c>
      <c r="V523" s="55">
        <f t="shared" si="741"/>
        <v>0</v>
      </c>
      <c r="W523" s="49">
        <f t="shared" si="741"/>
        <v>0</v>
      </c>
      <c r="X523" s="114" t="b">
        <f t="shared" si="711"/>
        <v>1</v>
      </c>
    </row>
    <row r="524" spans="1:24" ht="33" outlineLevel="1" x14ac:dyDescent="0.25">
      <c r="A524" s="6" t="s">
        <v>89</v>
      </c>
      <c r="B524" s="3" t="s">
        <v>337</v>
      </c>
      <c r="C524" s="48" t="s">
        <v>208</v>
      </c>
      <c r="D524" s="48" t="s">
        <v>5</v>
      </c>
      <c r="E524" s="68" t="s">
        <v>343</v>
      </c>
      <c r="F524" s="3" t="s">
        <v>90</v>
      </c>
      <c r="G524" s="49">
        <f t="shared" si="740"/>
        <v>251055.6</v>
      </c>
      <c r="H524" s="49">
        <f t="shared" si="740"/>
        <v>0</v>
      </c>
      <c r="I524" s="49">
        <f t="shared" si="740"/>
        <v>251055.6</v>
      </c>
      <c r="J524" s="49">
        <f t="shared" si="740"/>
        <v>0</v>
      </c>
      <c r="K524" s="49">
        <f t="shared" si="740"/>
        <v>251055.6</v>
      </c>
      <c r="L524" s="55">
        <f t="shared" si="740"/>
        <v>0</v>
      </c>
      <c r="M524" s="49">
        <f t="shared" si="740"/>
        <v>251055.6</v>
      </c>
      <c r="N524" s="55">
        <f t="shared" si="740"/>
        <v>0</v>
      </c>
      <c r="O524" s="49">
        <f t="shared" si="740"/>
        <v>251055.6</v>
      </c>
      <c r="P524" s="55">
        <f t="shared" si="740"/>
        <v>0</v>
      </c>
      <c r="Q524" s="49">
        <f t="shared" si="740"/>
        <v>251055.6</v>
      </c>
      <c r="R524" s="55">
        <f t="shared" si="740"/>
        <v>0</v>
      </c>
      <c r="S524" s="118">
        <f t="shared" si="740"/>
        <v>251055.6</v>
      </c>
      <c r="T524" s="55">
        <f t="shared" si="740"/>
        <v>-251055.6</v>
      </c>
      <c r="U524" s="49">
        <f t="shared" si="740"/>
        <v>0</v>
      </c>
      <c r="V524" s="55">
        <f t="shared" si="741"/>
        <v>0</v>
      </c>
      <c r="W524" s="49">
        <f t="shared" si="741"/>
        <v>0</v>
      </c>
      <c r="X524" s="114" t="b">
        <f t="shared" si="711"/>
        <v>1</v>
      </c>
    </row>
    <row r="525" spans="1:24" outlineLevel="1" x14ac:dyDescent="0.25">
      <c r="A525" s="6" t="s">
        <v>218</v>
      </c>
      <c r="B525" s="3" t="s">
        <v>337</v>
      </c>
      <c r="C525" s="48" t="s">
        <v>208</v>
      </c>
      <c r="D525" s="48" t="s">
        <v>5</v>
      </c>
      <c r="E525" s="68" t="s">
        <v>343</v>
      </c>
      <c r="F525" s="3" t="s">
        <v>219</v>
      </c>
      <c r="G525" s="55">
        <v>251055.6</v>
      </c>
      <c r="H525" s="49">
        <v>0</v>
      </c>
      <c r="I525" s="55">
        <f>G525+H525</f>
        <v>251055.6</v>
      </c>
      <c r="J525" s="55">
        <v>0</v>
      </c>
      <c r="K525" s="55">
        <f>I525+J525</f>
        <v>251055.6</v>
      </c>
      <c r="L525" s="55">
        <v>0</v>
      </c>
      <c r="M525" s="55">
        <f>K525+L525</f>
        <v>251055.6</v>
      </c>
      <c r="N525" s="55">
        <v>0</v>
      </c>
      <c r="O525" s="55">
        <f>M525+N525</f>
        <v>251055.6</v>
      </c>
      <c r="P525" s="55">
        <v>0</v>
      </c>
      <c r="Q525" s="55">
        <f>O525+P525</f>
        <v>251055.6</v>
      </c>
      <c r="R525" s="55">
        <v>0</v>
      </c>
      <c r="S525" s="119">
        <f>Q525+R525</f>
        <v>251055.6</v>
      </c>
      <c r="T525" s="55">
        <v>-251055.6</v>
      </c>
      <c r="U525" s="55">
        <f>S525+T525</f>
        <v>0</v>
      </c>
      <c r="V525" s="55">
        <v>0</v>
      </c>
      <c r="W525" s="55">
        <f>U525+V525</f>
        <v>0</v>
      </c>
      <c r="X525" s="114" t="b">
        <f t="shared" si="711"/>
        <v>1</v>
      </c>
    </row>
    <row r="526" spans="1:24" ht="33" outlineLevel="1" x14ac:dyDescent="0.25">
      <c r="A526" s="26" t="s">
        <v>479</v>
      </c>
      <c r="B526" s="7" t="s">
        <v>337</v>
      </c>
      <c r="C526" s="46" t="s">
        <v>208</v>
      </c>
      <c r="D526" s="46" t="s">
        <v>5</v>
      </c>
      <c r="E526" s="67" t="s">
        <v>345</v>
      </c>
      <c r="F526" s="3" t="s">
        <v>7</v>
      </c>
      <c r="G526" s="80">
        <f>G527</f>
        <v>71</v>
      </c>
      <c r="H526" s="80">
        <f t="shared" ref="H526:W528" si="742">H527</f>
        <v>0</v>
      </c>
      <c r="I526" s="80">
        <f t="shared" si="742"/>
        <v>71</v>
      </c>
      <c r="J526" s="80">
        <f t="shared" si="742"/>
        <v>0</v>
      </c>
      <c r="K526" s="80">
        <f t="shared" si="742"/>
        <v>71</v>
      </c>
      <c r="L526" s="80">
        <f t="shared" si="742"/>
        <v>0</v>
      </c>
      <c r="M526" s="80">
        <f t="shared" si="742"/>
        <v>71</v>
      </c>
      <c r="N526" s="80">
        <f t="shared" si="742"/>
        <v>0</v>
      </c>
      <c r="O526" s="80">
        <f t="shared" si="742"/>
        <v>71</v>
      </c>
      <c r="P526" s="80">
        <f t="shared" si="742"/>
        <v>0</v>
      </c>
      <c r="Q526" s="80">
        <f t="shared" si="742"/>
        <v>71</v>
      </c>
      <c r="R526" s="80">
        <f t="shared" si="742"/>
        <v>0</v>
      </c>
      <c r="S526" s="122">
        <f t="shared" si="742"/>
        <v>71</v>
      </c>
      <c r="T526" s="80">
        <f t="shared" si="742"/>
        <v>-71</v>
      </c>
      <c r="U526" s="80">
        <f t="shared" si="742"/>
        <v>0</v>
      </c>
      <c r="V526" s="80">
        <f t="shared" si="742"/>
        <v>0</v>
      </c>
      <c r="W526" s="80">
        <f t="shared" si="742"/>
        <v>0</v>
      </c>
      <c r="X526" s="114" t="b">
        <f t="shared" si="711"/>
        <v>1</v>
      </c>
    </row>
    <row r="527" spans="1:24" ht="49.5" outlineLevel="1" x14ac:dyDescent="0.25">
      <c r="A527" s="6" t="s">
        <v>440</v>
      </c>
      <c r="B527" s="3" t="s">
        <v>337</v>
      </c>
      <c r="C527" s="48" t="s">
        <v>208</v>
      </c>
      <c r="D527" s="48" t="s">
        <v>5</v>
      </c>
      <c r="E527" s="68" t="s">
        <v>439</v>
      </c>
      <c r="F527" s="3" t="s">
        <v>7</v>
      </c>
      <c r="G527" s="55">
        <f t="shared" ref="G527:V528" si="743">G528</f>
        <v>71</v>
      </c>
      <c r="H527" s="55">
        <f t="shared" si="743"/>
        <v>0</v>
      </c>
      <c r="I527" s="55">
        <f t="shared" si="743"/>
        <v>71</v>
      </c>
      <c r="J527" s="55">
        <f t="shared" si="743"/>
        <v>0</v>
      </c>
      <c r="K527" s="55">
        <f t="shared" si="743"/>
        <v>71</v>
      </c>
      <c r="L527" s="55">
        <f t="shared" si="743"/>
        <v>0</v>
      </c>
      <c r="M527" s="55">
        <f t="shared" si="743"/>
        <v>71</v>
      </c>
      <c r="N527" s="55">
        <f t="shared" si="743"/>
        <v>0</v>
      </c>
      <c r="O527" s="55">
        <f t="shared" si="743"/>
        <v>71</v>
      </c>
      <c r="P527" s="55">
        <f t="shared" si="743"/>
        <v>0</v>
      </c>
      <c r="Q527" s="55">
        <f t="shared" si="743"/>
        <v>71</v>
      </c>
      <c r="R527" s="55">
        <f t="shared" si="743"/>
        <v>0</v>
      </c>
      <c r="S527" s="119">
        <f t="shared" si="743"/>
        <v>71</v>
      </c>
      <c r="T527" s="55">
        <f t="shared" si="743"/>
        <v>-71</v>
      </c>
      <c r="U527" s="55">
        <f t="shared" si="743"/>
        <v>0</v>
      </c>
      <c r="V527" s="55">
        <f t="shared" si="743"/>
        <v>0</v>
      </c>
      <c r="W527" s="55">
        <f t="shared" si="742"/>
        <v>0</v>
      </c>
      <c r="X527" s="114" t="b">
        <f t="shared" si="711"/>
        <v>1</v>
      </c>
    </row>
    <row r="528" spans="1:24" ht="33" outlineLevel="1" x14ac:dyDescent="0.25">
      <c r="A528" s="6" t="s">
        <v>89</v>
      </c>
      <c r="B528" s="3" t="s">
        <v>337</v>
      </c>
      <c r="C528" s="48" t="s">
        <v>208</v>
      </c>
      <c r="D528" s="48" t="s">
        <v>5</v>
      </c>
      <c r="E528" s="68" t="s">
        <v>439</v>
      </c>
      <c r="F528" s="3" t="s">
        <v>90</v>
      </c>
      <c r="G528" s="55">
        <f t="shared" si="743"/>
        <v>71</v>
      </c>
      <c r="H528" s="55">
        <f t="shared" si="743"/>
        <v>0</v>
      </c>
      <c r="I528" s="55">
        <f t="shared" si="743"/>
        <v>71</v>
      </c>
      <c r="J528" s="55">
        <f t="shared" si="743"/>
        <v>0</v>
      </c>
      <c r="K528" s="55">
        <f t="shared" si="743"/>
        <v>71</v>
      </c>
      <c r="L528" s="55">
        <f t="shared" si="743"/>
        <v>0</v>
      </c>
      <c r="M528" s="55">
        <f t="shared" si="743"/>
        <v>71</v>
      </c>
      <c r="N528" s="55">
        <f t="shared" si="743"/>
        <v>0</v>
      </c>
      <c r="O528" s="55">
        <f t="shared" si="743"/>
        <v>71</v>
      </c>
      <c r="P528" s="55">
        <f t="shared" si="743"/>
        <v>0</v>
      </c>
      <c r="Q528" s="55">
        <f t="shared" si="743"/>
        <v>71</v>
      </c>
      <c r="R528" s="55">
        <f t="shared" si="743"/>
        <v>0</v>
      </c>
      <c r="S528" s="119">
        <f t="shared" si="743"/>
        <v>71</v>
      </c>
      <c r="T528" s="55">
        <f t="shared" si="743"/>
        <v>-71</v>
      </c>
      <c r="U528" s="55">
        <f t="shared" si="743"/>
        <v>0</v>
      </c>
      <c r="V528" s="55">
        <f t="shared" si="742"/>
        <v>0</v>
      </c>
      <c r="W528" s="55">
        <f t="shared" si="742"/>
        <v>0</v>
      </c>
      <c r="X528" s="114" t="b">
        <f t="shared" si="711"/>
        <v>1</v>
      </c>
    </row>
    <row r="529" spans="1:24" outlineLevel="1" x14ac:dyDescent="0.25">
      <c r="A529" s="6" t="s">
        <v>218</v>
      </c>
      <c r="B529" s="3" t="s">
        <v>337</v>
      </c>
      <c r="C529" s="48" t="s">
        <v>208</v>
      </c>
      <c r="D529" s="48" t="s">
        <v>5</v>
      </c>
      <c r="E529" s="68" t="s">
        <v>439</v>
      </c>
      <c r="F529" s="3" t="s">
        <v>219</v>
      </c>
      <c r="G529" s="55">
        <v>71</v>
      </c>
      <c r="H529" s="49">
        <v>0</v>
      </c>
      <c r="I529" s="55">
        <f>G529+H529</f>
        <v>71</v>
      </c>
      <c r="J529" s="55">
        <v>0</v>
      </c>
      <c r="K529" s="55">
        <f>I529+J529</f>
        <v>71</v>
      </c>
      <c r="L529" s="55">
        <v>0</v>
      </c>
      <c r="M529" s="55">
        <f>K529+L529</f>
        <v>71</v>
      </c>
      <c r="N529" s="55">
        <v>0</v>
      </c>
      <c r="O529" s="55">
        <f>M529+N529</f>
        <v>71</v>
      </c>
      <c r="P529" s="55">
        <v>0</v>
      </c>
      <c r="Q529" s="55">
        <f>O529+P529</f>
        <v>71</v>
      </c>
      <c r="R529" s="55">
        <v>0</v>
      </c>
      <c r="S529" s="119">
        <f>Q529+R529</f>
        <v>71</v>
      </c>
      <c r="T529" s="55">
        <v>-71</v>
      </c>
      <c r="U529" s="55">
        <f>S529+T529</f>
        <v>0</v>
      </c>
      <c r="V529" s="55">
        <v>0</v>
      </c>
      <c r="W529" s="55">
        <f>U529+V529</f>
        <v>0</v>
      </c>
      <c r="X529" s="114" t="b">
        <f t="shared" si="711"/>
        <v>1</v>
      </c>
    </row>
    <row r="530" spans="1:24" ht="33" outlineLevel="1" x14ac:dyDescent="0.25">
      <c r="A530" s="26" t="s">
        <v>480</v>
      </c>
      <c r="B530" s="7" t="s">
        <v>337</v>
      </c>
      <c r="C530" s="46" t="s">
        <v>208</v>
      </c>
      <c r="D530" s="46" t="s">
        <v>5</v>
      </c>
      <c r="E530" s="72" t="s">
        <v>475</v>
      </c>
      <c r="F530" s="3"/>
      <c r="G530" s="55">
        <f>G531</f>
        <v>508</v>
      </c>
      <c r="H530" s="55">
        <f t="shared" ref="H530:W532" si="744">H531</f>
        <v>0</v>
      </c>
      <c r="I530" s="55">
        <f t="shared" si="744"/>
        <v>508</v>
      </c>
      <c r="J530" s="55">
        <f t="shared" si="744"/>
        <v>0</v>
      </c>
      <c r="K530" s="55">
        <f t="shared" si="744"/>
        <v>508</v>
      </c>
      <c r="L530" s="55">
        <f t="shared" si="744"/>
        <v>0</v>
      </c>
      <c r="M530" s="55">
        <f t="shared" si="744"/>
        <v>508</v>
      </c>
      <c r="N530" s="55">
        <f t="shared" si="744"/>
        <v>0</v>
      </c>
      <c r="O530" s="80">
        <f t="shared" si="744"/>
        <v>508</v>
      </c>
      <c r="P530" s="80">
        <f t="shared" si="744"/>
        <v>0</v>
      </c>
      <c r="Q530" s="80">
        <f t="shared" si="744"/>
        <v>508</v>
      </c>
      <c r="R530" s="80">
        <f t="shared" si="744"/>
        <v>0</v>
      </c>
      <c r="S530" s="122">
        <f t="shared" si="744"/>
        <v>508</v>
      </c>
      <c r="T530" s="80">
        <f t="shared" si="744"/>
        <v>-508</v>
      </c>
      <c r="U530" s="80">
        <f t="shared" si="744"/>
        <v>0</v>
      </c>
      <c r="V530" s="80">
        <f t="shared" si="744"/>
        <v>0</v>
      </c>
      <c r="W530" s="80">
        <f t="shared" si="744"/>
        <v>0</v>
      </c>
      <c r="X530" s="114" t="b">
        <f t="shared" si="711"/>
        <v>1</v>
      </c>
    </row>
    <row r="531" spans="1:24" ht="49.5" outlineLevel="1" x14ac:dyDescent="0.25">
      <c r="A531" s="6" t="s">
        <v>481</v>
      </c>
      <c r="B531" s="3" t="s">
        <v>337</v>
      </c>
      <c r="C531" s="48" t="s">
        <v>208</v>
      </c>
      <c r="D531" s="48" t="s">
        <v>5</v>
      </c>
      <c r="E531" s="73" t="s">
        <v>476</v>
      </c>
      <c r="F531" s="3" t="s">
        <v>7</v>
      </c>
      <c r="G531" s="55">
        <f>G532</f>
        <v>508</v>
      </c>
      <c r="H531" s="55">
        <f t="shared" si="744"/>
        <v>0</v>
      </c>
      <c r="I531" s="55">
        <f t="shared" si="744"/>
        <v>508</v>
      </c>
      <c r="J531" s="55">
        <f t="shared" si="744"/>
        <v>0</v>
      </c>
      <c r="K531" s="55">
        <f t="shared" si="744"/>
        <v>508</v>
      </c>
      <c r="L531" s="55">
        <f t="shared" si="744"/>
        <v>0</v>
      </c>
      <c r="M531" s="55">
        <f t="shared" si="744"/>
        <v>508</v>
      </c>
      <c r="N531" s="55">
        <f t="shared" si="744"/>
        <v>0</v>
      </c>
      <c r="O531" s="55">
        <f t="shared" si="744"/>
        <v>508</v>
      </c>
      <c r="P531" s="55">
        <f t="shared" si="744"/>
        <v>0</v>
      </c>
      <c r="Q531" s="55">
        <f t="shared" si="744"/>
        <v>508</v>
      </c>
      <c r="R531" s="55">
        <f t="shared" si="744"/>
        <v>0</v>
      </c>
      <c r="S531" s="119">
        <f t="shared" si="744"/>
        <v>508</v>
      </c>
      <c r="T531" s="55">
        <f t="shared" si="744"/>
        <v>-508</v>
      </c>
      <c r="U531" s="55">
        <f t="shared" si="744"/>
        <v>0</v>
      </c>
      <c r="V531" s="55">
        <f t="shared" si="744"/>
        <v>0</v>
      </c>
      <c r="W531" s="55">
        <f t="shared" si="744"/>
        <v>0</v>
      </c>
      <c r="X531" s="114" t="b">
        <f t="shared" si="711"/>
        <v>1</v>
      </c>
    </row>
    <row r="532" spans="1:24" ht="33" outlineLevel="1" x14ac:dyDescent="0.25">
      <c r="A532" s="6" t="s">
        <v>89</v>
      </c>
      <c r="B532" s="3" t="s">
        <v>337</v>
      </c>
      <c r="C532" s="48" t="s">
        <v>208</v>
      </c>
      <c r="D532" s="48" t="s">
        <v>5</v>
      </c>
      <c r="E532" s="73" t="s">
        <v>476</v>
      </c>
      <c r="F532" s="3" t="s">
        <v>90</v>
      </c>
      <c r="G532" s="55">
        <f>G533</f>
        <v>508</v>
      </c>
      <c r="H532" s="55">
        <f t="shared" si="744"/>
        <v>0</v>
      </c>
      <c r="I532" s="55">
        <f t="shared" si="744"/>
        <v>508</v>
      </c>
      <c r="J532" s="55">
        <f t="shared" si="744"/>
        <v>0</v>
      </c>
      <c r="K532" s="55">
        <f t="shared" si="744"/>
        <v>508</v>
      </c>
      <c r="L532" s="55">
        <f t="shared" si="744"/>
        <v>0</v>
      </c>
      <c r="M532" s="55">
        <f t="shared" si="744"/>
        <v>508</v>
      </c>
      <c r="N532" s="55">
        <f t="shared" si="744"/>
        <v>0</v>
      </c>
      <c r="O532" s="55">
        <f t="shared" si="744"/>
        <v>508</v>
      </c>
      <c r="P532" s="55">
        <f t="shared" si="744"/>
        <v>0</v>
      </c>
      <c r="Q532" s="55">
        <f t="shared" si="744"/>
        <v>508</v>
      </c>
      <c r="R532" s="55">
        <f t="shared" si="744"/>
        <v>0</v>
      </c>
      <c r="S532" s="119">
        <f t="shared" si="744"/>
        <v>508</v>
      </c>
      <c r="T532" s="55">
        <f t="shared" si="744"/>
        <v>-508</v>
      </c>
      <c r="U532" s="55">
        <f t="shared" si="744"/>
        <v>0</v>
      </c>
      <c r="V532" s="55">
        <f t="shared" si="744"/>
        <v>0</v>
      </c>
      <c r="W532" s="55">
        <f t="shared" si="744"/>
        <v>0</v>
      </c>
      <c r="X532" s="114" t="b">
        <f t="shared" si="711"/>
        <v>1</v>
      </c>
    </row>
    <row r="533" spans="1:24" outlineLevel="1" x14ac:dyDescent="0.25">
      <c r="A533" s="6" t="s">
        <v>218</v>
      </c>
      <c r="B533" s="3" t="s">
        <v>337</v>
      </c>
      <c r="C533" s="48" t="s">
        <v>208</v>
      </c>
      <c r="D533" s="48" t="s">
        <v>5</v>
      </c>
      <c r="E533" s="73" t="s">
        <v>476</v>
      </c>
      <c r="F533" s="3" t="s">
        <v>219</v>
      </c>
      <c r="G533" s="55">
        <v>508</v>
      </c>
      <c r="H533" s="49">
        <v>0</v>
      </c>
      <c r="I533" s="55">
        <f>G533+H533</f>
        <v>508</v>
      </c>
      <c r="J533" s="55">
        <v>0</v>
      </c>
      <c r="K533" s="55">
        <f>I533+J533</f>
        <v>508</v>
      </c>
      <c r="L533" s="55">
        <v>0</v>
      </c>
      <c r="M533" s="55">
        <f>K533+L533</f>
        <v>508</v>
      </c>
      <c r="N533" s="55">
        <v>0</v>
      </c>
      <c r="O533" s="55">
        <f>M533+N533</f>
        <v>508</v>
      </c>
      <c r="P533" s="55">
        <v>0</v>
      </c>
      <c r="Q533" s="55">
        <f>O533+P533</f>
        <v>508</v>
      </c>
      <c r="R533" s="55">
        <v>0</v>
      </c>
      <c r="S533" s="119">
        <f>Q533+R533</f>
        <v>508</v>
      </c>
      <c r="T533" s="55">
        <v>-508</v>
      </c>
      <c r="U533" s="55">
        <f>S533+T533</f>
        <v>0</v>
      </c>
      <c r="V533" s="55">
        <v>0</v>
      </c>
      <c r="W533" s="55">
        <f>U533+V533</f>
        <v>0</v>
      </c>
      <c r="X533" s="114" t="b">
        <f t="shared" si="711"/>
        <v>1</v>
      </c>
    </row>
    <row r="534" spans="1:24" outlineLevel="1" x14ac:dyDescent="0.25">
      <c r="A534" s="26" t="s">
        <v>344</v>
      </c>
      <c r="B534" s="7" t="s">
        <v>337</v>
      </c>
      <c r="C534" s="46" t="s">
        <v>208</v>
      </c>
      <c r="D534" s="46" t="s">
        <v>5</v>
      </c>
      <c r="E534" s="67" t="s">
        <v>482</v>
      </c>
      <c r="F534" s="3" t="s">
        <v>7</v>
      </c>
      <c r="G534" s="80">
        <f>G535</f>
        <v>18000</v>
      </c>
      <c r="H534" s="80">
        <f t="shared" ref="H534:W537" si="745">H535</f>
        <v>0</v>
      </c>
      <c r="I534" s="80">
        <f t="shared" si="745"/>
        <v>18000</v>
      </c>
      <c r="J534" s="80">
        <f t="shared" si="745"/>
        <v>0</v>
      </c>
      <c r="K534" s="80">
        <f t="shared" si="745"/>
        <v>18000</v>
      </c>
      <c r="L534" s="80">
        <f t="shared" si="745"/>
        <v>-1000</v>
      </c>
      <c r="M534" s="80">
        <f t="shared" si="745"/>
        <v>17000</v>
      </c>
      <c r="N534" s="80">
        <f t="shared" si="745"/>
        <v>0</v>
      </c>
      <c r="O534" s="80">
        <f t="shared" si="745"/>
        <v>17000</v>
      </c>
      <c r="P534" s="80">
        <f t="shared" si="745"/>
        <v>0</v>
      </c>
      <c r="Q534" s="80">
        <f t="shared" si="745"/>
        <v>17000</v>
      </c>
      <c r="R534" s="80">
        <f t="shared" si="745"/>
        <v>0</v>
      </c>
      <c r="S534" s="122">
        <f t="shared" si="745"/>
        <v>17000</v>
      </c>
      <c r="T534" s="80">
        <f t="shared" si="745"/>
        <v>-17000</v>
      </c>
      <c r="U534" s="80">
        <f t="shared" si="745"/>
        <v>0</v>
      </c>
      <c r="V534" s="80">
        <f t="shared" si="745"/>
        <v>0</v>
      </c>
      <c r="W534" s="80">
        <f t="shared" si="745"/>
        <v>0</v>
      </c>
      <c r="X534" s="114" t="b">
        <f t="shared" si="711"/>
        <v>1</v>
      </c>
    </row>
    <row r="535" spans="1:24" outlineLevel="1" x14ac:dyDescent="0.25">
      <c r="A535" s="6" t="s">
        <v>101</v>
      </c>
      <c r="B535" s="3" t="s">
        <v>337</v>
      </c>
      <c r="C535" s="48" t="s">
        <v>208</v>
      </c>
      <c r="D535" s="48" t="s">
        <v>5</v>
      </c>
      <c r="E535" s="68" t="s">
        <v>483</v>
      </c>
      <c r="F535" s="3" t="s">
        <v>7</v>
      </c>
      <c r="G535" s="55">
        <f>G536</f>
        <v>18000</v>
      </c>
      <c r="H535" s="55">
        <f t="shared" si="745"/>
        <v>0</v>
      </c>
      <c r="I535" s="55">
        <f t="shared" si="745"/>
        <v>18000</v>
      </c>
      <c r="J535" s="55">
        <f t="shared" si="745"/>
        <v>0</v>
      </c>
      <c r="K535" s="55">
        <f t="shared" si="745"/>
        <v>18000</v>
      </c>
      <c r="L535" s="55">
        <f t="shared" si="745"/>
        <v>-1000</v>
      </c>
      <c r="M535" s="55">
        <f t="shared" si="745"/>
        <v>17000</v>
      </c>
      <c r="N535" s="55">
        <f t="shared" si="745"/>
        <v>0</v>
      </c>
      <c r="O535" s="55">
        <f t="shared" si="745"/>
        <v>17000</v>
      </c>
      <c r="P535" s="55">
        <f t="shared" si="745"/>
        <v>0</v>
      </c>
      <c r="Q535" s="55">
        <f t="shared" si="745"/>
        <v>17000</v>
      </c>
      <c r="R535" s="55">
        <f t="shared" si="745"/>
        <v>0</v>
      </c>
      <c r="S535" s="119">
        <f t="shared" si="745"/>
        <v>17000</v>
      </c>
      <c r="T535" s="55">
        <f t="shared" si="745"/>
        <v>-17000</v>
      </c>
      <c r="U535" s="55">
        <f t="shared" si="745"/>
        <v>0</v>
      </c>
      <c r="V535" s="55">
        <f t="shared" si="745"/>
        <v>0</v>
      </c>
      <c r="W535" s="55">
        <f t="shared" si="745"/>
        <v>0</v>
      </c>
      <c r="X535" s="114" t="b">
        <f t="shared" si="711"/>
        <v>1</v>
      </c>
    </row>
    <row r="536" spans="1:24" ht="33" outlineLevel="1" x14ac:dyDescent="0.25">
      <c r="A536" s="6" t="s">
        <v>465</v>
      </c>
      <c r="B536" s="3" t="s">
        <v>337</v>
      </c>
      <c r="C536" s="48" t="s">
        <v>208</v>
      </c>
      <c r="D536" s="48" t="s">
        <v>5</v>
      </c>
      <c r="E536" s="68" t="s">
        <v>484</v>
      </c>
      <c r="F536" s="3" t="s">
        <v>7</v>
      </c>
      <c r="G536" s="55">
        <f t="shared" ref="G536:V537" si="746">G537</f>
        <v>18000</v>
      </c>
      <c r="H536" s="55">
        <f t="shared" si="746"/>
        <v>0</v>
      </c>
      <c r="I536" s="55">
        <f t="shared" si="746"/>
        <v>18000</v>
      </c>
      <c r="J536" s="55">
        <f t="shared" si="746"/>
        <v>0</v>
      </c>
      <c r="K536" s="55">
        <f t="shared" si="746"/>
        <v>18000</v>
      </c>
      <c r="L536" s="55">
        <f t="shared" si="746"/>
        <v>-1000</v>
      </c>
      <c r="M536" s="55">
        <f t="shared" si="746"/>
        <v>17000</v>
      </c>
      <c r="N536" s="55">
        <f t="shared" si="746"/>
        <v>0</v>
      </c>
      <c r="O536" s="55">
        <f t="shared" si="746"/>
        <v>17000</v>
      </c>
      <c r="P536" s="55">
        <f t="shared" si="746"/>
        <v>0</v>
      </c>
      <c r="Q536" s="55">
        <f t="shared" si="746"/>
        <v>17000</v>
      </c>
      <c r="R536" s="55">
        <f t="shared" si="746"/>
        <v>0</v>
      </c>
      <c r="S536" s="119">
        <f t="shared" si="746"/>
        <v>17000</v>
      </c>
      <c r="T536" s="55">
        <f t="shared" si="746"/>
        <v>-17000</v>
      </c>
      <c r="U536" s="55">
        <f t="shared" si="746"/>
        <v>0</v>
      </c>
      <c r="V536" s="55">
        <f t="shared" si="746"/>
        <v>0</v>
      </c>
      <c r="W536" s="55">
        <f t="shared" si="745"/>
        <v>0</v>
      </c>
      <c r="X536" s="114" t="b">
        <f t="shared" si="711"/>
        <v>1</v>
      </c>
    </row>
    <row r="537" spans="1:24" ht="33" outlineLevel="1" x14ac:dyDescent="0.25">
      <c r="A537" s="6" t="s">
        <v>89</v>
      </c>
      <c r="B537" s="3" t="s">
        <v>337</v>
      </c>
      <c r="C537" s="48" t="s">
        <v>208</v>
      </c>
      <c r="D537" s="48" t="s">
        <v>5</v>
      </c>
      <c r="E537" s="68" t="s">
        <v>484</v>
      </c>
      <c r="F537" s="3" t="s">
        <v>90</v>
      </c>
      <c r="G537" s="55">
        <f t="shared" si="746"/>
        <v>18000</v>
      </c>
      <c r="H537" s="55">
        <f t="shared" si="746"/>
        <v>0</v>
      </c>
      <c r="I537" s="55">
        <f t="shared" si="746"/>
        <v>18000</v>
      </c>
      <c r="J537" s="55">
        <f t="shared" si="746"/>
        <v>0</v>
      </c>
      <c r="K537" s="55">
        <f t="shared" si="746"/>
        <v>18000</v>
      </c>
      <c r="L537" s="55">
        <f t="shared" si="746"/>
        <v>-1000</v>
      </c>
      <c r="M537" s="55">
        <f t="shared" si="746"/>
        <v>17000</v>
      </c>
      <c r="N537" s="55">
        <f t="shared" si="746"/>
        <v>0</v>
      </c>
      <c r="O537" s="55">
        <f t="shared" si="746"/>
        <v>17000</v>
      </c>
      <c r="P537" s="55">
        <f t="shared" si="746"/>
        <v>0</v>
      </c>
      <c r="Q537" s="55">
        <f t="shared" si="746"/>
        <v>17000</v>
      </c>
      <c r="R537" s="55">
        <f t="shared" si="746"/>
        <v>0</v>
      </c>
      <c r="S537" s="119">
        <f t="shared" si="746"/>
        <v>17000</v>
      </c>
      <c r="T537" s="55">
        <f t="shared" si="746"/>
        <v>-17000</v>
      </c>
      <c r="U537" s="55">
        <f t="shared" si="746"/>
        <v>0</v>
      </c>
      <c r="V537" s="55">
        <f t="shared" si="745"/>
        <v>0</v>
      </c>
      <c r="W537" s="55">
        <f t="shared" si="745"/>
        <v>0</v>
      </c>
      <c r="X537" s="114" t="b">
        <f t="shared" si="711"/>
        <v>1</v>
      </c>
    </row>
    <row r="538" spans="1:24" outlineLevel="1" x14ac:dyDescent="0.25">
      <c r="A538" s="6" t="s">
        <v>218</v>
      </c>
      <c r="B538" s="3" t="s">
        <v>337</v>
      </c>
      <c r="C538" s="48" t="s">
        <v>208</v>
      </c>
      <c r="D538" s="48" t="s">
        <v>5</v>
      </c>
      <c r="E538" s="68" t="s">
        <v>484</v>
      </c>
      <c r="F538" s="3" t="s">
        <v>219</v>
      </c>
      <c r="G538" s="55">
        <v>18000</v>
      </c>
      <c r="H538" s="49">
        <v>0</v>
      </c>
      <c r="I538" s="55">
        <f>G538+H538</f>
        <v>18000</v>
      </c>
      <c r="J538" s="55">
        <v>0</v>
      </c>
      <c r="K538" s="55">
        <f>I538+J538</f>
        <v>18000</v>
      </c>
      <c r="L538" s="91">
        <v>-1000</v>
      </c>
      <c r="M538" s="55">
        <f>K538+L538</f>
        <v>17000</v>
      </c>
      <c r="N538" s="55">
        <v>0</v>
      </c>
      <c r="O538" s="55">
        <f>M538+N538</f>
        <v>17000</v>
      </c>
      <c r="P538" s="55">
        <v>0</v>
      </c>
      <c r="Q538" s="55">
        <f>O538+P538</f>
        <v>17000</v>
      </c>
      <c r="R538" s="55">
        <v>0</v>
      </c>
      <c r="S538" s="119">
        <f>Q538+R538</f>
        <v>17000</v>
      </c>
      <c r="T538" s="55">
        <v>-17000</v>
      </c>
      <c r="U538" s="55">
        <f>S538+T538</f>
        <v>0</v>
      </c>
      <c r="V538" s="55">
        <v>0</v>
      </c>
      <c r="W538" s="55">
        <f>U538+V538</f>
        <v>0</v>
      </c>
      <c r="X538" s="114" t="b">
        <f t="shared" si="711"/>
        <v>1</v>
      </c>
    </row>
    <row r="539" spans="1:24" ht="17.25" outlineLevel="1" x14ac:dyDescent="0.3">
      <c r="A539" s="25" t="s">
        <v>446</v>
      </c>
      <c r="B539" s="5" t="s">
        <v>337</v>
      </c>
      <c r="C539" s="44" t="s">
        <v>208</v>
      </c>
      <c r="D539" s="44" t="s">
        <v>5</v>
      </c>
      <c r="E539" s="66" t="s">
        <v>346</v>
      </c>
      <c r="F539" s="3" t="s">
        <v>7</v>
      </c>
      <c r="G539" s="45">
        <f t="shared" ref="G539:V542" si="747">G540</f>
        <v>76</v>
      </c>
      <c r="H539" s="45">
        <f t="shared" si="747"/>
        <v>0</v>
      </c>
      <c r="I539" s="45">
        <f t="shared" si="747"/>
        <v>76</v>
      </c>
      <c r="J539" s="45">
        <f t="shared" si="747"/>
        <v>0</v>
      </c>
      <c r="K539" s="45">
        <f t="shared" si="747"/>
        <v>76</v>
      </c>
      <c r="L539" s="101">
        <f t="shared" si="747"/>
        <v>0</v>
      </c>
      <c r="M539" s="45">
        <f t="shared" si="747"/>
        <v>76</v>
      </c>
      <c r="N539" s="101">
        <f t="shared" si="747"/>
        <v>0</v>
      </c>
      <c r="O539" s="45">
        <f t="shared" si="747"/>
        <v>76</v>
      </c>
      <c r="P539" s="101">
        <f t="shared" si="747"/>
        <v>0</v>
      </c>
      <c r="Q539" s="45">
        <f t="shared" si="747"/>
        <v>76</v>
      </c>
      <c r="R539" s="101">
        <f t="shared" si="747"/>
        <v>0</v>
      </c>
      <c r="S539" s="116">
        <f t="shared" si="747"/>
        <v>76</v>
      </c>
      <c r="T539" s="101">
        <f t="shared" si="747"/>
        <v>-76</v>
      </c>
      <c r="U539" s="45">
        <f t="shared" si="747"/>
        <v>0</v>
      </c>
      <c r="V539" s="101">
        <f t="shared" si="747"/>
        <v>0</v>
      </c>
      <c r="W539" s="45">
        <f t="shared" ref="V539:W542" si="748">W540</f>
        <v>0</v>
      </c>
      <c r="X539" s="114" t="b">
        <f t="shared" si="711"/>
        <v>1</v>
      </c>
    </row>
    <row r="540" spans="1:24" outlineLevel="1" x14ac:dyDescent="0.25">
      <c r="A540" s="6" t="s">
        <v>347</v>
      </c>
      <c r="B540" s="3" t="s">
        <v>337</v>
      </c>
      <c r="C540" s="48" t="s">
        <v>208</v>
      </c>
      <c r="D540" s="48" t="s">
        <v>5</v>
      </c>
      <c r="E540" s="68" t="s">
        <v>348</v>
      </c>
      <c r="F540" s="3" t="s">
        <v>7</v>
      </c>
      <c r="G540" s="55">
        <f t="shared" si="747"/>
        <v>76</v>
      </c>
      <c r="H540" s="55">
        <f t="shared" si="747"/>
        <v>0</v>
      </c>
      <c r="I540" s="55">
        <f t="shared" si="747"/>
        <v>76</v>
      </c>
      <c r="J540" s="55">
        <f t="shared" si="747"/>
        <v>0</v>
      </c>
      <c r="K540" s="55">
        <f t="shared" si="747"/>
        <v>76</v>
      </c>
      <c r="L540" s="55">
        <f t="shared" si="747"/>
        <v>0</v>
      </c>
      <c r="M540" s="55">
        <f t="shared" si="747"/>
        <v>76</v>
      </c>
      <c r="N540" s="55">
        <f t="shared" si="747"/>
        <v>0</v>
      </c>
      <c r="O540" s="55">
        <f t="shared" si="747"/>
        <v>76</v>
      </c>
      <c r="P540" s="55">
        <f t="shared" si="747"/>
        <v>0</v>
      </c>
      <c r="Q540" s="55">
        <f t="shared" si="747"/>
        <v>76</v>
      </c>
      <c r="R540" s="55">
        <f t="shared" si="747"/>
        <v>0</v>
      </c>
      <c r="S540" s="119">
        <f t="shared" si="747"/>
        <v>76</v>
      </c>
      <c r="T540" s="55">
        <f t="shared" si="747"/>
        <v>-76</v>
      </c>
      <c r="U540" s="55">
        <f t="shared" si="747"/>
        <v>0</v>
      </c>
      <c r="V540" s="55">
        <f t="shared" si="748"/>
        <v>0</v>
      </c>
      <c r="W540" s="55">
        <f t="shared" si="748"/>
        <v>0</v>
      </c>
      <c r="X540" s="114" t="b">
        <f t="shared" si="711"/>
        <v>1</v>
      </c>
    </row>
    <row r="541" spans="1:24" outlineLevel="1" x14ac:dyDescent="0.25">
      <c r="A541" s="6" t="s">
        <v>349</v>
      </c>
      <c r="B541" s="3" t="s">
        <v>337</v>
      </c>
      <c r="C541" s="48" t="s">
        <v>208</v>
      </c>
      <c r="D541" s="48" t="s">
        <v>5</v>
      </c>
      <c r="E541" s="68" t="s">
        <v>350</v>
      </c>
      <c r="F541" s="3" t="s">
        <v>7</v>
      </c>
      <c r="G541" s="49">
        <f t="shared" si="747"/>
        <v>76</v>
      </c>
      <c r="H541" s="49">
        <f t="shared" si="747"/>
        <v>0</v>
      </c>
      <c r="I541" s="49">
        <f t="shared" si="747"/>
        <v>76</v>
      </c>
      <c r="J541" s="49">
        <f t="shared" si="747"/>
        <v>0</v>
      </c>
      <c r="K541" s="49">
        <f t="shared" si="747"/>
        <v>76</v>
      </c>
      <c r="L541" s="55">
        <f t="shared" si="747"/>
        <v>0</v>
      </c>
      <c r="M541" s="49">
        <f t="shared" si="747"/>
        <v>76</v>
      </c>
      <c r="N541" s="55">
        <f t="shared" si="747"/>
        <v>0</v>
      </c>
      <c r="O541" s="49">
        <f t="shared" si="747"/>
        <v>76</v>
      </c>
      <c r="P541" s="55">
        <f t="shared" si="747"/>
        <v>0</v>
      </c>
      <c r="Q541" s="49">
        <f t="shared" si="747"/>
        <v>76</v>
      </c>
      <c r="R541" s="55">
        <f t="shared" si="747"/>
        <v>0</v>
      </c>
      <c r="S541" s="118">
        <f t="shared" si="747"/>
        <v>76</v>
      </c>
      <c r="T541" s="55">
        <f t="shared" si="747"/>
        <v>-76</v>
      </c>
      <c r="U541" s="49">
        <f t="shared" si="747"/>
        <v>0</v>
      </c>
      <c r="V541" s="55">
        <f t="shared" si="748"/>
        <v>0</v>
      </c>
      <c r="W541" s="49">
        <f t="shared" si="748"/>
        <v>0</v>
      </c>
      <c r="X541" s="114" t="b">
        <f t="shared" si="711"/>
        <v>1</v>
      </c>
    </row>
    <row r="542" spans="1:24" ht="33" outlineLevel="1" x14ac:dyDescent="0.25">
      <c r="A542" s="6" t="s">
        <v>89</v>
      </c>
      <c r="B542" s="3" t="s">
        <v>337</v>
      </c>
      <c r="C542" s="48" t="s">
        <v>208</v>
      </c>
      <c r="D542" s="48" t="s">
        <v>5</v>
      </c>
      <c r="E542" s="68" t="s">
        <v>350</v>
      </c>
      <c r="F542" s="3" t="s">
        <v>90</v>
      </c>
      <c r="G542" s="49">
        <f t="shared" si="747"/>
        <v>76</v>
      </c>
      <c r="H542" s="49">
        <f t="shared" si="747"/>
        <v>0</v>
      </c>
      <c r="I542" s="49">
        <f t="shared" si="747"/>
        <v>76</v>
      </c>
      <c r="J542" s="49">
        <f t="shared" si="747"/>
        <v>0</v>
      </c>
      <c r="K542" s="49">
        <f t="shared" si="747"/>
        <v>76</v>
      </c>
      <c r="L542" s="55">
        <f t="shared" si="747"/>
        <v>0</v>
      </c>
      <c r="M542" s="49">
        <f t="shared" si="747"/>
        <v>76</v>
      </c>
      <c r="N542" s="55">
        <f t="shared" si="747"/>
        <v>0</v>
      </c>
      <c r="O542" s="49">
        <f t="shared" si="747"/>
        <v>76</v>
      </c>
      <c r="P542" s="55">
        <f t="shared" si="747"/>
        <v>0</v>
      </c>
      <c r="Q542" s="49">
        <f t="shared" si="747"/>
        <v>76</v>
      </c>
      <c r="R542" s="55">
        <f t="shared" si="747"/>
        <v>0</v>
      </c>
      <c r="S542" s="118">
        <f t="shared" si="747"/>
        <v>76</v>
      </c>
      <c r="T542" s="55">
        <f t="shared" si="747"/>
        <v>-76</v>
      </c>
      <c r="U542" s="49">
        <f t="shared" si="747"/>
        <v>0</v>
      </c>
      <c r="V542" s="55">
        <f t="shared" si="748"/>
        <v>0</v>
      </c>
      <c r="W542" s="49">
        <f t="shared" si="748"/>
        <v>0</v>
      </c>
      <c r="X542" s="114" t="b">
        <f t="shared" si="711"/>
        <v>1</v>
      </c>
    </row>
    <row r="543" spans="1:24" outlineLevel="1" x14ac:dyDescent="0.25">
      <c r="A543" s="6" t="s">
        <v>218</v>
      </c>
      <c r="B543" s="3" t="s">
        <v>337</v>
      </c>
      <c r="C543" s="48" t="s">
        <v>208</v>
      </c>
      <c r="D543" s="48" t="s">
        <v>5</v>
      </c>
      <c r="E543" s="68" t="s">
        <v>350</v>
      </c>
      <c r="F543" s="3" t="s">
        <v>219</v>
      </c>
      <c r="G543" s="55">
        <v>76</v>
      </c>
      <c r="H543" s="49">
        <v>0</v>
      </c>
      <c r="I543" s="55">
        <f>G543+H543</f>
        <v>76</v>
      </c>
      <c r="J543" s="55">
        <v>0</v>
      </c>
      <c r="K543" s="55">
        <f>I543+J543</f>
        <v>76</v>
      </c>
      <c r="L543" s="55">
        <v>0</v>
      </c>
      <c r="M543" s="55">
        <f>K543+L543</f>
        <v>76</v>
      </c>
      <c r="N543" s="55">
        <v>0</v>
      </c>
      <c r="O543" s="55">
        <f>M543+N543</f>
        <v>76</v>
      </c>
      <c r="P543" s="55">
        <v>0</v>
      </c>
      <c r="Q543" s="55">
        <f>O543+P543</f>
        <v>76</v>
      </c>
      <c r="R543" s="55">
        <v>0</v>
      </c>
      <c r="S543" s="119">
        <f>Q543+R543</f>
        <v>76</v>
      </c>
      <c r="T543" s="55">
        <v>-76</v>
      </c>
      <c r="U543" s="55">
        <f>S543+T543</f>
        <v>0</v>
      </c>
      <c r="V543" s="55">
        <v>0</v>
      </c>
      <c r="W543" s="55">
        <f>U543+V543</f>
        <v>0</v>
      </c>
      <c r="X543" s="114" t="b">
        <f t="shared" si="711"/>
        <v>1</v>
      </c>
    </row>
    <row r="544" spans="1:24" ht="34.5" outlineLevel="1" x14ac:dyDescent="0.3">
      <c r="A544" s="25" t="s">
        <v>412</v>
      </c>
      <c r="B544" s="5" t="s">
        <v>337</v>
      </c>
      <c r="C544" s="44" t="s">
        <v>208</v>
      </c>
      <c r="D544" s="44" t="s">
        <v>5</v>
      </c>
      <c r="E544" s="66" t="s">
        <v>351</v>
      </c>
      <c r="F544" s="3" t="s">
        <v>7</v>
      </c>
      <c r="G544" s="45">
        <f t="shared" ref="G544:I544" si="749">G545+G549</f>
        <v>9518</v>
      </c>
      <c r="H544" s="45">
        <f t="shared" si="749"/>
        <v>0</v>
      </c>
      <c r="I544" s="45">
        <f t="shared" si="749"/>
        <v>9518</v>
      </c>
      <c r="J544" s="45">
        <f t="shared" ref="J544:K544" si="750">J545+J549</f>
        <v>0</v>
      </c>
      <c r="K544" s="45">
        <f t="shared" si="750"/>
        <v>9518</v>
      </c>
      <c r="L544" s="101">
        <f t="shared" ref="L544:M544" si="751">L545+L549</f>
        <v>0</v>
      </c>
      <c r="M544" s="45">
        <f t="shared" si="751"/>
        <v>9518</v>
      </c>
      <c r="N544" s="101">
        <f t="shared" ref="N544:O544" si="752">N545+N549</f>
        <v>0</v>
      </c>
      <c r="O544" s="45">
        <f t="shared" si="752"/>
        <v>9518</v>
      </c>
      <c r="P544" s="101">
        <f t="shared" ref="P544:Q544" si="753">P545+P549</f>
        <v>0</v>
      </c>
      <c r="Q544" s="45">
        <f t="shared" si="753"/>
        <v>9518</v>
      </c>
      <c r="R544" s="101">
        <f t="shared" ref="R544:S544" si="754">R545+R549</f>
        <v>0</v>
      </c>
      <c r="S544" s="116">
        <f t="shared" si="754"/>
        <v>9518</v>
      </c>
      <c r="T544" s="101">
        <f t="shared" ref="T544:U544" si="755">T545+T549</f>
        <v>-9518</v>
      </c>
      <c r="U544" s="45">
        <f t="shared" si="755"/>
        <v>0</v>
      </c>
      <c r="V544" s="101">
        <f t="shared" ref="V544:W544" si="756">V545+V549</f>
        <v>0</v>
      </c>
      <c r="W544" s="45">
        <f t="shared" si="756"/>
        <v>0</v>
      </c>
      <c r="X544" s="114" t="b">
        <f t="shared" si="711"/>
        <v>1</v>
      </c>
    </row>
    <row r="545" spans="1:24" ht="33" outlineLevel="1" x14ac:dyDescent="0.25">
      <c r="A545" s="26" t="s">
        <v>352</v>
      </c>
      <c r="B545" s="7" t="s">
        <v>337</v>
      </c>
      <c r="C545" s="46" t="s">
        <v>208</v>
      </c>
      <c r="D545" s="46" t="s">
        <v>5</v>
      </c>
      <c r="E545" s="67" t="s">
        <v>353</v>
      </c>
      <c r="F545" s="3" t="s">
        <v>7</v>
      </c>
      <c r="G545" s="47">
        <f t="shared" ref="G545:V547" si="757">G546</f>
        <v>8781</v>
      </c>
      <c r="H545" s="47">
        <f t="shared" si="757"/>
        <v>0</v>
      </c>
      <c r="I545" s="47">
        <f t="shared" si="757"/>
        <v>8781</v>
      </c>
      <c r="J545" s="47">
        <f t="shared" si="757"/>
        <v>0</v>
      </c>
      <c r="K545" s="47">
        <f t="shared" si="757"/>
        <v>8781</v>
      </c>
      <c r="L545" s="80">
        <f t="shared" si="757"/>
        <v>0</v>
      </c>
      <c r="M545" s="47">
        <f t="shared" si="757"/>
        <v>8781</v>
      </c>
      <c r="N545" s="80">
        <f t="shared" si="757"/>
        <v>0</v>
      </c>
      <c r="O545" s="47">
        <f t="shared" si="757"/>
        <v>8781</v>
      </c>
      <c r="P545" s="80">
        <f t="shared" si="757"/>
        <v>0</v>
      </c>
      <c r="Q545" s="47">
        <f t="shared" si="757"/>
        <v>8781</v>
      </c>
      <c r="R545" s="80">
        <f t="shared" si="757"/>
        <v>0</v>
      </c>
      <c r="S545" s="117">
        <f t="shared" si="757"/>
        <v>8781</v>
      </c>
      <c r="T545" s="80">
        <f t="shared" si="757"/>
        <v>-8781</v>
      </c>
      <c r="U545" s="47">
        <f t="shared" si="757"/>
        <v>0</v>
      </c>
      <c r="V545" s="80">
        <f t="shared" si="757"/>
        <v>0</v>
      </c>
      <c r="W545" s="47">
        <f t="shared" ref="V545:W547" si="758">W546</f>
        <v>0</v>
      </c>
      <c r="X545" s="114" t="b">
        <f t="shared" si="711"/>
        <v>1</v>
      </c>
    </row>
    <row r="546" spans="1:24" outlineLevel="1" x14ac:dyDescent="0.25">
      <c r="A546" s="6" t="s">
        <v>349</v>
      </c>
      <c r="B546" s="3" t="s">
        <v>337</v>
      </c>
      <c r="C546" s="48" t="s">
        <v>208</v>
      </c>
      <c r="D546" s="48" t="s">
        <v>5</v>
      </c>
      <c r="E546" s="68" t="s">
        <v>354</v>
      </c>
      <c r="F546" s="3" t="s">
        <v>7</v>
      </c>
      <c r="G546" s="49">
        <f t="shared" si="757"/>
        <v>8781</v>
      </c>
      <c r="H546" s="49">
        <f t="shared" si="757"/>
        <v>0</v>
      </c>
      <c r="I546" s="49">
        <f t="shared" si="757"/>
        <v>8781</v>
      </c>
      <c r="J546" s="49">
        <f t="shared" si="757"/>
        <v>0</v>
      </c>
      <c r="K546" s="49">
        <f t="shared" si="757"/>
        <v>8781</v>
      </c>
      <c r="L546" s="55">
        <f t="shared" si="757"/>
        <v>0</v>
      </c>
      <c r="M546" s="49">
        <f t="shared" si="757"/>
        <v>8781</v>
      </c>
      <c r="N546" s="55">
        <f t="shared" si="757"/>
        <v>0</v>
      </c>
      <c r="O546" s="49">
        <f t="shared" si="757"/>
        <v>8781</v>
      </c>
      <c r="P546" s="55">
        <f t="shared" si="757"/>
        <v>0</v>
      </c>
      <c r="Q546" s="49">
        <f t="shared" si="757"/>
        <v>8781</v>
      </c>
      <c r="R546" s="55">
        <f t="shared" si="757"/>
        <v>0</v>
      </c>
      <c r="S546" s="118">
        <f t="shared" si="757"/>
        <v>8781</v>
      </c>
      <c r="T546" s="55">
        <f t="shared" si="757"/>
        <v>-8781</v>
      </c>
      <c r="U546" s="49">
        <f t="shared" si="757"/>
        <v>0</v>
      </c>
      <c r="V546" s="55">
        <f t="shared" si="758"/>
        <v>0</v>
      </c>
      <c r="W546" s="49">
        <f t="shared" si="758"/>
        <v>0</v>
      </c>
      <c r="X546" s="114" t="b">
        <f t="shared" si="711"/>
        <v>1</v>
      </c>
    </row>
    <row r="547" spans="1:24" ht="33" outlineLevel="1" x14ac:dyDescent="0.25">
      <c r="A547" s="6" t="s">
        <v>89</v>
      </c>
      <c r="B547" s="3" t="s">
        <v>337</v>
      </c>
      <c r="C547" s="48" t="s">
        <v>208</v>
      </c>
      <c r="D547" s="48" t="s">
        <v>5</v>
      </c>
      <c r="E547" s="68" t="s">
        <v>354</v>
      </c>
      <c r="F547" s="3" t="s">
        <v>90</v>
      </c>
      <c r="G547" s="49">
        <f t="shared" si="757"/>
        <v>8781</v>
      </c>
      <c r="H547" s="49">
        <f t="shared" si="757"/>
        <v>0</v>
      </c>
      <c r="I547" s="49">
        <f t="shared" si="757"/>
        <v>8781</v>
      </c>
      <c r="J547" s="49">
        <f t="shared" si="757"/>
        <v>0</v>
      </c>
      <c r="K547" s="49">
        <f t="shared" si="757"/>
        <v>8781</v>
      </c>
      <c r="L547" s="55">
        <f t="shared" si="757"/>
        <v>0</v>
      </c>
      <c r="M547" s="49">
        <f t="shared" si="757"/>
        <v>8781</v>
      </c>
      <c r="N547" s="55">
        <f t="shared" si="757"/>
        <v>0</v>
      </c>
      <c r="O547" s="49">
        <f t="shared" si="757"/>
        <v>8781</v>
      </c>
      <c r="P547" s="55">
        <f t="shared" si="757"/>
        <v>0</v>
      </c>
      <c r="Q547" s="49">
        <f t="shared" si="757"/>
        <v>8781</v>
      </c>
      <c r="R547" s="55">
        <f t="shared" si="757"/>
        <v>0</v>
      </c>
      <c r="S547" s="118">
        <f t="shared" si="757"/>
        <v>8781</v>
      </c>
      <c r="T547" s="55">
        <f t="shared" si="757"/>
        <v>-8781</v>
      </c>
      <c r="U547" s="49">
        <f t="shared" si="757"/>
        <v>0</v>
      </c>
      <c r="V547" s="55">
        <f t="shared" si="758"/>
        <v>0</v>
      </c>
      <c r="W547" s="49">
        <f t="shared" si="758"/>
        <v>0</v>
      </c>
      <c r="X547" s="114" t="b">
        <f t="shared" si="711"/>
        <v>1</v>
      </c>
    </row>
    <row r="548" spans="1:24" outlineLevel="1" x14ac:dyDescent="0.25">
      <c r="A548" s="6" t="s">
        <v>218</v>
      </c>
      <c r="B548" s="3" t="s">
        <v>337</v>
      </c>
      <c r="C548" s="48" t="s">
        <v>208</v>
      </c>
      <c r="D548" s="48" t="s">
        <v>5</v>
      </c>
      <c r="E548" s="68" t="s">
        <v>354</v>
      </c>
      <c r="F548" s="3" t="s">
        <v>219</v>
      </c>
      <c r="G548" s="55">
        <v>8781</v>
      </c>
      <c r="H548" s="49">
        <v>0</v>
      </c>
      <c r="I548" s="55">
        <f>G548+H548</f>
        <v>8781</v>
      </c>
      <c r="J548" s="55">
        <v>0</v>
      </c>
      <c r="K548" s="55">
        <f>I548+J548</f>
        <v>8781</v>
      </c>
      <c r="L548" s="55">
        <v>0</v>
      </c>
      <c r="M548" s="55">
        <f>K548+L548</f>
        <v>8781</v>
      </c>
      <c r="N548" s="55">
        <v>0</v>
      </c>
      <c r="O548" s="55">
        <f>M548+N548</f>
        <v>8781</v>
      </c>
      <c r="P548" s="55">
        <v>0</v>
      </c>
      <c r="Q548" s="55">
        <f>O548+P548</f>
        <v>8781</v>
      </c>
      <c r="R548" s="55">
        <v>0</v>
      </c>
      <c r="S548" s="119">
        <f>Q548+R548</f>
        <v>8781</v>
      </c>
      <c r="T548" s="55">
        <v>-8781</v>
      </c>
      <c r="U548" s="55">
        <f>S548+T548</f>
        <v>0</v>
      </c>
      <c r="V548" s="55">
        <v>0</v>
      </c>
      <c r="W548" s="55">
        <f>U548+V548</f>
        <v>0</v>
      </c>
      <c r="X548" s="114" t="b">
        <f t="shared" si="711"/>
        <v>1</v>
      </c>
    </row>
    <row r="549" spans="1:24" ht="33" customHeight="1" outlineLevel="1" x14ac:dyDescent="0.25">
      <c r="A549" s="26" t="s">
        <v>355</v>
      </c>
      <c r="B549" s="7" t="s">
        <v>337</v>
      </c>
      <c r="C549" s="46" t="s">
        <v>208</v>
      </c>
      <c r="D549" s="46" t="s">
        <v>5</v>
      </c>
      <c r="E549" s="67" t="s">
        <v>356</v>
      </c>
      <c r="F549" s="3" t="s">
        <v>7</v>
      </c>
      <c r="G549" s="47">
        <f t="shared" ref="G549:V552" si="759">G550</f>
        <v>737</v>
      </c>
      <c r="H549" s="47">
        <f t="shared" si="759"/>
        <v>0</v>
      </c>
      <c r="I549" s="47">
        <f t="shared" si="759"/>
        <v>737</v>
      </c>
      <c r="J549" s="47">
        <f t="shared" si="759"/>
        <v>0</v>
      </c>
      <c r="K549" s="47">
        <f t="shared" si="759"/>
        <v>737</v>
      </c>
      <c r="L549" s="80">
        <f t="shared" si="759"/>
        <v>0</v>
      </c>
      <c r="M549" s="47">
        <f t="shared" si="759"/>
        <v>737</v>
      </c>
      <c r="N549" s="80">
        <f t="shared" si="759"/>
        <v>0</v>
      </c>
      <c r="O549" s="47">
        <f t="shared" si="759"/>
        <v>737</v>
      </c>
      <c r="P549" s="80">
        <f t="shared" si="759"/>
        <v>0</v>
      </c>
      <c r="Q549" s="47">
        <f t="shared" si="759"/>
        <v>737</v>
      </c>
      <c r="R549" s="80">
        <f t="shared" si="759"/>
        <v>0</v>
      </c>
      <c r="S549" s="117">
        <f t="shared" si="759"/>
        <v>737</v>
      </c>
      <c r="T549" s="80">
        <f t="shared" si="759"/>
        <v>-737</v>
      </c>
      <c r="U549" s="47">
        <f t="shared" si="759"/>
        <v>0</v>
      </c>
      <c r="V549" s="80">
        <f t="shared" si="759"/>
        <v>0</v>
      </c>
      <c r="W549" s="47">
        <f t="shared" ref="V549:W552" si="760">W550</f>
        <v>0</v>
      </c>
      <c r="X549" s="114" t="b">
        <f t="shared" si="711"/>
        <v>1</v>
      </c>
    </row>
    <row r="550" spans="1:24" outlineLevel="1" x14ac:dyDescent="0.25">
      <c r="A550" s="6" t="s">
        <v>101</v>
      </c>
      <c r="B550" s="3" t="s">
        <v>337</v>
      </c>
      <c r="C550" s="48" t="s">
        <v>208</v>
      </c>
      <c r="D550" s="48" t="s">
        <v>5</v>
      </c>
      <c r="E550" s="68" t="s">
        <v>357</v>
      </c>
      <c r="F550" s="3"/>
      <c r="G550" s="49">
        <f t="shared" si="759"/>
        <v>737</v>
      </c>
      <c r="H550" s="49">
        <f t="shared" si="759"/>
        <v>0</v>
      </c>
      <c r="I550" s="49">
        <f t="shared" si="759"/>
        <v>737</v>
      </c>
      <c r="J550" s="49">
        <f t="shared" si="759"/>
        <v>0</v>
      </c>
      <c r="K550" s="49">
        <f t="shared" si="759"/>
        <v>737</v>
      </c>
      <c r="L550" s="55">
        <f t="shared" si="759"/>
        <v>0</v>
      </c>
      <c r="M550" s="49">
        <f t="shared" si="759"/>
        <v>737</v>
      </c>
      <c r="N550" s="55">
        <f t="shared" si="759"/>
        <v>0</v>
      </c>
      <c r="O550" s="49">
        <f t="shared" si="759"/>
        <v>737</v>
      </c>
      <c r="P550" s="55">
        <f t="shared" si="759"/>
        <v>0</v>
      </c>
      <c r="Q550" s="49">
        <f t="shared" si="759"/>
        <v>737</v>
      </c>
      <c r="R550" s="55">
        <f t="shared" si="759"/>
        <v>0</v>
      </c>
      <c r="S550" s="118">
        <f t="shared" si="759"/>
        <v>737</v>
      </c>
      <c r="T550" s="55">
        <f t="shared" si="759"/>
        <v>-737</v>
      </c>
      <c r="U550" s="49">
        <f t="shared" si="759"/>
        <v>0</v>
      </c>
      <c r="V550" s="55">
        <f t="shared" si="760"/>
        <v>0</v>
      </c>
      <c r="W550" s="49">
        <f t="shared" si="760"/>
        <v>0</v>
      </c>
      <c r="X550" s="114" t="b">
        <f t="shared" si="711"/>
        <v>1</v>
      </c>
    </row>
    <row r="551" spans="1:24" ht="49.5" outlineLevel="1" x14ac:dyDescent="0.25">
      <c r="A551" s="6" t="s">
        <v>358</v>
      </c>
      <c r="B551" s="3" t="s">
        <v>337</v>
      </c>
      <c r="C551" s="48" t="s">
        <v>208</v>
      </c>
      <c r="D551" s="48" t="s">
        <v>5</v>
      </c>
      <c r="E551" s="68" t="s">
        <v>359</v>
      </c>
      <c r="F551" s="3" t="s">
        <v>7</v>
      </c>
      <c r="G551" s="49">
        <f t="shared" si="759"/>
        <v>737</v>
      </c>
      <c r="H551" s="49">
        <f t="shared" si="759"/>
        <v>0</v>
      </c>
      <c r="I551" s="49">
        <f t="shared" si="759"/>
        <v>737</v>
      </c>
      <c r="J551" s="49">
        <f t="shared" si="759"/>
        <v>0</v>
      </c>
      <c r="K551" s="49">
        <f t="shared" si="759"/>
        <v>737</v>
      </c>
      <c r="L551" s="55">
        <f t="shared" si="759"/>
        <v>0</v>
      </c>
      <c r="M551" s="49">
        <f t="shared" si="759"/>
        <v>737</v>
      </c>
      <c r="N551" s="55">
        <f t="shared" si="759"/>
        <v>0</v>
      </c>
      <c r="O551" s="49">
        <f t="shared" si="759"/>
        <v>737</v>
      </c>
      <c r="P551" s="55">
        <f t="shared" si="759"/>
        <v>0</v>
      </c>
      <c r="Q551" s="49">
        <f t="shared" si="759"/>
        <v>737</v>
      </c>
      <c r="R551" s="55">
        <f t="shared" si="759"/>
        <v>0</v>
      </c>
      <c r="S551" s="118">
        <f t="shared" si="759"/>
        <v>737</v>
      </c>
      <c r="T551" s="55">
        <f t="shared" si="759"/>
        <v>-737</v>
      </c>
      <c r="U551" s="49">
        <f t="shared" si="759"/>
        <v>0</v>
      </c>
      <c r="V551" s="55">
        <f t="shared" si="760"/>
        <v>0</v>
      </c>
      <c r="W551" s="49">
        <f t="shared" si="760"/>
        <v>0</v>
      </c>
      <c r="X551" s="114" t="b">
        <f t="shared" si="711"/>
        <v>1</v>
      </c>
    </row>
    <row r="552" spans="1:24" ht="33" outlineLevel="1" x14ac:dyDescent="0.25">
      <c r="A552" s="6" t="s">
        <v>89</v>
      </c>
      <c r="B552" s="3" t="s">
        <v>337</v>
      </c>
      <c r="C552" s="48" t="s">
        <v>208</v>
      </c>
      <c r="D552" s="48" t="s">
        <v>5</v>
      </c>
      <c r="E552" s="68" t="s">
        <v>359</v>
      </c>
      <c r="F552" s="3" t="s">
        <v>90</v>
      </c>
      <c r="G552" s="49">
        <f t="shared" si="759"/>
        <v>737</v>
      </c>
      <c r="H552" s="49">
        <f t="shared" si="759"/>
        <v>0</v>
      </c>
      <c r="I552" s="49">
        <f t="shared" si="759"/>
        <v>737</v>
      </c>
      <c r="J552" s="49">
        <f t="shared" si="759"/>
        <v>0</v>
      </c>
      <c r="K552" s="49">
        <f t="shared" si="759"/>
        <v>737</v>
      </c>
      <c r="L552" s="55">
        <f t="shared" si="759"/>
        <v>0</v>
      </c>
      <c r="M552" s="49">
        <f t="shared" si="759"/>
        <v>737</v>
      </c>
      <c r="N552" s="55">
        <f t="shared" si="759"/>
        <v>0</v>
      </c>
      <c r="O552" s="49">
        <f t="shared" si="759"/>
        <v>737</v>
      </c>
      <c r="P552" s="55">
        <f t="shared" si="759"/>
        <v>0</v>
      </c>
      <c r="Q552" s="49">
        <f t="shared" si="759"/>
        <v>737</v>
      </c>
      <c r="R552" s="55">
        <f t="shared" si="759"/>
        <v>0</v>
      </c>
      <c r="S552" s="118">
        <f t="shared" si="759"/>
        <v>737</v>
      </c>
      <c r="T552" s="55">
        <f t="shared" si="759"/>
        <v>-737</v>
      </c>
      <c r="U552" s="49">
        <f t="shared" si="759"/>
        <v>0</v>
      </c>
      <c r="V552" s="55">
        <f t="shared" si="760"/>
        <v>0</v>
      </c>
      <c r="W552" s="49">
        <f t="shared" si="760"/>
        <v>0</v>
      </c>
      <c r="X552" s="114" t="b">
        <f t="shared" si="711"/>
        <v>1</v>
      </c>
    </row>
    <row r="553" spans="1:24" outlineLevel="1" x14ac:dyDescent="0.25">
      <c r="A553" s="6" t="s">
        <v>218</v>
      </c>
      <c r="B553" s="3" t="s">
        <v>337</v>
      </c>
      <c r="C553" s="48" t="s">
        <v>208</v>
      </c>
      <c r="D553" s="48" t="s">
        <v>5</v>
      </c>
      <c r="E553" s="68" t="s">
        <v>359</v>
      </c>
      <c r="F553" s="3" t="s">
        <v>219</v>
      </c>
      <c r="G553" s="55">
        <f>36+701</f>
        <v>737</v>
      </c>
      <c r="H553" s="49">
        <v>0</v>
      </c>
      <c r="I553" s="55">
        <f>G553+H553</f>
        <v>737</v>
      </c>
      <c r="J553" s="55">
        <v>0</v>
      </c>
      <c r="K553" s="55">
        <f>I553+J553</f>
        <v>737</v>
      </c>
      <c r="L553" s="55">
        <v>0</v>
      </c>
      <c r="M553" s="55">
        <f>K553+L553</f>
        <v>737</v>
      </c>
      <c r="N553" s="55">
        <v>0</v>
      </c>
      <c r="O553" s="55">
        <f>M553+N553</f>
        <v>737</v>
      </c>
      <c r="P553" s="55">
        <v>0</v>
      </c>
      <c r="Q553" s="55">
        <f>O553+P553</f>
        <v>737</v>
      </c>
      <c r="R553" s="55">
        <v>0</v>
      </c>
      <c r="S553" s="119">
        <f>Q553+R553</f>
        <v>737</v>
      </c>
      <c r="T553" s="55">
        <v>-737</v>
      </c>
      <c r="U553" s="55">
        <f>S553+T553</f>
        <v>0</v>
      </c>
      <c r="V553" s="55">
        <v>0</v>
      </c>
      <c r="W553" s="55">
        <f>U553+V553</f>
        <v>0</v>
      </c>
      <c r="X553" s="114" t="b">
        <f t="shared" si="711"/>
        <v>1</v>
      </c>
    </row>
    <row r="554" spans="1:24" ht="34.5" outlineLevel="1" x14ac:dyDescent="0.3">
      <c r="A554" s="25" t="s">
        <v>413</v>
      </c>
      <c r="B554" s="5" t="s">
        <v>337</v>
      </c>
      <c r="C554" s="44" t="s">
        <v>208</v>
      </c>
      <c r="D554" s="44" t="s">
        <v>5</v>
      </c>
      <c r="E554" s="66" t="s">
        <v>360</v>
      </c>
      <c r="F554" s="3" t="s">
        <v>7</v>
      </c>
      <c r="G554" s="45">
        <f t="shared" ref="G554:I554" si="761">G559+G555+G563</f>
        <v>4165</v>
      </c>
      <c r="H554" s="45">
        <f t="shared" si="761"/>
        <v>0</v>
      </c>
      <c r="I554" s="45">
        <f t="shared" si="761"/>
        <v>4165</v>
      </c>
      <c r="J554" s="45">
        <f t="shared" ref="J554:K554" si="762">J559+J555+J563</f>
        <v>0</v>
      </c>
      <c r="K554" s="45">
        <f t="shared" si="762"/>
        <v>4165</v>
      </c>
      <c r="L554" s="101">
        <f t="shared" ref="L554:M554" si="763">L559+L555+L563</f>
        <v>0</v>
      </c>
      <c r="M554" s="45">
        <f t="shared" si="763"/>
        <v>4165</v>
      </c>
      <c r="N554" s="101">
        <f t="shared" ref="N554:O554" si="764">N559+N555+N563</f>
        <v>0</v>
      </c>
      <c r="O554" s="45">
        <f t="shared" si="764"/>
        <v>4165</v>
      </c>
      <c r="P554" s="101">
        <f t="shared" ref="P554:Q554" si="765">P559+P555+P563</f>
        <v>0</v>
      </c>
      <c r="Q554" s="45">
        <f t="shared" si="765"/>
        <v>4165</v>
      </c>
      <c r="R554" s="101">
        <f t="shared" ref="R554:S554" si="766">R559+R555+R563</f>
        <v>0</v>
      </c>
      <c r="S554" s="116">
        <f t="shared" si="766"/>
        <v>4165</v>
      </c>
      <c r="T554" s="101">
        <f t="shared" ref="T554:U554" si="767">T559+T555+T563</f>
        <v>-4165</v>
      </c>
      <c r="U554" s="45">
        <f t="shared" si="767"/>
        <v>0</v>
      </c>
      <c r="V554" s="101">
        <f t="shared" ref="V554:W554" si="768">V559+V555+V563</f>
        <v>0</v>
      </c>
      <c r="W554" s="45">
        <f t="shared" si="768"/>
        <v>0</v>
      </c>
      <c r="X554" s="114" t="b">
        <f t="shared" si="711"/>
        <v>1</v>
      </c>
    </row>
    <row r="555" spans="1:24" ht="33" outlineLevel="1" x14ac:dyDescent="0.25">
      <c r="A555" s="26" t="s">
        <v>361</v>
      </c>
      <c r="B555" s="7" t="s">
        <v>337</v>
      </c>
      <c r="C555" s="46" t="s">
        <v>208</v>
      </c>
      <c r="D555" s="46" t="s">
        <v>5</v>
      </c>
      <c r="E555" s="67" t="s">
        <v>362</v>
      </c>
      <c r="F555" s="3" t="s">
        <v>7</v>
      </c>
      <c r="G555" s="47">
        <f t="shared" ref="G555:V557" si="769">G556</f>
        <v>468</v>
      </c>
      <c r="H555" s="47">
        <f t="shared" si="769"/>
        <v>0</v>
      </c>
      <c r="I555" s="47">
        <f t="shared" si="769"/>
        <v>468</v>
      </c>
      <c r="J555" s="47">
        <f t="shared" si="769"/>
        <v>0</v>
      </c>
      <c r="K555" s="47">
        <f t="shared" si="769"/>
        <v>468</v>
      </c>
      <c r="L555" s="80">
        <f t="shared" si="769"/>
        <v>0</v>
      </c>
      <c r="M555" s="47">
        <f t="shared" si="769"/>
        <v>468</v>
      </c>
      <c r="N555" s="80">
        <f t="shared" si="769"/>
        <v>0</v>
      </c>
      <c r="O555" s="47">
        <f t="shared" si="769"/>
        <v>468</v>
      </c>
      <c r="P555" s="80">
        <f t="shared" si="769"/>
        <v>0</v>
      </c>
      <c r="Q555" s="47">
        <f t="shared" si="769"/>
        <v>468</v>
      </c>
      <c r="R555" s="80">
        <f t="shared" si="769"/>
        <v>0</v>
      </c>
      <c r="S555" s="117">
        <f t="shared" si="769"/>
        <v>468</v>
      </c>
      <c r="T555" s="80">
        <f t="shared" si="769"/>
        <v>-468</v>
      </c>
      <c r="U555" s="47">
        <f t="shared" si="769"/>
        <v>0</v>
      </c>
      <c r="V555" s="80">
        <f t="shared" si="769"/>
        <v>0</v>
      </c>
      <c r="W555" s="47">
        <f t="shared" ref="V555:W557" si="770">W556</f>
        <v>0</v>
      </c>
      <c r="X555" s="114" t="b">
        <f t="shared" si="711"/>
        <v>1</v>
      </c>
    </row>
    <row r="556" spans="1:24" outlineLevel="1" x14ac:dyDescent="0.25">
      <c r="A556" s="6" t="s">
        <v>349</v>
      </c>
      <c r="B556" s="3" t="s">
        <v>337</v>
      </c>
      <c r="C556" s="48" t="s">
        <v>208</v>
      </c>
      <c r="D556" s="48" t="s">
        <v>5</v>
      </c>
      <c r="E556" s="68" t="s">
        <v>363</v>
      </c>
      <c r="F556" s="3" t="s">
        <v>7</v>
      </c>
      <c r="G556" s="49">
        <f t="shared" si="769"/>
        <v>468</v>
      </c>
      <c r="H556" s="49">
        <f t="shared" si="769"/>
        <v>0</v>
      </c>
      <c r="I556" s="49">
        <f t="shared" si="769"/>
        <v>468</v>
      </c>
      <c r="J556" s="49">
        <f t="shared" si="769"/>
        <v>0</v>
      </c>
      <c r="K556" s="49">
        <f t="shared" si="769"/>
        <v>468</v>
      </c>
      <c r="L556" s="55">
        <f t="shared" si="769"/>
        <v>0</v>
      </c>
      <c r="M556" s="49">
        <f t="shared" si="769"/>
        <v>468</v>
      </c>
      <c r="N556" s="55">
        <f t="shared" si="769"/>
        <v>0</v>
      </c>
      <c r="O556" s="49">
        <f t="shared" si="769"/>
        <v>468</v>
      </c>
      <c r="P556" s="55">
        <f t="shared" si="769"/>
        <v>0</v>
      </c>
      <c r="Q556" s="49">
        <f t="shared" si="769"/>
        <v>468</v>
      </c>
      <c r="R556" s="55">
        <f t="shared" si="769"/>
        <v>0</v>
      </c>
      <c r="S556" s="118">
        <f t="shared" si="769"/>
        <v>468</v>
      </c>
      <c r="T556" s="55">
        <f t="shared" si="769"/>
        <v>-468</v>
      </c>
      <c r="U556" s="49">
        <f t="shared" si="769"/>
        <v>0</v>
      </c>
      <c r="V556" s="55">
        <f t="shared" si="770"/>
        <v>0</v>
      </c>
      <c r="W556" s="49">
        <f t="shared" si="770"/>
        <v>0</v>
      </c>
      <c r="X556" s="114" t="b">
        <f t="shared" si="711"/>
        <v>1</v>
      </c>
    </row>
    <row r="557" spans="1:24" ht="33" outlineLevel="1" x14ac:dyDescent="0.25">
      <c r="A557" s="6" t="s">
        <v>89</v>
      </c>
      <c r="B557" s="3" t="s">
        <v>337</v>
      </c>
      <c r="C557" s="48" t="s">
        <v>208</v>
      </c>
      <c r="D557" s="48" t="s">
        <v>5</v>
      </c>
      <c r="E557" s="68" t="s">
        <v>363</v>
      </c>
      <c r="F557" s="3" t="s">
        <v>90</v>
      </c>
      <c r="G557" s="49">
        <f t="shared" si="769"/>
        <v>468</v>
      </c>
      <c r="H557" s="49">
        <f t="shared" si="769"/>
        <v>0</v>
      </c>
      <c r="I557" s="49">
        <f t="shared" si="769"/>
        <v>468</v>
      </c>
      <c r="J557" s="49">
        <f t="shared" si="769"/>
        <v>0</v>
      </c>
      <c r="K557" s="49">
        <f t="shared" si="769"/>
        <v>468</v>
      </c>
      <c r="L557" s="55">
        <f t="shared" si="769"/>
        <v>0</v>
      </c>
      <c r="M557" s="49">
        <f t="shared" si="769"/>
        <v>468</v>
      </c>
      <c r="N557" s="55">
        <f t="shared" si="769"/>
        <v>0</v>
      </c>
      <c r="O557" s="49">
        <f t="shared" si="769"/>
        <v>468</v>
      </c>
      <c r="P557" s="55">
        <f t="shared" si="769"/>
        <v>0</v>
      </c>
      <c r="Q557" s="49">
        <f t="shared" si="769"/>
        <v>468</v>
      </c>
      <c r="R557" s="55">
        <f t="shared" si="769"/>
        <v>0</v>
      </c>
      <c r="S557" s="118">
        <f t="shared" si="769"/>
        <v>468</v>
      </c>
      <c r="T557" s="55">
        <f t="shared" si="769"/>
        <v>-468</v>
      </c>
      <c r="U557" s="49">
        <f t="shared" si="769"/>
        <v>0</v>
      </c>
      <c r="V557" s="55">
        <f t="shared" si="770"/>
        <v>0</v>
      </c>
      <c r="W557" s="49">
        <f t="shared" si="770"/>
        <v>0</v>
      </c>
      <c r="X557" s="114" t="b">
        <f t="shared" si="711"/>
        <v>1</v>
      </c>
    </row>
    <row r="558" spans="1:24" outlineLevel="1" x14ac:dyDescent="0.25">
      <c r="A558" s="6" t="s">
        <v>218</v>
      </c>
      <c r="B558" s="3" t="s">
        <v>337</v>
      </c>
      <c r="C558" s="48" t="s">
        <v>208</v>
      </c>
      <c r="D558" s="48" t="s">
        <v>5</v>
      </c>
      <c r="E558" s="68" t="s">
        <v>363</v>
      </c>
      <c r="F558" s="3" t="s">
        <v>219</v>
      </c>
      <c r="G558" s="55">
        <v>468</v>
      </c>
      <c r="H558" s="49">
        <v>0</v>
      </c>
      <c r="I558" s="55">
        <f>G558+H558</f>
        <v>468</v>
      </c>
      <c r="J558" s="55">
        <v>0</v>
      </c>
      <c r="K558" s="55">
        <f>I558+J558</f>
        <v>468</v>
      </c>
      <c r="L558" s="55">
        <v>0</v>
      </c>
      <c r="M558" s="55">
        <f>K558+L558</f>
        <v>468</v>
      </c>
      <c r="N558" s="55">
        <v>0</v>
      </c>
      <c r="O558" s="55">
        <f>M558+N558</f>
        <v>468</v>
      </c>
      <c r="P558" s="55">
        <v>0</v>
      </c>
      <c r="Q558" s="55">
        <f>O558+P558</f>
        <v>468</v>
      </c>
      <c r="R558" s="55">
        <v>0</v>
      </c>
      <c r="S558" s="119">
        <f>Q558+R558</f>
        <v>468</v>
      </c>
      <c r="T558" s="55">
        <v>-468</v>
      </c>
      <c r="U558" s="55">
        <f>S558+T558</f>
        <v>0</v>
      </c>
      <c r="V558" s="55">
        <v>0</v>
      </c>
      <c r="W558" s="55">
        <f>U558+V558</f>
        <v>0</v>
      </c>
      <c r="X558" s="114" t="b">
        <f t="shared" si="711"/>
        <v>1</v>
      </c>
    </row>
    <row r="559" spans="1:24" ht="18" customHeight="1" outlineLevel="1" x14ac:dyDescent="0.25">
      <c r="A559" s="26" t="s">
        <v>364</v>
      </c>
      <c r="B559" s="7" t="s">
        <v>337</v>
      </c>
      <c r="C559" s="46" t="s">
        <v>208</v>
      </c>
      <c r="D559" s="46" t="s">
        <v>5</v>
      </c>
      <c r="E559" s="67" t="s">
        <v>365</v>
      </c>
      <c r="F559" s="3" t="s">
        <v>7</v>
      </c>
      <c r="G559" s="47">
        <f t="shared" ref="G559:V566" si="771">G560</f>
        <v>1886</v>
      </c>
      <c r="H559" s="47">
        <f t="shared" si="771"/>
        <v>0</v>
      </c>
      <c r="I559" s="47">
        <f t="shared" si="771"/>
        <v>1886</v>
      </c>
      <c r="J559" s="47">
        <f t="shared" si="771"/>
        <v>0</v>
      </c>
      <c r="K559" s="47">
        <f t="shared" si="771"/>
        <v>1886</v>
      </c>
      <c r="L559" s="80">
        <f t="shared" si="771"/>
        <v>0</v>
      </c>
      <c r="M559" s="47">
        <f t="shared" si="771"/>
        <v>1886</v>
      </c>
      <c r="N559" s="80">
        <f t="shared" si="771"/>
        <v>0</v>
      </c>
      <c r="O559" s="47">
        <f t="shared" si="771"/>
        <v>1886</v>
      </c>
      <c r="P559" s="80">
        <f t="shared" si="771"/>
        <v>0</v>
      </c>
      <c r="Q559" s="47">
        <f t="shared" si="771"/>
        <v>1886</v>
      </c>
      <c r="R559" s="80">
        <f t="shared" si="771"/>
        <v>0</v>
      </c>
      <c r="S559" s="117">
        <f t="shared" si="771"/>
        <v>1886</v>
      </c>
      <c r="T559" s="80">
        <f t="shared" si="771"/>
        <v>-1886</v>
      </c>
      <c r="U559" s="47">
        <f t="shared" si="771"/>
        <v>0</v>
      </c>
      <c r="V559" s="80">
        <f t="shared" si="771"/>
        <v>0</v>
      </c>
      <c r="W559" s="47">
        <f t="shared" ref="V559:W566" si="772">W560</f>
        <v>0</v>
      </c>
      <c r="X559" s="114" t="b">
        <f t="shared" si="711"/>
        <v>1</v>
      </c>
    </row>
    <row r="560" spans="1:24" outlineLevel="1" x14ac:dyDescent="0.25">
      <c r="A560" s="6" t="s">
        <v>349</v>
      </c>
      <c r="B560" s="3" t="s">
        <v>337</v>
      </c>
      <c r="C560" s="48" t="s">
        <v>208</v>
      </c>
      <c r="D560" s="48" t="s">
        <v>5</v>
      </c>
      <c r="E560" s="68" t="s">
        <v>366</v>
      </c>
      <c r="F560" s="3" t="s">
        <v>7</v>
      </c>
      <c r="G560" s="49">
        <f t="shared" si="771"/>
        <v>1886</v>
      </c>
      <c r="H560" s="49">
        <f t="shared" si="771"/>
        <v>0</v>
      </c>
      <c r="I560" s="49">
        <f t="shared" si="771"/>
        <v>1886</v>
      </c>
      <c r="J560" s="49">
        <f t="shared" si="771"/>
        <v>0</v>
      </c>
      <c r="K560" s="49">
        <f t="shared" si="771"/>
        <v>1886</v>
      </c>
      <c r="L560" s="55">
        <f t="shared" si="771"/>
        <v>0</v>
      </c>
      <c r="M560" s="49">
        <f t="shared" si="771"/>
        <v>1886</v>
      </c>
      <c r="N560" s="55">
        <f t="shared" si="771"/>
        <v>0</v>
      </c>
      <c r="O560" s="49">
        <f t="shared" si="771"/>
        <v>1886</v>
      </c>
      <c r="P560" s="55">
        <f t="shared" si="771"/>
        <v>0</v>
      </c>
      <c r="Q560" s="49">
        <f t="shared" si="771"/>
        <v>1886</v>
      </c>
      <c r="R560" s="55">
        <f t="shared" si="771"/>
        <v>0</v>
      </c>
      <c r="S560" s="118">
        <f t="shared" si="771"/>
        <v>1886</v>
      </c>
      <c r="T560" s="55">
        <f t="shared" si="771"/>
        <v>-1886</v>
      </c>
      <c r="U560" s="49">
        <f t="shared" si="771"/>
        <v>0</v>
      </c>
      <c r="V560" s="55">
        <f t="shared" si="772"/>
        <v>0</v>
      </c>
      <c r="W560" s="49">
        <f t="shared" si="772"/>
        <v>0</v>
      </c>
      <c r="X560" s="114" t="b">
        <f t="shared" si="711"/>
        <v>1</v>
      </c>
    </row>
    <row r="561" spans="1:24" ht="33" outlineLevel="1" x14ac:dyDescent="0.25">
      <c r="A561" s="6" t="s">
        <v>89</v>
      </c>
      <c r="B561" s="3" t="s">
        <v>337</v>
      </c>
      <c r="C561" s="48" t="s">
        <v>208</v>
      </c>
      <c r="D561" s="48" t="s">
        <v>5</v>
      </c>
      <c r="E561" s="68" t="s">
        <v>366</v>
      </c>
      <c r="F561" s="3" t="s">
        <v>90</v>
      </c>
      <c r="G561" s="49">
        <f t="shared" si="771"/>
        <v>1886</v>
      </c>
      <c r="H561" s="49">
        <f t="shared" si="771"/>
        <v>0</v>
      </c>
      <c r="I561" s="49">
        <f t="shared" si="771"/>
        <v>1886</v>
      </c>
      <c r="J561" s="49">
        <f t="shared" si="771"/>
        <v>0</v>
      </c>
      <c r="K561" s="49">
        <f t="shared" si="771"/>
        <v>1886</v>
      </c>
      <c r="L561" s="55">
        <f t="shared" si="771"/>
        <v>0</v>
      </c>
      <c r="M561" s="49">
        <f t="shared" si="771"/>
        <v>1886</v>
      </c>
      <c r="N561" s="55">
        <f t="shared" si="771"/>
        <v>0</v>
      </c>
      <c r="O561" s="49">
        <f t="shared" si="771"/>
        <v>1886</v>
      </c>
      <c r="P561" s="55">
        <f t="shared" si="771"/>
        <v>0</v>
      </c>
      <c r="Q561" s="49">
        <f t="shared" si="771"/>
        <v>1886</v>
      </c>
      <c r="R561" s="55">
        <f t="shared" si="771"/>
        <v>0</v>
      </c>
      <c r="S561" s="118">
        <f t="shared" si="771"/>
        <v>1886</v>
      </c>
      <c r="T561" s="55">
        <f t="shared" si="771"/>
        <v>-1886</v>
      </c>
      <c r="U561" s="49">
        <f t="shared" si="771"/>
        <v>0</v>
      </c>
      <c r="V561" s="55">
        <f t="shared" si="772"/>
        <v>0</v>
      </c>
      <c r="W561" s="49">
        <f t="shared" si="772"/>
        <v>0</v>
      </c>
      <c r="X561" s="114" t="b">
        <f t="shared" si="711"/>
        <v>1</v>
      </c>
    </row>
    <row r="562" spans="1:24" outlineLevel="1" x14ac:dyDescent="0.25">
      <c r="A562" s="6" t="s">
        <v>218</v>
      </c>
      <c r="B562" s="3" t="s">
        <v>337</v>
      </c>
      <c r="C562" s="48" t="s">
        <v>208</v>
      </c>
      <c r="D562" s="48" t="s">
        <v>5</v>
      </c>
      <c r="E562" s="68" t="s">
        <v>366</v>
      </c>
      <c r="F562" s="3" t="s">
        <v>219</v>
      </c>
      <c r="G562" s="55">
        <v>1886</v>
      </c>
      <c r="H562" s="49">
        <v>0</v>
      </c>
      <c r="I562" s="55">
        <f>G562+H562</f>
        <v>1886</v>
      </c>
      <c r="J562" s="55">
        <v>0</v>
      </c>
      <c r="K562" s="55">
        <f>I562+J562</f>
        <v>1886</v>
      </c>
      <c r="L562" s="55">
        <v>0</v>
      </c>
      <c r="M562" s="55">
        <f>K562+L562</f>
        <v>1886</v>
      </c>
      <c r="N562" s="55">
        <v>0</v>
      </c>
      <c r="O562" s="55">
        <f>M562+N562</f>
        <v>1886</v>
      </c>
      <c r="P562" s="55">
        <v>0</v>
      </c>
      <c r="Q562" s="55">
        <f>O562+P562</f>
        <v>1886</v>
      </c>
      <c r="R562" s="55">
        <v>0</v>
      </c>
      <c r="S562" s="119">
        <f>Q562+R562</f>
        <v>1886</v>
      </c>
      <c r="T562" s="55">
        <v>-1886</v>
      </c>
      <c r="U562" s="55">
        <f>S562+T562</f>
        <v>0</v>
      </c>
      <c r="V562" s="55">
        <v>0</v>
      </c>
      <c r="W562" s="55">
        <f>U562+V562</f>
        <v>0</v>
      </c>
      <c r="X562" s="114" t="b">
        <f t="shared" si="711"/>
        <v>1</v>
      </c>
    </row>
    <row r="563" spans="1:24" outlineLevel="1" x14ac:dyDescent="0.25">
      <c r="A563" s="26" t="s">
        <v>460</v>
      </c>
      <c r="B563" s="7" t="s">
        <v>337</v>
      </c>
      <c r="C563" s="46" t="s">
        <v>208</v>
      </c>
      <c r="D563" s="46" t="s">
        <v>5</v>
      </c>
      <c r="E563" s="67" t="s">
        <v>368</v>
      </c>
      <c r="F563" s="3" t="s">
        <v>7</v>
      </c>
      <c r="G563" s="47">
        <f t="shared" ref="G563:I563" si="773">G565</f>
        <v>1811</v>
      </c>
      <c r="H563" s="47">
        <f t="shared" si="773"/>
        <v>0</v>
      </c>
      <c r="I563" s="47">
        <f t="shared" si="773"/>
        <v>1811</v>
      </c>
      <c r="J563" s="47">
        <f t="shared" ref="J563:K563" si="774">J565</f>
        <v>0</v>
      </c>
      <c r="K563" s="47">
        <f t="shared" si="774"/>
        <v>1811</v>
      </c>
      <c r="L563" s="80">
        <f t="shared" ref="L563:M563" si="775">L565</f>
        <v>0</v>
      </c>
      <c r="M563" s="47">
        <f t="shared" si="775"/>
        <v>1811</v>
      </c>
      <c r="N563" s="80">
        <f t="shared" ref="N563:O563" si="776">N565</f>
        <v>0</v>
      </c>
      <c r="O563" s="47">
        <f t="shared" si="776"/>
        <v>1811</v>
      </c>
      <c r="P563" s="80">
        <f t="shared" ref="P563:Q563" si="777">P565</f>
        <v>0</v>
      </c>
      <c r="Q563" s="47">
        <f t="shared" si="777"/>
        <v>1811</v>
      </c>
      <c r="R563" s="80">
        <f t="shared" ref="R563:S563" si="778">R565</f>
        <v>0</v>
      </c>
      <c r="S563" s="117">
        <f t="shared" si="778"/>
        <v>1811</v>
      </c>
      <c r="T563" s="80">
        <f t="shared" ref="T563:U563" si="779">T565</f>
        <v>-1811</v>
      </c>
      <c r="U563" s="47">
        <f t="shared" si="779"/>
        <v>0</v>
      </c>
      <c r="V563" s="80">
        <f t="shared" ref="V563:W563" si="780">V565</f>
        <v>0</v>
      </c>
      <c r="W563" s="47">
        <f t="shared" si="780"/>
        <v>0</v>
      </c>
      <c r="X563" s="114" t="b">
        <f t="shared" si="711"/>
        <v>1</v>
      </c>
    </row>
    <row r="564" spans="1:24" outlineLevel="1" x14ac:dyDescent="0.25">
      <c r="A564" s="6" t="s">
        <v>101</v>
      </c>
      <c r="B564" s="3" t="s">
        <v>337</v>
      </c>
      <c r="C564" s="48" t="s">
        <v>208</v>
      </c>
      <c r="D564" s="48" t="s">
        <v>5</v>
      </c>
      <c r="E564" s="68" t="s">
        <v>377</v>
      </c>
      <c r="F564" s="3" t="s">
        <v>7</v>
      </c>
      <c r="G564" s="49">
        <f t="shared" si="771"/>
        <v>1811</v>
      </c>
      <c r="H564" s="49">
        <f t="shared" si="771"/>
        <v>0</v>
      </c>
      <c r="I564" s="49">
        <f t="shared" si="771"/>
        <v>1811</v>
      </c>
      <c r="J564" s="49">
        <f t="shared" si="771"/>
        <v>0</v>
      </c>
      <c r="K564" s="49">
        <f t="shared" si="771"/>
        <v>1811</v>
      </c>
      <c r="L564" s="55">
        <f t="shared" si="771"/>
        <v>0</v>
      </c>
      <c r="M564" s="49">
        <f t="shared" si="771"/>
        <v>1811</v>
      </c>
      <c r="N564" s="55">
        <f t="shared" si="771"/>
        <v>0</v>
      </c>
      <c r="O564" s="49">
        <f t="shared" si="771"/>
        <v>1811</v>
      </c>
      <c r="P564" s="55">
        <f t="shared" si="771"/>
        <v>0</v>
      </c>
      <c r="Q564" s="49">
        <f t="shared" si="771"/>
        <v>1811</v>
      </c>
      <c r="R564" s="55">
        <f t="shared" si="771"/>
        <v>0</v>
      </c>
      <c r="S564" s="118">
        <f t="shared" si="771"/>
        <v>1811</v>
      </c>
      <c r="T564" s="55">
        <f t="shared" si="771"/>
        <v>-1811</v>
      </c>
      <c r="U564" s="49">
        <f t="shared" si="771"/>
        <v>0</v>
      </c>
      <c r="V564" s="55">
        <f t="shared" si="772"/>
        <v>0</v>
      </c>
      <c r="W564" s="49">
        <f t="shared" si="772"/>
        <v>0</v>
      </c>
      <c r="X564" s="114" t="b">
        <f t="shared" si="711"/>
        <v>1</v>
      </c>
    </row>
    <row r="565" spans="1:24" ht="33" outlineLevel="1" x14ac:dyDescent="0.25">
      <c r="A565" s="6" t="s">
        <v>474</v>
      </c>
      <c r="B565" s="3" t="s">
        <v>337</v>
      </c>
      <c r="C565" s="48" t="s">
        <v>208</v>
      </c>
      <c r="D565" s="48" t="s">
        <v>5</v>
      </c>
      <c r="E565" s="68" t="s">
        <v>473</v>
      </c>
      <c r="F565" s="3" t="s">
        <v>7</v>
      </c>
      <c r="G565" s="49">
        <f t="shared" si="771"/>
        <v>1811</v>
      </c>
      <c r="H565" s="49">
        <f t="shared" si="771"/>
        <v>0</v>
      </c>
      <c r="I565" s="49">
        <f t="shared" si="771"/>
        <v>1811</v>
      </c>
      <c r="J565" s="49">
        <f t="shared" si="771"/>
        <v>0</v>
      </c>
      <c r="K565" s="49">
        <f t="shared" si="771"/>
        <v>1811</v>
      </c>
      <c r="L565" s="55">
        <f t="shared" si="771"/>
        <v>0</v>
      </c>
      <c r="M565" s="49">
        <f t="shared" si="771"/>
        <v>1811</v>
      </c>
      <c r="N565" s="55">
        <f t="shared" si="771"/>
        <v>0</v>
      </c>
      <c r="O565" s="49">
        <f t="shared" si="771"/>
        <v>1811</v>
      </c>
      <c r="P565" s="55">
        <f t="shared" si="771"/>
        <v>0</v>
      </c>
      <c r="Q565" s="49">
        <f t="shared" si="771"/>
        <v>1811</v>
      </c>
      <c r="R565" s="55">
        <f t="shared" si="771"/>
        <v>0</v>
      </c>
      <c r="S565" s="118">
        <f t="shared" si="771"/>
        <v>1811</v>
      </c>
      <c r="T565" s="55">
        <f t="shared" si="771"/>
        <v>-1811</v>
      </c>
      <c r="U565" s="49">
        <f t="shared" si="771"/>
        <v>0</v>
      </c>
      <c r="V565" s="55">
        <f t="shared" si="772"/>
        <v>0</v>
      </c>
      <c r="W565" s="49">
        <f t="shared" si="772"/>
        <v>0</v>
      </c>
      <c r="X565" s="114" t="b">
        <f t="shared" si="711"/>
        <v>1</v>
      </c>
    </row>
    <row r="566" spans="1:24" ht="33" outlineLevel="1" x14ac:dyDescent="0.25">
      <c r="A566" s="6" t="s">
        <v>89</v>
      </c>
      <c r="B566" s="3" t="s">
        <v>337</v>
      </c>
      <c r="C566" s="48" t="s">
        <v>208</v>
      </c>
      <c r="D566" s="48" t="s">
        <v>5</v>
      </c>
      <c r="E566" s="68" t="s">
        <v>473</v>
      </c>
      <c r="F566" s="3" t="s">
        <v>90</v>
      </c>
      <c r="G566" s="49">
        <f t="shared" si="771"/>
        <v>1811</v>
      </c>
      <c r="H566" s="49">
        <f t="shared" si="771"/>
        <v>0</v>
      </c>
      <c r="I566" s="49">
        <f t="shared" si="771"/>
        <v>1811</v>
      </c>
      <c r="J566" s="49">
        <f t="shared" si="771"/>
        <v>0</v>
      </c>
      <c r="K566" s="49">
        <f t="shared" si="771"/>
        <v>1811</v>
      </c>
      <c r="L566" s="55">
        <f t="shared" si="771"/>
        <v>0</v>
      </c>
      <c r="M566" s="49">
        <f t="shared" si="771"/>
        <v>1811</v>
      </c>
      <c r="N566" s="55">
        <f t="shared" si="771"/>
        <v>0</v>
      </c>
      <c r="O566" s="49">
        <f t="shared" si="771"/>
        <v>1811</v>
      </c>
      <c r="P566" s="55">
        <f t="shared" si="771"/>
        <v>0</v>
      </c>
      <c r="Q566" s="49">
        <f t="shared" si="771"/>
        <v>1811</v>
      </c>
      <c r="R566" s="55">
        <f t="shared" si="771"/>
        <v>0</v>
      </c>
      <c r="S566" s="118">
        <f t="shared" si="771"/>
        <v>1811</v>
      </c>
      <c r="T566" s="55">
        <f t="shared" si="771"/>
        <v>-1811</v>
      </c>
      <c r="U566" s="49">
        <f t="shared" si="771"/>
        <v>0</v>
      </c>
      <c r="V566" s="55">
        <f t="shared" si="772"/>
        <v>0</v>
      </c>
      <c r="W566" s="49">
        <f t="shared" si="772"/>
        <v>0</v>
      </c>
      <c r="X566" s="114" t="b">
        <f t="shared" si="711"/>
        <v>1</v>
      </c>
    </row>
    <row r="567" spans="1:24" outlineLevel="1" x14ac:dyDescent="0.25">
      <c r="A567" s="6" t="s">
        <v>218</v>
      </c>
      <c r="B567" s="3" t="s">
        <v>337</v>
      </c>
      <c r="C567" s="48" t="s">
        <v>208</v>
      </c>
      <c r="D567" s="48" t="s">
        <v>5</v>
      </c>
      <c r="E567" s="68" t="s">
        <v>473</v>
      </c>
      <c r="F567" s="3" t="s">
        <v>219</v>
      </c>
      <c r="G567" s="55">
        <v>1811</v>
      </c>
      <c r="H567" s="49">
        <v>0</v>
      </c>
      <c r="I567" s="55">
        <f>G567+H567</f>
        <v>1811</v>
      </c>
      <c r="J567" s="55">
        <v>0</v>
      </c>
      <c r="K567" s="55">
        <f>I567+J567</f>
        <v>1811</v>
      </c>
      <c r="L567" s="55">
        <v>0</v>
      </c>
      <c r="M567" s="55">
        <f>K567+L567</f>
        <v>1811</v>
      </c>
      <c r="N567" s="55">
        <v>0</v>
      </c>
      <c r="O567" s="55">
        <f>M567+N567</f>
        <v>1811</v>
      </c>
      <c r="P567" s="55">
        <v>0</v>
      </c>
      <c r="Q567" s="55">
        <f>O567+P567</f>
        <v>1811</v>
      </c>
      <c r="R567" s="55">
        <v>0</v>
      </c>
      <c r="S567" s="119">
        <f>Q567+R567</f>
        <v>1811</v>
      </c>
      <c r="T567" s="55">
        <v>-1811</v>
      </c>
      <c r="U567" s="55">
        <f>S567+T567</f>
        <v>0</v>
      </c>
      <c r="V567" s="55">
        <v>0</v>
      </c>
      <c r="W567" s="55">
        <f>U567+V567</f>
        <v>0</v>
      </c>
      <c r="X567" s="114" t="b">
        <f t="shared" si="711"/>
        <v>1</v>
      </c>
    </row>
    <row r="568" spans="1:24" ht="34.5" outlineLevel="1" x14ac:dyDescent="0.3">
      <c r="A568" s="25" t="s">
        <v>414</v>
      </c>
      <c r="B568" s="5" t="s">
        <v>337</v>
      </c>
      <c r="C568" s="44" t="s">
        <v>208</v>
      </c>
      <c r="D568" s="44" t="s">
        <v>5</v>
      </c>
      <c r="E568" s="66" t="s">
        <v>369</v>
      </c>
      <c r="F568" s="3" t="s">
        <v>7</v>
      </c>
      <c r="G568" s="45">
        <f t="shared" ref="G568:V571" si="781">G569</f>
        <v>265</v>
      </c>
      <c r="H568" s="45">
        <f t="shared" si="781"/>
        <v>0</v>
      </c>
      <c r="I568" s="45">
        <f t="shared" si="781"/>
        <v>265</v>
      </c>
      <c r="J568" s="45">
        <f t="shared" si="781"/>
        <v>0</v>
      </c>
      <c r="K568" s="45">
        <f t="shared" si="781"/>
        <v>265</v>
      </c>
      <c r="L568" s="101">
        <f t="shared" si="781"/>
        <v>0</v>
      </c>
      <c r="M568" s="45">
        <f t="shared" si="781"/>
        <v>265</v>
      </c>
      <c r="N568" s="101">
        <f t="shared" si="781"/>
        <v>0</v>
      </c>
      <c r="O568" s="45">
        <f t="shared" si="781"/>
        <v>265</v>
      </c>
      <c r="P568" s="101">
        <f t="shared" si="781"/>
        <v>0</v>
      </c>
      <c r="Q568" s="45">
        <f t="shared" si="781"/>
        <v>265</v>
      </c>
      <c r="R568" s="101">
        <f t="shared" si="781"/>
        <v>0</v>
      </c>
      <c r="S568" s="116">
        <f t="shared" si="781"/>
        <v>265</v>
      </c>
      <c r="T568" s="101">
        <f t="shared" si="781"/>
        <v>-265</v>
      </c>
      <c r="U568" s="45">
        <f t="shared" si="781"/>
        <v>0</v>
      </c>
      <c r="V568" s="101">
        <f t="shared" si="781"/>
        <v>0</v>
      </c>
      <c r="W568" s="45">
        <f t="shared" ref="V568:W571" si="782">W569</f>
        <v>0</v>
      </c>
      <c r="X568" s="114" t="b">
        <f t="shared" si="711"/>
        <v>1</v>
      </c>
    </row>
    <row r="569" spans="1:24" outlineLevel="1" x14ac:dyDescent="0.25">
      <c r="A569" s="6" t="s">
        <v>101</v>
      </c>
      <c r="B569" s="3" t="s">
        <v>337</v>
      </c>
      <c r="C569" s="48" t="s">
        <v>208</v>
      </c>
      <c r="D569" s="48" t="s">
        <v>5</v>
      </c>
      <c r="E569" s="68" t="s">
        <v>370</v>
      </c>
      <c r="F569" s="3" t="s">
        <v>7</v>
      </c>
      <c r="G569" s="49">
        <f t="shared" si="781"/>
        <v>265</v>
      </c>
      <c r="H569" s="49">
        <f t="shared" si="781"/>
        <v>0</v>
      </c>
      <c r="I569" s="49">
        <f t="shared" si="781"/>
        <v>265</v>
      </c>
      <c r="J569" s="49">
        <f t="shared" si="781"/>
        <v>0</v>
      </c>
      <c r="K569" s="49">
        <f t="shared" si="781"/>
        <v>265</v>
      </c>
      <c r="L569" s="55">
        <f t="shared" si="781"/>
        <v>0</v>
      </c>
      <c r="M569" s="49">
        <f t="shared" si="781"/>
        <v>265</v>
      </c>
      <c r="N569" s="55">
        <f t="shared" si="781"/>
        <v>0</v>
      </c>
      <c r="O569" s="49">
        <f t="shared" si="781"/>
        <v>265</v>
      </c>
      <c r="P569" s="55">
        <f t="shared" si="781"/>
        <v>0</v>
      </c>
      <c r="Q569" s="49">
        <f t="shared" si="781"/>
        <v>265</v>
      </c>
      <c r="R569" s="55">
        <f t="shared" si="781"/>
        <v>0</v>
      </c>
      <c r="S569" s="118">
        <f t="shared" si="781"/>
        <v>265</v>
      </c>
      <c r="T569" s="55">
        <f t="shared" si="781"/>
        <v>-265</v>
      </c>
      <c r="U569" s="49">
        <f t="shared" si="781"/>
        <v>0</v>
      </c>
      <c r="V569" s="55">
        <f t="shared" si="782"/>
        <v>0</v>
      </c>
      <c r="W569" s="49">
        <f t="shared" si="782"/>
        <v>0</v>
      </c>
      <c r="X569" s="114" t="b">
        <f t="shared" si="711"/>
        <v>1</v>
      </c>
    </row>
    <row r="570" spans="1:24" ht="33" outlineLevel="1" x14ac:dyDescent="0.25">
      <c r="A570" s="6" t="s">
        <v>371</v>
      </c>
      <c r="B570" s="3" t="s">
        <v>337</v>
      </c>
      <c r="C570" s="48" t="s">
        <v>208</v>
      </c>
      <c r="D570" s="48" t="s">
        <v>5</v>
      </c>
      <c r="E570" s="68" t="s">
        <v>372</v>
      </c>
      <c r="F570" s="3"/>
      <c r="G570" s="49">
        <f t="shared" si="781"/>
        <v>265</v>
      </c>
      <c r="H570" s="49">
        <f t="shared" si="781"/>
        <v>0</v>
      </c>
      <c r="I570" s="49">
        <f t="shared" si="781"/>
        <v>265</v>
      </c>
      <c r="J570" s="49">
        <f t="shared" si="781"/>
        <v>0</v>
      </c>
      <c r="K570" s="49">
        <f t="shared" si="781"/>
        <v>265</v>
      </c>
      <c r="L570" s="55">
        <f t="shared" si="781"/>
        <v>0</v>
      </c>
      <c r="M570" s="49">
        <f t="shared" si="781"/>
        <v>265</v>
      </c>
      <c r="N570" s="55">
        <f t="shared" si="781"/>
        <v>0</v>
      </c>
      <c r="O570" s="49">
        <f t="shared" si="781"/>
        <v>265</v>
      </c>
      <c r="P570" s="55">
        <f t="shared" si="781"/>
        <v>0</v>
      </c>
      <c r="Q570" s="49">
        <f t="shared" si="781"/>
        <v>265</v>
      </c>
      <c r="R570" s="55">
        <f t="shared" si="781"/>
        <v>0</v>
      </c>
      <c r="S570" s="118">
        <f t="shared" si="781"/>
        <v>265</v>
      </c>
      <c r="T570" s="55">
        <f t="shared" si="781"/>
        <v>-265</v>
      </c>
      <c r="U570" s="49">
        <f t="shared" si="781"/>
        <v>0</v>
      </c>
      <c r="V570" s="55">
        <f t="shared" si="782"/>
        <v>0</v>
      </c>
      <c r="W570" s="49">
        <f t="shared" si="782"/>
        <v>0</v>
      </c>
      <c r="X570" s="114" t="b">
        <f t="shared" si="711"/>
        <v>1</v>
      </c>
    </row>
    <row r="571" spans="1:24" ht="33" outlineLevel="1" x14ac:dyDescent="0.25">
      <c r="A571" s="6" t="s">
        <v>89</v>
      </c>
      <c r="B571" s="3" t="s">
        <v>337</v>
      </c>
      <c r="C571" s="48" t="s">
        <v>208</v>
      </c>
      <c r="D571" s="48" t="s">
        <v>5</v>
      </c>
      <c r="E571" s="68" t="s">
        <v>372</v>
      </c>
      <c r="F571" s="3" t="s">
        <v>90</v>
      </c>
      <c r="G571" s="49">
        <f t="shared" si="781"/>
        <v>265</v>
      </c>
      <c r="H571" s="49">
        <f t="shared" si="781"/>
        <v>0</v>
      </c>
      <c r="I571" s="49">
        <f t="shared" si="781"/>
        <v>265</v>
      </c>
      <c r="J571" s="49">
        <f t="shared" si="781"/>
        <v>0</v>
      </c>
      <c r="K571" s="49">
        <f t="shared" si="781"/>
        <v>265</v>
      </c>
      <c r="L571" s="55">
        <f t="shared" si="781"/>
        <v>0</v>
      </c>
      <c r="M571" s="49">
        <f t="shared" si="781"/>
        <v>265</v>
      </c>
      <c r="N571" s="55">
        <f t="shared" si="781"/>
        <v>0</v>
      </c>
      <c r="O571" s="49">
        <f t="shared" si="781"/>
        <v>265</v>
      </c>
      <c r="P571" s="55">
        <f t="shared" si="781"/>
        <v>0</v>
      </c>
      <c r="Q571" s="49">
        <f t="shared" si="781"/>
        <v>265</v>
      </c>
      <c r="R571" s="55">
        <f t="shared" si="781"/>
        <v>0</v>
      </c>
      <c r="S571" s="118">
        <f t="shared" si="781"/>
        <v>265</v>
      </c>
      <c r="T571" s="55">
        <f t="shared" si="781"/>
        <v>-265</v>
      </c>
      <c r="U571" s="49">
        <f t="shared" si="781"/>
        <v>0</v>
      </c>
      <c r="V571" s="55">
        <f t="shared" si="782"/>
        <v>0</v>
      </c>
      <c r="W571" s="49">
        <f t="shared" si="782"/>
        <v>0</v>
      </c>
      <c r="X571" s="114" t="b">
        <f t="shared" si="711"/>
        <v>1</v>
      </c>
    </row>
    <row r="572" spans="1:24" outlineLevel="1" x14ac:dyDescent="0.25">
      <c r="A572" s="6" t="s">
        <v>218</v>
      </c>
      <c r="B572" s="3" t="s">
        <v>337</v>
      </c>
      <c r="C572" s="48" t="s">
        <v>208</v>
      </c>
      <c r="D572" s="48" t="s">
        <v>5</v>
      </c>
      <c r="E572" s="68" t="s">
        <v>372</v>
      </c>
      <c r="F572" s="3" t="s">
        <v>219</v>
      </c>
      <c r="G572" s="55">
        <v>265</v>
      </c>
      <c r="H572" s="49">
        <v>0</v>
      </c>
      <c r="I572" s="55">
        <f>G572+H572</f>
        <v>265</v>
      </c>
      <c r="J572" s="55">
        <v>0</v>
      </c>
      <c r="K572" s="55">
        <f>I572+J572</f>
        <v>265</v>
      </c>
      <c r="L572" s="55">
        <v>0</v>
      </c>
      <c r="M572" s="55">
        <f>K572+L572</f>
        <v>265</v>
      </c>
      <c r="N572" s="55">
        <v>0</v>
      </c>
      <c r="O572" s="55">
        <f>M572+N572</f>
        <v>265</v>
      </c>
      <c r="P572" s="55">
        <v>0</v>
      </c>
      <c r="Q572" s="55">
        <f>O572+P572</f>
        <v>265</v>
      </c>
      <c r="R572" s="55">
        <v>0</v>
      </c>
      <c r="S572" s="119">
        <f>Q572+R572</f>
        <v>265</v>
      </c>
      <c r="T572" s="55">
        <v>-265</v>
      </c>
      <c r="U572" s="55">
        <f>S572+T572</f>
        <v>0</v>
      </c>
      <c r="V572" s="55">
        <v>0</v>
      </c>
      <c r="W572" s="55">
        <f>U572+V572</f>
        <v>0</v>
      </c>
      <c r="X572" s="114" t="b">
        <f t="shared" si="711"/>
        <v>1</v>
      </c>
    </row>
    <row r="573" spans="1:24" outlineLevel="1" x14ac:dyDescent="0.25">
      <c r="A573" s="24" t="s">
        <v>373</v>
      </c>
      <c r="B573" s="4" t="s">
        <v>337</v>
      </c>
      <c r="C573" s="43" t="s">
        <v>208</v>
      </c>
      <c r="D573" s="43" t="s">
        <v>10</v>
      </c>
      <c r="E573" s="68" t="s">
        <v>7</v>
      </c>
      <c r="F573" s="3" t="s">
        <v>7</v>
      </c>
      <c r="G573" s="40">
        <f t="shared" ref="G573:W573" si="783">G574</f>
        <v>383356</v>
      </c>
      <c r="H573" s="40">
        <f t="shared" si="783"/>
        <v>22000</v>
      </c>
      <c r="I573" s="40">
        <f t="shared" si="783"/>
        <v>405356</v>
      </c>
      <c r="J573" s="40">
        <f t="shared" si="783"/>
        <v>0</v>
      </c>
      <c r="K573" s="40">
        <f t="shared" si="783"/>
        <v>405356</v>
      </c>
      <c r="L573" s="53">
        <f t="shared" si="783"/>
        <v>-153692.1</v>
      </c>
      <c r="M573" s="40">
        <f t="shared" si="783"/>
        <v>251663.90000000002</v>
      </c>
      <c r="N573" s="53">
        <f t="shared" si="783"/>
        <v>0</v>
      </c>
      <c r="O573" s="40">
        <f t="shared" si="783"/>
        <v>251663.90000000002</v>
      </c>
      <c r="P573" s="53">
        <f t="shared" si="783"/>
        <v>0</v>
      </c>
      <c r="Q573" s="40">
        <f t="shared" si="783"/>
        <v>251663.90000000002</v>
      </c>
      <c r="R573" s="53">
        <f t="shared" si="783"/>
        <v>0</v>
      </c>
      <c r="S573" s="115">
        <f t="shared" si="783"/>
        <v>251663.90000000002</v>
      </c>
      <c r="T573" s="53">
        <f t="shared" si="783"/>
        <v>-250322.90000000002</v>
      </c>
      <c r="U573" s="40">
        <f t="shared" si="783"/>
        <v>1341</v>
      </c>
      <c r="V573" s="53">
        <f t="shared" si="783"/>
        <v>0</v>
      </c>
      <c r="W573" s="40">
        <f t="shared" si="783"/>
        <v>1341</v>
      </c>
      <c r="X573" s="114" t="b">
        <f t="shared" ref="X573:X636" si="784">S573=Q573+R573</f>
        <v>1</v>
      </c>
    </row>
    <row r="574" spans="1:24" ht="33" outlineLevel="1" x14ac:dyDescent="0.25">
      <c r="A574" s="27" t="s">
        <v>411</v>
      </c>
      <c r="B574" s="12" t="s">
        <v>337</v>
      </c>
      <c r="C574" s="51" t="s">
        <v>208</v>
      </c>
      <c r="D574" s="51" t="s">
        <v>10</v>
      </c>
      <c r="E574" s="70" t="s">
        <v>339</v>
      </c>
      <c r="F574" s="12" t="s">
        <v>7</v>
      </c>
      <c r="G574" s="52">
        <f>G575+G599+G604+G624+G610</f>
        <v>383356</v>
      </c>
      <c r="H574" s="52">
        <f t="shared" ref="H574:I574" si="785">H575+H599+H604+H624+H610</f>
        <v>22000</v>
      </c>
      <c r="I574" s="52">
        <f t="shared" si="785"/>
        <v>405356</v>
      </c>
      <c r="J574" s="52">
        <f t="shared" ref="J574:K574" si="786">J575+J599+J604+J624+J610</f>
        <v>0</v>
      </c>
      <c r="K574" s="52">
        <f t="shared" si="786"/>
        <v>405356</v>
      </c>
      <c r="L574" s="75">
        <f t="shared" ref="L574:M574" si="787">L575+L599+L604+L624+L610</f>
        <v>-153692.1</v>
      </c>
      <c r="M574" s="52">
        <f t="shared" si="787"/>
        <v>251663.90000000002</v>
      </c>
      <c r="N574" s="75">
        <f t="shared" ref="N574:O574" si="788">N575+N599+N604+N624+N610</f>
        <v>0</v>
      </c>
      <c r="O574" s="52">
        <f t="shared" si="788"/>
        <v>251663.90000000002</v>
      </c>
      <c r="P574" s="75">
        <f t="shared" ref="P574:Q574" si="789">P575+P599+P604+P624+P610</f>
        <v>0</v>
      </c>
      <c r="Q574" s="52">
        <f t="shared" si="789"/>
        <v>251663.90000000002</v>
      </c>
      <c r="R574" s="75">
        <f t="shared" ref="R574:S574" si="790">R575+R599+R604+R624+R610</f>
        <v>0</v>
      </c>
      <c r="S574" s="121">
        <f t="shared" si="790"/>
        <v>251663.90000000002</v>
      </c>
      <c r="T574" s="75">
        <f t="shared" ref="T574:U574" si="791">T575+T599+T604+T624+T610</f>
        <v>-250322.90000000002</v>
      </c>
      <c r="U574" s="52">
        <f t="shared" si="791"/>
        <v>1341</v>
      </c>
      <c r="V574" s="75">
        <f t="shared" ref="V574:W574" si="792">V575+V599+V604+V624+V610</f>
        <v>0</v>
      </c>
      <c r="W574" s="52">
        <f t="shared" si="792"/>
        <v>1341</v>
      </c>
      <c r="X574" s="114" t="b">
        <f t="shared" si="784"/>
        <v>1</v>
      </c>
    </row>
    <row r="575" spans="1:24" ht="69" outlineLevel="1" x14ac:dyDescent="0.3">
      <c r="A575" s="25" t="s">
        <v>461</v>
      </c>
      <c r="B575" s="5" t="s">
        <v>337</v>
      </c>
      <c r="C575" s="44" t="s">
        <v>208</v>
      </c>
      <c r="D575" s="44" t="s">
        <v>10</v>
      </c>
      <c r="E575" s="66" t="s">
        <v>340</v>
      </c>
      <c r="F575" s="3" t="s">
        <v>7</v>
      </c>
      <c r="G575" s="45">
        <f>G576+G580+G584+G588+G592</f>
        <v>289974</v>
      </c>
      <c r="H575" s="45">
        <f t="shared" ref="H575:I575" si="793">H576+H580+H584+H588+H592</f>
        <v>15000</v>
      </c>
      <c r="I575" s="45">
        <f t="shared" si="793"/>
        <v>304974</v>
      </c>
      <c r="J575" s="45">
        <f t="shared" ref="J575:K575" si="794">J576+J580+J584+J588+J592</f>
        <v>3000</v>
      </c>
      <c r="K575" s="45">
        <f t="shared" si="794"/>
        <v>307974</v>
      </c>
      <c r="L575" s="101">
        <f t="shared" ref="L575:M575" si="795">L576+L580+L584+L588+L592</f>
        <v>-105838.3</v>
      </c>
      <c r="M575" s="45">
        <f t="shared" si="795"/>
        <v>202135.7</v>
      </c>
      <c r="N575" s="101">
        <f t="shared" ref="N575:O575" si="796">N576+N580+N584+N588+N592</f>
        <v>0</v>
      </c>
      <c r="O575" s="45">
        <f t="shared" si="796"/>
        <v>202135.7</v>
      </c>
      <c r="P575" s="101">
        <f t="shared" ref="P575:Q575" si="797">P576+P580+P584+P588+P592</f>
        <v>0</v>
      </c>
      <c r="Q575" s="45">
        <f t="shared" si="797"/>
        <v>202135.7</v>
      </c>
      <c r="R575" s="101">
        <f t="shared" ref="R575:S575" si="798">R576+R580+R584+R588+R592</f>
        <v>0</v>
      </c>
      <c r="S575" s="116">
        <f t="shared" si="798"/>
        <v>202135.7</v>
      </c>
      <c r="T575" s="101">
        <f t="shared" ref="T575:U575" si="799">T576+T580+T584+T588+T592</f>
        <v>-202129.7</v>
      </c>
      <c r="U575" s="45">
        <f t="shared" si="799"/>
        <v>6</v>
      </c>
      <c r="V575" s="101">
        <f t="shared" ref="V575:W575" si="800">V576+V580+V584+V588+V592</f>
        <v>0</v>
      </c>
      <c r="W575" s="45">
        <f t="shared" si="800"/>
        <v>6</v>
      </c>
      <c r="X575" s="114" t="b">
        <f t="shared" si="784"/>
        <v>1</v>
      </c>
    </row>
    <row r="576" spans="1:24" outlineLevel="1" x14ac:dyDescent="0.25">
      <c r="A576" s="26" t="s">
        <v>374</v>
      </c>
      <c r="B576" s="7" t="s">
        <v>337</v>
      </c>
      <c r="C576" s="46" t="s">
        <v>208</v>
      </c>
      <c r="D576" s="46" t="s">
        <v>10</v>
      </c>
      <c r="E576" s="67" t="s">
        <v>375</v>
      </c>
      <c r="F576" s="3" t="s">
        <v>7</v>
      </c>
      <c r="G576" s="47">
        <f t="shared" ref="G576:V578" si="801">G577</f>
        <v>286700</v>
      </c>
      <c r="H576" s="47">
        <f t="shared" si="801"/>
        <v>15000</v>
      </c>
      <c r="I576" s="47">
        <f t="shared" si="801"/>
        <v>301700</v>
      </c>
      <c r="J576" s="47">
        <f t="shared" si="801"/>
        <v>0</v>
      </c>
      <c r="K576" s="47">
        <f t="shared" si="801"/>
        <v>301700</v>
      </c>
      <c r="L576" s="80">
        <f t="shared" si="801"/>
        <v>-105838.3</v>
      </c>
      <c r="M576" s="47">
        <f t="shared" si="801"/>
        <v>195861.7</v>
      </c>
      <c r="N576" s="80">
        <f t="shared" si="801"/>
        <v>0</v>
      </c>
      <c r="O576" s="47">
        <f t="shared" si="801"/>
        <v>195861.7</v>
      </c>
      <c r="P576" s="80">
        <f t="shared" si="801"/>
        <v>0</v>
      </c>
      <c r="Q576" s="47">
        <f t="shared" si="801"/>
        <v>195861.7</v>
      </c>
      <c r="R576" s="80">
        <f t="shared" si="801"/>
        <v>0</v>
      </c>
      <c r="S576" s="117">
        <f t="shared" si="801"/>
        <v>195861.7</v>
      </c>
      <c r="T576" s="80">
        <f t="shared" si="801"/>
        <v>-195861.7</v>
      </c>
      <c r="U576" s="47">
        <f t="shared" si="801"/>
        <v>0</v>
      </c>
      <c r="V576" s="80">
        <f t="shared" si="801"/>
        <v>0</v>
      </c>
      <c r="W576" s="47">
        <f t="shared" ref="V576:W578" si="802">W577</f>
        <v>0</v>
      </c>
      <c r="X576" s="114" t="b">
        <f t="shared" si="784"/>
        <v>1</v>
      </c>
    </row>
    <row r="577" spans="1:24" outlineLevel="1" x14ac:dyDescent="0.25">
      <c r="A577" s="6" t="s">
        <v>87</v>
      </c>
      <c r="B577" s="3" t="s">
        <v>337</v>
      </c>
      <c r="C577" s="48" t="s">
        <v>208</v>
      </c>
      <c r="D577" s="48" t="s">
        <v>10</v>
      </c>
      <c r="E577" s="68" t="s">
        <v>376</v>
      </c>
      <c r="F577" s="3" t="s">
        <v>7</v>
      </c>
      <c r="G577" s="49">
        <f t="shared" si="801"/>
        <v>286700</v>
      </c>
      <c r="H577" s="49">
        <f t="shared" si="801"/>
        <v>15000</v>
      </c>
      <c r="I577" s="49">
        <f t="shared" si="801"/>
        <v>301700</v>
      </c>
      <c r="J577" s="49">
        <f t="shared" si="801"/>
        <v>0</v>
      </c>
      <c r="K577" s="49">
        <f t="shared" si="801"/>
        <v>301700</v>
      </c>
      <c r="L577" s="55">
        <f t="shared" si="801"/>
        <v>-105838.3</v>
      </c>
      <c r="M577" s="49">
        <f t="shared" si="801"/>
        <v>195861.7</v>
      </c>
      <c r="N577" s="55">
        <f t="shared" si="801"/>
        <v>0</v>
      </c>
      <c r="O577" s="49">
        <f t="shared" si="801"/>
        <v>195861.7</v>
      </c>
      <c r="P577" s="55">
        <f t="shared" si="801"/>
        <v>0</v>
      </c>
      <c r="Q577" s="49">
        <f t="shared" si="801"/>
        <v>195861.7</v>
      </c>
      <c r="R577" s="55">
        <f t="shared" si="801"/>
        <v>0</v>
      </c>
      <c r="S577" s="118">
        <f t="shared" si="801"/>
        <v>195861.7</v>
      </c>
      <c r="T577" s="55">
        <f t="shared" si="801"/>
        <v>-195861.7</v>
      </c>
      <c r="U577" s="49">
        <f t="shared" si="801"/>
        <v>0</v>
      </c>
      <c r="V577" s="55">
        <f t="shared" si="802"/>
        <v>0</v>
      </c>
      <c r="W577" s="49">
        <f t="shared" si="802"/>
        <v>0</v>
      </c>
      <c r="X577" s="114" t="b">
        <f t="shared" si="784"/>
        <v>1</v>
      </c>
    </row>
    <row r="578" spans="1:24" ht="33" outlineLevel="1" x14ac:dyDescent="0.25">
      <c r="A578" s="6" t="s">
        <v>89</v>
      </c>
      <c r="B578" s="3" t="s">
        <v>337</v>
      </c>
      <c r="C578" s="48" t="s">
        <v>208</v>
      </c>
      <c r="D578" s="48" t="s">
        <v>10</v>
      </c>
      <c r="E578" s="68" t="s">
        <v>376</v>
      </c>
      <c r="F578" s="3" t="s">
        <v>90</v>
      </c>
      <c r="G578" s="49">
        <f t="shared" si="801"/>
        <v>286700</v>
      </c>
      <c r="H578" s="49">
        <f t="shared" si="801"/>
        <v>15000</v>
      </c>
      <c r="I578" s="49">
        <f t="shared" si="801"/>
        <v>301700</v>
      </c>
      <c r="J578" s="49">
        <f t="shared" si="801"/>
        <v>0</v>
      </c>
      <c r="K578" s="49">
        <f t="shared" si="801"/>
        <v>301700</v>
      </c>
      <c r="L578" s="55">
        <f t="shared" si="801"/>
        <v>-105838.3</v>
      </c>
      <c r="M578" s="49">
        <f t="shared" si="801"/>
        <v>195861.7</v>
      </c>
      <c r="N578" s="55">
        <f t="shared" si="801"/>
        <v>0</v>
      </c>
      <c r="O578" s="49">
        <f t="shared" si="801"/>
        <v>195861.7</v>
      </c>
      <c r="P578" s="55">
        <f t="shared" si="801"/>
        <v>0</v>
      </c>
      <c r="Q578" s="49">
        <f t="shared" si="801"/>
        <v>195861.7</v>
      </c>
      <c r="R578" s="55">
        <f t="shared" si="801"/>
        <v>0</v>
      </c>
      <c r="S578" s="118">
        <f t="shared" si="801"/>
        <v>195861.7</v>
      </c>
      <c r="T578" s="55">
        <f t="shared" si="801"/>
        <v>-195861.7</v>
      </c>
      <c r="U578" s="49">
        <f t="shared" si="801"/>
        <v>0</v>
      </c>
      <c r="V578" s="55">
        <f t="shared" si="802"/>
        <v>0</v>
      </c>
      <c r="W578" s="49">
        <f t="shared" si="802"/>
        <v>0</v>
      </c>
      <c r="X578" s="114" t="b">
        <f t="shared" si="784"/>
        <v>1</v>
      </c>
    </row>
    <row r="579" spans="1:24" outlineLevel="1" x14ac:dyDescent="0.25">
      <c r="A579" s="6" t="s">
        <v>218</v>
      </c>
      <c r="B579" s="3" t="s">
        <v>337</v>
      </c>
      <c r="C579" s="48" t="s">
        <v>208</v>
      </c>
      <c r="D579" s="48" t="s">
        <v>10</v>
      </c>
      <c r="E579" s="68" t="s">
        <v>376</v>
      </c>
      <c r="F579" s="3" t="s">
        <v>219</v>
      </c>
      <c r="G579" s="55">
        <v>286700</v>
      </c>
      <c r="H579" s="91">
        <v>15000</v>
      </c>
      <c r="I579" s="55">
        <f>G579+H579</f>
        <v>301700</v>
      </c>
      <c r="J579" s="55">
        <v>0</v>
      </c>
      <c r="K579" s="55">
        <f>I579+J579</f>
        <v>301700</v>
      </c>
      <c r="L579" s="91">
        <v>-105838.3</v>
      </c>
      <c r="M579" s="55">
        <f>K579+L579</f>
        <v>195861.7</v>
      </c>
      <c r="N579" s="55">
        <v>0</v>
      </c>
      <c r="O579" s="55">
        <f>M579+N579</f>
        <v>195861.7</v>
      </c>
      <c r="P579" s="55">
        <v>0</v>
      </c>
      <c r="Q579" s="55">
        <f>O579+P579</f>
        <v>195861.7</v>
      </c>
      <c r="R579" s="55">
        <v>0</v>
      </c>
      <c r="S579" s="119">
        <f>Q579+R579</f>
        <v>195861.7</v>
      </c>
      <c r="T579" s="55">
        <v>-195861.7</v>
      </c>
      <c r="U579" s="55">
        <f>S579+T579</f>
        <v>0</v>
      </c>
      <c r="V579" s="55">
        <v>0</v>
      </c>
      <c r="W579" s="55">
        <f>U579+V579</f>
        <v>0</v>
      </c>
      <c r="X579" s="114" t="b">
        <f t="shared" si="784"/>
        <v>1</v>
      </c>
    </row>
    <row r="580" spans="1:24" ht="33" outlineLevel="1" x14ac:dyDescent="0.25">
      <c r="A580" s="26" t="s">
        <v>479</v>
      </c>
      <c r="B580" s="7" t="s">
        <v>337</v>
      </c>
      <c r="C580" s="46" t="s">
        <v>208</v>
      </c>
      <c r="D580" s="46" t="s">
        <v>10</v>
      </c>
      <c r="E580" s="67" t="s">
        <v>345</v>
      </c>
      <c r="F580" s="3"/>
      <c r="G580" s="80">
        <f>G581</f>
        <v>410</v>
      </c>
      <c r="H580" s="80">
        <f t="shared" ref="H580:W582" si="803">H581</f>
        <v>0</v>
      </c>
      <c r="I580" s="80">
        <f t="shared" si="803"/>
        <v>410</v>
      </c>
      <c r="J580" s="80">
        <f t="shared" si="803"/>
        <v>0</v>
      </c>
      <c r="K580" s="80">
        <f t="shared" si="803"/>
        <v>410</v>
      </c>
      <c r="L580" s="80">
        <f t="shared" si="803"/>
        <v>0</v>
      </c>
      <c r="M580" s="80">
        <f t="shared" si="803"/>
        <v>410</v>
      </c>
      <c r="N580" s="80">
        <f t="shared" si="803"/>
        <v>0</v>
      </c>
      <c r="O580" s="80">
        <f t="shared" si="803"/>
        <v>410</v>
      </c>
      <c r="P580" s="80">
        <f t="shared" si="803"/>
        <v>0</v>
      </c>
      <c r="Q580" s="80">
        <f t="shared" si="803"/>
        <v>410</v>
      </c>
      <c r="R580" s="80">
        <f t="shared" si="803"/>
        <v>0</v>
      </c>
      <c r="S580" s="122">
        <f t="shared" si="803"/>
        <v>410</v>
      </c>
      <c r="T580" s="80">
        <f t="shared" si="803"/>
        <v>-410</v>
      </c>
      <c r="U580" s="80">
        <f t="shared" si="803"/>
        <v>0</v>
      </c>
      <c r="V580" s="80">
        <f t="shared" si="803"/>
        <v>0</v>
      </c>
      <c r="W580" s="80">
        <f t="shared" si="803"/>
        <v>0</v>
      </c>
      <c r="X580" s="114" t="b">
        <f t="shared" si="784"/>
        <v>1</v>
      </c>
    </row>
    <row r="581" spans="1:24" ht="49.5" outlineLevel="1" x14ac:dyDescent="0.25">
      <c r="A581" s="6" t="s">
        <v>440</v>
      </c>
      <c r="B581" s="3" t="s">
        <v>337</v>
      </c>
      <c r="C581" s="48" t="s">
        <v>208</v>
      </c>
      <c r="D581" s="48" t="s">
        <v>10</v>
      </c>
      <c r="E581" s="68" t="s">
        <v>439</v>
      </c>
      <c r="F581" s="3" t="s">
        <v>7</v>
      </c>
      <c r="G581" s="55">
        <f t="shared" ref="G581:V582" si="804">G582</f>
        <v>410</v>
      </c>
      <c r="H581" s="55">
        <f t="shared" si="804"/>
        <v>0</v>
      </c>
      <c r="I581" s="55">
        <f t="shared" si="804"/>
        <v>410</v>
      </c>
      <c r="J581" s="55">
        <f t="shared" si="804"/>
        <v>0</v>
      </c>
      <c r="K581" s="55">
        <f t="shared" si="804"/>
        <v>410</v>
      </c>
      <c r="L581" s="55">
        <f t="shared" si="804"/>
        <v>0</v>
      </c>
      <c r="M581" s="55">
        <f t="shared" si="804"/>
        <v>410</v>
      </c>
      <c r="N581" s="55">
        <f t="shared" si="804"/>
        <v>0</v>
      </c>
      <c r="O581" s="55">
        <f t="shared" si="804"/>
        <v>410</v>
      </c>
      <c r="P581" s="55">
        <f t="shared" si="804"/>
        <v>0</v>
      </c>
      <c r="Q581" s="55">
        <f t="shared" si="804"/>
        <v>410</v>
      </c>
      <c r="R581" s="55">
        <f t="shared" si="804"/>
        <v>0</v>
      </c>
      <c r="S581" s="119">
        <f t="shared" si="804"/>
        <v>410</v>
      </c>
      <c r="T581" s="55">
        <f t="shared" si="804"/>
        <v>-410</v>
      </c>
      <c r="U581" s="55">
        <f t="shared" si="804"/>
        <v>0</v>
      </c>
      <c r="V581" s="55">
        <f t="shared" si="804"/>
        <v>0</v>
      </c>
      <c r="W581" s="55">
        <f t="shared" si="803"/>
        <v>0</v>
      </c>
      <c r="X581" s="114" t="b">
        <f t="shared" si="784"/>
        <v>1</v>
      </c>
    </row>
    <row r="582" spans="1:24" ht="33" outlineLevel="1" x14ac:dyDescent="0.25">
      <c r="A582" s="6" t="s">
        <v>89</v>
      </c>
      <c r="B582" s="3" t="s">
        <v>337</v>
      </c>
      <c r="C582" s="48" t="s">
        <v>208</v>
      </c>
      <c r="D582" s="48" t="s">
        <v>10</v>
      </c>
      <c r="E582" s="68" t="s">
        <v>439</v>
      </c>
      <c r="F582" s="3" t="s">
        <v>90</v>
      </c>
      <c r="G582" s="55">
        <f t="shared" si="804"/>
        <v>410</v>
      </c>
      <c r="H582" s="55">
        <f t="shared" si="804"/>
        <v>0</v>
      </c>
      <c r="I582" s="55">
        <f t="shared" si="804"/>
        <v>410</v>
      </c>
      <c r="J582" s="55">
        <f t="shared" si="804"/>
        <v>0</v>
      </c>
      <c r="K582" s="55">
        <f t="shared" si="804"/>
        <v>410</v>
      </c>
      <c r="L582" s="55">
        <f t="shared" si="804"/>
        <v>0</v>
      </c>
      <c r="M582" s="55">
        <f t="shared" si="804"/>
        <v>410</v>
      </c>
      <c r="N582" s="55">
        <f t="shared" si="804"/>
        <v>0</v>
      </c>
      <c r="O582" s="55">
        <f t="shared" si="804"/>
        <v>410</v>
      </c>
      <c r="P582" s="55">
        <f t="shared" si="804"/>
        <v>0</v>
      </c>
      <c r="Q582" s="55">
        <f t="shared" si="804"/>
        <v>410</v>
      </c>
      <c r="R582" s="55">
        <f t="shared" si="804"/>
        <v>0</v>
      </c>
      <c r="S582" s="119">
        <f t="shared" si="804"/>
        <v>410</v>
      </c>
      <c r="T582" s="55">
        <f t="shared" si="804"/>
        <v>-410</v>
      </c>
      <c r="U582" s="55">
        <f t="shared" si="804"/>
        <v>0</v>
      </c>
      <c r="V582" s="55">
        <f t="shared" si="803"/>
        <v>0</v>
      </c>
      <c r="W582" s="55">
        <f t="shared" si="803"/>
        <v>0</v>
      </c>
      <c r="X582" s="114" t="b">
        <f t="shared" si="784"/>
        <v>1</v>
      </c>
    </row>
    <row r="583" spans="1:24" outlineLevel="1" x14ac:dyDescent="0.25">
      <c r="A583" s="6" t="s">
        <v>218</v>
      </c>
      <c r="B583" s="3" t="s">
        <v>337</v>
      </c>
      <c r="C583" s="48" t="s">
        <v>208</v>
      </c>
      <c r="D583" s="48" t="s">
        <v>10</v>
      </c>
      <c r="E583" s="68" t="s">
        <v>439</v>
      </c>
      <c r="F583" s="3" t="s">
        <v>219</v>
      </c>
      <c r="G583" s="55">
        <v>410</v>
      </c>
      <c r="H583" s="49">
        <v>0</v>
      </c>
      <c r="I583" s="55">
        <f>G583+H583</f>
        <v>410</v>
      </c>
      <c r="J583" s="55">
        <v>0</v>
      </c>
      <c r="K583" s="55">
        <f>I583+J583</f>
        <v>410</v>
      </c>
      <c r="L583" s="55">
        <v>0</v>
      </c>
      <c r="M583" s="55">
        <f>K583+L583</f>
        <v>410</v>
      </c>
      <c r="N583" s="55">
        <v>0</v>
      </c>
      <c r="O583" s="55">
        <f>M583+N583</f>
        <v>410</v>
      </c>
      <c r="P583" s="55">
        <v>0</v>
      </c>
      <c r="Q583" s="55">
        <f>O583+P583</f>
        <v>410</v>
      </c>
      <c r="R583" s="55">
        <v>0</v>
      </c>
      <c r="S583" s="119">
        <f>Q583+R583</f>
        <v>410</v>
      </c>
      <c r="T583" s="55">
        <v>-410</v>
      </c>
      <c r="U583" s="55">
        <f>S583+T583</f>
        <v>0</v>
      </c>
      <c r="V583" s="55">
        <v>0</v>
      </c>
      <c r="W583" s="55">
        <f>U583+V583</f>
        <v>0</v>
      </c>
      <c r="X583" s="114" t="b">
        <f t="shared" si="784"/>
        <v>1</v>
      </c>
    </row>
    <row r="584" spans="1:24" s="14" customFormat="1" ht="33" outlineLevel="1" x14ac:dyDescent="0.25">
      <c r="A584" s="26" t="s">
        <v>480</v>
      </c>
      <c r="B584" s="7" t="s">
        <v>337</v>
      </c>
      <c r="C584" s="46" t="s">
        <v>208</v>
      </c>
      <c r="D584" s="46" t="s">
        <v>10</v>
      </c>
      <c r="E584" s="72" t="s">
        <v>475</v>
      </c>
      <c r="F584" s="3"/>
      <c r="G584" s="55">
        <f>G585</f>
        <v>703</v>
      </c>
      <c r="H584" s="55">
        <f t="shared" ref="H584:W586" si="805">H585</f>
        <v>0</v>
      </c>
      <c r="I584" s="55">
        <f t="shared" si="805"/>
        <v>703</v>
      </c>
      <c r="J584" s="55">
        <f t="shared" si="805"/>
        <v>0</v>
      </c>
      <c r="K584" s="55">
        <f t="shared" si="805"/>
        <v>703</v>
      </c>
      <c r="L584" s="55">
        <f t="shared" si="805"/>
        <v>0</v>
      </c>
      <c r="M584" s="55">
        <f t="shared" si="805"/>
        <v>703</v>
      </c>
      <c r="N584" s="55">
        <f t="shared" si="805"/>
        <v>0</v>
      </c>
      <c r="O584" s="80">
        <f t="shared" si="805"/>
        <v>703</v>
      </c>
      <c r="P584" s="80">
        <f t="shared" si="805"/>
        <v>0</v>
      </c>
      <c r="Q584" s="80">
        <f t="shared" si="805"/>
        <v>703</v>
      </c>
      <c r="R584" s="80">
        <f t="shared" si="805"/>
        <v>0</v>
      </c>
      <c r="S584" s="122">
        <f t="shared" si="805"/>
        <v>703</v>
      </c>
      <c r="T584" s="80">
        <f t="shared" si="805"/>
        <v>-703</v>
      </c>
      <c r="U584" s="80">
        <f t="shared" si="805"/>
        <v>0</v>
      </c>
      <c r="V584" s="80">
        <f t="shared" si="805"/>
        <v>0</v>
      </c>
      <c r="W584" s="80">
        <f t="shared" si="805"/>
        <v>0</v>
      </c>
      <c r="X584" s="114" t="b">
        <f t="shared" si="784"/>
        <v>1</v>
      </c>
    </row>
    <row r="585" spans="1:24" s="14" customFormat="1" ht="49.5" outlineLevel="1" x14ac:dyDescent="0.25">
      <c r="A585" s="6" t="s">
        <v>481</v>
      </c>
      <c r="B585" s="3" t="s">
        <v>337</v>
      </c>
      <c r="C585" s="48" t="s">
        <v>208</v>
      </c>
      <c r="D585" s="48" t="s">
        <v>10</v>
      </c>
      <c r="E585" s="73" t="s">
        <v>476</v>
      </c>
      <c r="F585" s="3" t="s">
        <v>7</v>
      </c>
      <c r="G585" s="55">
        <f>G586</f>
        <v>703</v>
      </c>
      <c r="H585" s="55">
        <f t="shared" si="805"/>
        <v>0</v>
      </c>
      <c r="I585" s="55">
        <f t="shared" si="805"/>
        <v>703</v>
      </c>
      <c r="J585" s="55">
        <f t="shared" si="805"/>
        <v>0</v>
      </c>
      <c r="K585" s="55">
        <f t="shared" si="805"/>
        <v>703</v>
      </c>
      <c r="L585" s="55">
        <f t="shared" si="805"/>
        <v>0</v>
      </c>
      <c r="M585" s="55">
        <f t="shared" si="805"/>
        <v>703</v>
      </c>
      <c r="N585" s="55">
        <f t="shared" si="805"/>
        <v>0</v>
      </c>
      <c r="O585" s="55">
        <f t="shared" si="805"/>
        <v>703</v>
      </c>
      <c r="P585" s="55">
        <f t="shared" si="805"/>
        <v>0</v>
      </c>
      <c r="Q585" s="55">
        <f t="shared" si="805"/>
        <v>703</v>
      </c>
      <c r="R585" s="55">
        <f t="shared" si="805"/>
        <v>0</v>
      </c>
      <c r="S585" s="119">
        <f t="shared" si="805"/>
        <v>703</v>
      </c>
      <c r="T585" s="55">
        <f t="shared" si="805"/>
        <v>-703</v>
      </c>
      <c r="U585" s="55">
        <f t="shared" si="805"/>
        <v>0</v>
      </c>
      <c r="V585" s="55">
        <f t="shared" si="805"/>
        <v>0</v>
      </c>
      <c r="W585" s="55">
        <f t="shared" si="805"/>
        <v>0</v>
      </c>
      <c r="X585" s="114" t="b">
        <f t="shared" si="784"/>
        <v>1</v>
      </c>
    </row>
    <row r="586" spans="1:24" s="14" customFormat="1" ht="33" outlineLevel="1" x14ac:dyDescent="0.25">
      <c r="A586" s="6" t="s">
        <v>89</v>
      </c>
      <c r="B586" s="3" t="s">
        <v>337</v>
      </c>
      <c r="C586" s="48" t="s">
        <v>208</v>
      </c>
      <c r="D586" s="48" t="s">
        <v>10</v>
      </c>
      <c r="E586" s="73" t="s">
        <v>476</v>
      </c>
      <c r="F586" s="3" t="s">
        <v>90</v>
      </c>
      <c r="G586" s="55">
        <f>G587</f>
        <v>703</v>
      </c>
      <c r="H586" s="55">
        <f t="shared" si="805"/>
        <v>0</v>
      </c>
      <c r="I586" s="55">
        <f t="shared" si="805"/>
        <v>703</v>
      </c>
      <c r="J586" s="55">
        <f t="shared" si="805"/>
        <v>0</v>
      </c>
      <c r="K586" s="55">
        <f t="shared" si="805"/>
        <v>703</v>
      </c>
      <c r="L586" s="55">
        <f t="shared" si="805"/>
        <v>0</v>
      </c>
      <c r="M586" s="55">
        <f t="shared" si="805"/>
        <v>703</v>
      </c>
      <c r="N586" s="55">
        <f t="shared" si="805"/>
        <v>0</v>
      </c>
      <c r="O586" s="55">
        <f t="shared" si="805"/>
        <v>703</v>
      </c>
      <c r="P586" s="55">
        <f t="shared" si="805"/>
        <v>0</v>
      </c>
      <c r="Q586" s="55">
        <f t="shared" si="805"/>
        <v>703</v>
      </c>
      <c r="R586" s="55">
        <f t="shared" si="805"/>
        <v>0</v>
      </c>
      <c r="S586" s="119">
        <f t="shared" si="805"/>
        <v>703</v>
      </c>
      <c r="T586" s="55">
        <f t="shared" si="805"/>
        <v>-703</v>
      </c>
      <c r="U586" s="55">
        <f t="shared" si="805"/>
        <v>0</v>
      </c>
      <c r="V586" s="55">
        <f t="shared" si="805"/>
        <v>0</v>
      </c>
      <c r="W586" s="55">
        <f t="shared" si="805"/>
        <v>0</v>
      </c>
      <c r="X586" s="114" t="b">
        <f t="shared" si="784"/>
        <v>1</v>
      </c>
    </row>
    <row r="587" spans="1:24" s="14" customFormat="1" outlineLevel="1" x14ac:dyDescent="0.25">
      <c r="A587" s="6" t="s">
        <v>218</v>
      </c>
      <c r="B587" s="3" t="s">
        <v>337</v>
      </c>
      <c r="C587" s="48" t="s">
        <v>208</v>
      </c>
      <c r="D587" s="48" t="s">
        <v>10</v>
      </c>
      <c r="E587" s="73" t="s">
        <v>476</v>
      </c>
      <c r="F587" s="3" t="s">
        <v>219</v>
      </c>
      <c r="G587" s="55">
        <v>703</v>
      </c>
      <c r="H587" s="49">
        <v>0</v>
      </c>
      <c r="I587" s="55">
        <f>G587+H587</f>
        <v>703</v>
      </c>
      <c r="J587" s="55">
        <v>0</v>
      </c>
      <c r="K587" s="55">
        <f>I587+J587</f>
        <v>703</v>
      </c>
      <c r="L587" s="55">
        <v>0</v>
      </c>
      <c r="M587" s="55">
        <f>K587+L587</f>
        <v>703</v>
      </c>
      <c r="N587" s="55">
        <v>0</v>
      </c>
      <c r="O587" s="55">
        <f>M587+N587</f>
        <v>703</v>
      </c>
      <c r="P587" s="55">
        <v>0</v>
      </c>
      <c r="Q587" s="55">
        <f>O587+P587</f>
        <v>703</v>
      </c>
      <c r="R587" s="55">
        <v>0</v>
      </c>
      <c r="S587" s="119">
        <f>Q587+R587</f>
        <v>703</v>
      </c>
      <c r="T587" s="55">
        <v>-703</v>
      </c>
      <c r="U587" s="55">
        <f>S587+T587</f>
        <v>0</v>
      </c>
      <c r="V587" s="55">
        <v>0</v>
      </c>
      <c r="W587" s="55">
        <f>U587+V587</f>
        <v>0</v>
      </c>
      <c r="X587" s="114" t="b">
        <f t="shared" si="784"/>
        <v>1</v>
      </c>
    </row>
    <row r="588" spans="1:24" s="14" customFormat="1" ht="33" outlineLevel="1" x14ac:dyDescent="0.25">
      <c r="A588" s="26" t="s">
        <v>486</v>
      </c>
      <c r="B588" s="7" t="s">
        <v>337</v>
      </c>
      <c r="C588" s="46" t="s">
        <v>208</v>
      </c>
      <c r="D588" s="46" t="s">
        <v>10</v>
      </c>
      <c r="E588" s="72" t="s">
        <v>477</v>
      </c>
      <c r="F588" s="3"/>
      <c r="G588" s="55">
        <f>G589</f>
        <v>893</v>
      </c>
      <c r="H588" s="55">
        <f t="shared" ref="H588:W590" si="806">H589</f>
        <v>0</v>
      </c>
      <c r="I588" s="55">
        <f t="shared" si="806"/>
        <v>893</v>
      </c>
      <c r="J588" s="55">
        <f t="shared" si="806"/>
        <v>0</v>
      </c>
      <c r="K588" s="55">
        <f t="shared" si="806"/>
        <v>893</v>
      </c>
      <c r="L588" s="55">
        <f t="shared" si="806"/>
        <v>0</v>
      </c>
      <c r="M588" s="55">
        <f t="shared" si="806"/>
        <v>893</v>
      </c>
      <c r="N588" s="55">
        <f t="shared" si="806"/>
        <v>0</v>
      </c>
      <c r="O588" s="80">
        <f t="shared" si="806"/>
        <v>893</v>
      </c>
      <c r="P588" s="80">
        <f t="shared" si="806"/>
        <v>0</v>
      </c>
      <c r="Q588" s="80">
        <f t="shared" si="806"/>
        <v>893</v>
      </c>
      <c r="R588" s="80">
        <f t="shared" si="806"/>
        <v>0</v>
      </c>
      <c r="S588" s="122">
        <f t="shared" si="806"/>
        <v>893</v>
      </c>
      <c r="T588" s="80">
        <f t="shared" si="806"/>
        <v>-893</v>
      </c>
      <c r="U588" s="80">
        <f t="shared" si="806"/>
        <v>0</v>
      </c>
      <c r="V588" s="80">
        <f t="shared" si="806"/>
        <v>0</v>
      </c>
      <c r="W588" s="80">
        <f t="shared" si="806"/>
        <v>0</v>
      </c>
      <c r="X588" s="114" t="b">
        <f t="shared" si="784"/>
        <v>1</v>
      </c>
    </row>
    <row r="589" spans="1:24" s="14" customFormat="1" ht="30" customHeight="1" outlineLevel="1" x14ac:dyDescent="0.25">
      <c r="A589" s="6" t="s">
        <v>487</v>
      </c>
      <c r="B589" s="3" t="s">
        <v>337</v>
      </c>
      <c r="C589" s="48" t="s">
        <v>208</v>
      </c>
      <c r="D589" s="48" t="s">
        <v>10</v>
      </c>
      <c r="E589" s="73" t="s">
        <v>478</v>
      </c>
      <c r="F589" s="3" t="s">
        <v>7</v>
      </c>
      <c r="G589" s="55">
        <f>G590</f>
        <v>893</v>
      </c>
      <c r="H589" s="55">
        <f t="shared" si="806"/>
        <v>0</v>
      </c>
      <c r="I589" s="55">
        <f t="shared" si="806"/>
        <v>893</v>
      </c>
      <c r="J589" s="55">
        <f t="shared" si="806"/>
        <v>0</v>
      </c>
      <c r="K589" s="55">
        <f t="shared" si="806"/>
        <v>893</v>
      </c>
      <c r="L589" s="55">
        <f t="shared" si="806"/>
        <v>0</v>
      </c>
      <c r="M589" s="55">
        <f t="shared" si="806"/>
        <v>893</v>
      </c>
      <c r="N589" s="55">
        <f t="shared" si="806"/>
        <v>0</v>
      </c>
      <c r="O589" s="55">
        <f t="shared" si="806"/>
        <v>893</v>
      </c>
      <c r="P589" s="55">
        <f t="shared" si="806"/>
        <v>0</v>
      </c>
      <c r="Q589" s="55">
        <f t="shared" si="806"/>
        <v>893</v>
      </c>
      <c r="R589" s="55">
        <f t="shared" si="806"/>
        <v>0</v>
      </c>
      <c r="S589" s="119">
        <f t="shared" si="806"/>
        <v>893</v>
      </c>
      <c r="T589" s="55">
        <f t="shared" si="806"/>
        <v>-893</v>
      </c>
      <c r="U589" s="55">
        <f t="shared" si="806"/>
        <v>0</v>
      </c>
      <c r="V589" s="55">
        <f t="shared" si="806"/>
        <v>0</v>
      </c>
      <c r="W589" s="55">
        <f t="shared" si="806"/>
        <v>0</v>
      </c>
      <c r="X589" s="114" t="b">
        <f t="shared" si="784"/>
        <v>1</v>
      </c>
    </row>
    <row r="590" spans="1:24" s="14" customFormat="1" ht="33" outlineLevel="1" x14ac:dyDescent="0.25">
      <c r="A590" s="6" t="s">
        <v>89</v>
      </c>
      <c r="B590" s="3" t="s">
        <v>337</v>
      </c>
      <c r="C590" s="48" t="s">
        <v>208</v>
      </c>
      <c r="D590" s="48" t="s">
        <v>10</v>
      </c>
      <c r="E590" s="73" t="s">
        <v>478</v>
      </c>
      <c r="F590" s="3" t="s">
        <v>90</v>
      </c>
      <c r="G590" s="55">
        <f>G591</f>
        <v>893</v>
      </c>
      <c r="H590" s="55">
        <f t="shared" si="806"/>
        <v>0</v>
      </c>
      <c r="I590" s="55">
        <f t="shared" si="806"/>
        <v>893</v>
      </c>
      <c r="J590" s="55">
        <f t="shared" si="806"/>
        <v>0</v>
      </c>
      <c r="K590" s="55">
        <f t="shared" si="806"/>
        <v>893</v>
      </c>
      <c r="L590" s="55">
        <f t="shared" si="806"/>
        <v>0</v>
      </c>
      <c r="M590" s="55">
        <f t="shared" si="806"/>
        <v>893</v>
      </c>
      <c r="N590" s="55">
        <f t="shared" si="806"/>
        <v>0</v>
      </c>
      <c r="O590" s="55">
        <f t="shared" si="806"/>
        <v>893</v>
      </c>
      <c r="P590" s="55">
        <f t="shared" si="806"/>
        <v>0</v>
      </c>
      <c r="Q590" s="55">
        <f t="shared" si="806"/>
        <v>893</v>
      </c>
      <c r="R590" s="55">
        <f t="shared" si="806"/>
        <v>0</v>
      </c>
      <c r="S590" s="119">
        <f t="shared" si="806"/>
        <v>893</v>
      </c>
      <c r="T590" s="55">
        <f t="shared" si="806"/>
        <v>-893</v>
      </c>
      <c r="U590" s="55">
        <f t="shared" si="806"/>
        <v>0</v>
      </c>
      <c r="V590" s="55">
        <f t="shared" si="806"/>
        <v>0</v>
      </c>
      <c r="W590" s="55">
        <f t="shared" si="806"/>
        <v>0</v>
      </c>
      <c r="X590" s="114" t="b">
        <f t="shared" si="784"/>
        <v>1</v>
      </c>
    </row>
    <row r="591" spans="1:24" s="14" customFormat="1" outlineLevel="1" x14ac:dyDescent="0.25">
      <c r="A591" s="6" t="s">
        <v>218</v>
      </c>
      <c r="B591" s="3" t="s">
        <v>337</v>
      </c>
      <c r="C591" s="48" t="s">
        <v>208</v>
      </c>
      <c r="D591" s="48" t="s">
        <v>10</v>
      </c>
      <c r="E591" s="73" t="s">
        <v>478</v>
      </c>
      <c r="F591" s="3" t="s">
        <v>219</v>
      </c>
      <c r="G591" s="55">
        <v>893</v>
      </c>
      <c r="H591" s="49">
        <v>0</v>
      </c>
      <c r="I591" s="55">
        <f>G591+H591</f>
        <v>893</v>
      </c>
      <c r="J591" s="55">
        <v>0</v>
      </c>
      <c r="K591" s="55">
        <f>I591+J591</f>
        <v>893</v>
      </c>
      <c r="L591" s="55">
        <v>0</v>
      </c>
      <c r="M591" s="55">
        <f>K591+L591</f>
        <v>893</v>
      </c>
      <c r="N591" s="55">
        <v>0</v>
      </c>
      <c r="O591" s="55">
        <f>M591+N591</f>
        <v>893</v>
      </c>
      <c r="P591" s="55">
        <v>0</v>
      </c>
      <c r="Q591" s="55">
        <f>O591+P591</f>
        <v>893</v>
      </c>
      <c r="R591" s="55">
        <v>0</v>
      </c>
      <c r="S591" s="119">
        <f>Q591+R591</f>
        <v>893</v>
      </c>
      <c r="T591" s="55">
        <v>-893</v>
      </c>
      <c r="U591" s="55">
        <f>S591+T591</f>
        <v>0</v>
      </c>
      <c r="V591" s="55">
        <v>0</v>
      </c>
      <c r="W591" s="55">
        <f>U591+V591</f>
        <v>0</v>
      </c>
      <c r="X591" s="114" t="b">
        <f t="shared" si="784"/>
        <v>1</v>
      </c>
    </row>
    <row r="592" spans="1:24" s="14" customFormat="1" outlineLevel="1" x14ac:dyDescent="0.25">
      <c r="A592" s="26" t="s">
        <v>344</v>
      </c>
      <c r="B592" s="7" t="s">
        <v>337</v>
      </c>
      <c r="C592" s="46" t="s">
        <v>208</v>
      </c>
      <c r="D592" s="46" t="s">
        <v>10</v>
      </c>
      <c r="E592" s="72" t="s">
        <v>482</v>
      </c>
      <c r="F592" s="3"/>
      <c r="G592" s="55">
        <f>G593</f>
        <v>1268</v>
      </c>
      <c r="H592" s="55">
        <f t="shared" ref="H592:W593" si="807">H593</f>
        <v>0</v>
      </c>
      <c r="I592" s="55">
        <f t="shared" si="807"/>
        <v>1268</v>
      </c>
      <c r="J592" s="55">
        <f t="shared" si="807"/>
        <v>3000</v>
      </c>
      <c r="K592" s="55">
        <f t="shared" si="807"/>
        <v>4268</v>
      </c>
      <c r="L592" s="55">
        <f t="shared" si="807"/>
        <v>0</v>
      </c>
      <c r="M592" s="55">
        <f t="shared" si="807"/>
        <v>4268</v>
      </c>
      <c r="N592" s="55">
        <f t="shared" si="807"/>
        <v>0</v>
      </c>
      <c r="O592" s="80">
        <f t="shared" si="807"/>
        <v>4268</v>
      </c>
      <c r="P592" s="80">
        <f t="shared" si="807"/>
        <v>0</v>
      </c>
      <c r="Q592" s="80">
        <f t="shared" si="807"/>
        <v>4268</v>
      </c>
      <c r="R592" s="80">
        <f t="shared" si="807"/>
        <v>0</v>
      </c>
      <c r="S592" s="122">
        <f t="shared" si="807"/>
        <v>4268</v>
      </c>
      <c r="T592" s="80">
        <f t="shared" si="807"/>
        <v>-4262</v>
      </c>
      <c r="U592" s="80">
        <f t="shared" si="807"/>
        <v>6</v>
      </c>
      <c r="V592" s="80">
        <f t="shared" si="807"/>
        <v>0</v>
      </c>
      <c r="W592" s="80">
        <f t="shared" si="807"/>
        <v>6</v>
      </c>
      <c r="X592" s="114" t="b">
        <f t="shared" si="784"/>
        <v>1</v>
      </c>
    </row>
    <row r="593" spans="1:24" outlineLevel="1" x14ac:dyDescent="0.25">
      <c r="A593" s="6" t="s">
        <v>101</v>
      </c>
      <c r="B593" s="3" t="s">
        <v>337</v>
      </c>
      <c r="C593" s="48" t="s">
        <v>208</v>
      </c>
      <c r="D593" s="48" t="s">
        <v>10</v>
      </c>
      <c r="E593" s="68" t="s">
        <v>483</v>
      </c>
      <c r="F593" s="3"/>
      <c r="G593" s="55">
        <f>G594</f>
        <v>1268</v>
      </c>
      <c r="H593" s="55">
        <f t="shared" si="807"/>
        <v>0</v>
      </c>
      <c r="I593" s="55">
        <f t="shared" si="807"/>
        <v>1268</v>
      </c>
      <c r="J593" s="55">
        <f t="shared" si="807"/>
        <v>3000</v>
      </c>
      <c r="K593" s="55">
        <f t="shared" si="807"/>
        <v>4268</v>
      </c>
      <c r="L593" s="55">
        <f t="shared" si="807"/>
        <v>0</v>
      </c>
      <c r="M593" s="55">
        <f t="shared" si="807"/>
        <v>4268</v>
      </c>
      <c r="N593" s="55">
        <f t="shared" si="807"/>
        <v>0</v>
      </c>
      <c r="O593" s="55">
        <f t="shared" si="807"/>
        <v>4268</v>
      </c>
      <c r="P593" s="55">
        <f t="shared" si="807"/>
        <v>0</v>
      </c>
      <c r="Q593" s="55">
        <f t="shared" si="807"/>
        <v>4268</v>
      </c>
      <c r="R593" s="55">
        <f t="shared" si="807"/>
        <v>0</v>
      </c>
      <c r="S593" s="119">
        <f t="shared" si="807"/>
        <v>4268</v>
      </c>
      <c r="T593" s="55">
        <f t="shared" si="807"/>
        <v>-4262</v>
      </c>
      <c r="U593" s="55">
        <f t="shared" si="807"/>
        <v>6</v>
      </c>
      <c r="V593" s="55">
        <f t="shared" si="807"/>
        <v>0</v>
      </c>
      <c r="W593" s="55">
        <f t="shared" si="807"/>
        <v>6</v>
      </c>
      <c r="X593" s="114" t="b">
        <f t="shared" si="784"/>
        <v>1</v>
      </c>
    </row>
    <row r="594" spans="1:24" outlineLevel="1" x14ac:dyDescent="0.25">
      <c r="A594" s="6" t="s">
        <v>79</v>
      </c>
      <c r="B594" s="3" t="s">
        <v>337</v>
      </c>
      <c r="C594" s="48" t="s">
        <v>208</v>
      </c>
      <c r="D594" s="48" t="s">
        <v>10</v>
      </c>
      <c r="E594" s="68" t="s">
        <v>485</v>
      </c>
      <c r="F594" s="3"/>
      <c r="G594" s="55">
        <f t="shared" ref="G594:I594" si="808">G597+G595</f>
        <v>1268</v>
      </c>
      <c r="H594" s="55">
        <f t="shared" si="808"/>
        <v>0</v>
      </c>
      <c r="I594" s="55">
        <f t="shared" si="808"/>
        <v>1268</v>
      </c>
      <c r="J594" s="55">
        <f t="shared" ref="J594:K594" si="809">J597+J595</f>
        <v>3000</v>
      </c>
      <c r="K594" s="55">
        <f t="shared" si="809"/>
        <v>4268</v>
      </c>
      <c r="L594" s="55">
        <f t="shared" ref="L594:M594" si="810">L597+L595</f>
        <v>0</v>
      </c>
      <c r="M594" s="55">
        <f t="shared" si="810"/>
        <v>4268</v>
      </c>
      <c r="N594" s="55">
        <f t="shared" ref="N594:O594" si="811">N597+N595</f>
        <v>0</v>
      </c>
      <c r="O594" s="55">
        <f t="shared" si="811"/>
        <v>4268</v>
      </c>
      <c r="P594" s="55">
        <f t="shared" ref="P594:Q594" si="812">P597+P595</f>
        <v>0</v>
      </c>
      <c r="Q594" s="55">
        <f t="shared" si="812"/>
        <v>4268</v>
      </c>
      <c r="R594" s="55">
        <f t="shared" ref="R594:S594" si="813">R597+R595</f>
        <v>0</v>
      </c>
      <c r="S594" s="119">
        <f t="shared" si="813"/>
        <v>4268</v>
      </c>
      <c r="T594" s="55">
        <f t="shared" ref="T594:U594" si="814">T597+T595</f>
        <v>-4262</v>
      </c>
      <c r="U594" s="55">
        <f t="shared" si="814"/>
        <v>6</v>
      </c>
      <c r="V594" s="55">
        <f t="shared" ref="V594:W594" si="815">V597+V595</f>
        <v>0</v>
      </c>
      <c r="W594" s="55">
        <f t="shared" si="815"/>
        <v>6</v>
      </c>
      <c r="X594" s="114" t="b">
        <f t="shared" si="784"/>
        <v>1</v>
      </c>
    </row>
    <row r="595" spans="1:24" ht="33" outlineLevel="1" x14ac:dyDescent="0.25">
      <c r="A595" s="6" t="s">
        <v>26</v>
      </c>
      <c r="B595" s="3" t="s">
        <v>337</v>
      </c>
      <c r="C595" s="48" t="s">
        <v>208</v>
      </c>
      <c r="D595" s="48" t="s">
        <v>10</v>
      </c>
      <c r="E595" s="68" t="s">
        <v>485</v>
      </c>
      <c r="F595" s="3" t="s">
        <v>27</v>
      </c>
      <c r="G595" s="55">
        <f t="shared" ref="G595:W595" si="816">G596</f>
        <v>6</v>
      </c>
      <c r="H595" s="55">
        <f t="shared" si="816"/>
        <v>0</v>
      </c>
      <c r="I595" s="55">
        <f t="shared" si="816"/>
        <v>6</v>
      </c>
      <c r="J595" s="55">
        <f t="shared" si="816"/>
        <v>0</v>
      </c>
      <c r="K595" s="55">
        <f t="shared" si="816"/>
        <v>6</v>
      </c>
      <c r="L595" s="55">
        <f t="shared" si="816"/>
        <v>0</v>
      </c>
      <c r="M595" s="55">
        <f t="shared" si="816"/>
        <v>6</v>
      </c>
      <c r="N595" s="55">
        <f t="shared" si="816"/>
        <v>0</v>
      </c>
      <c r="O595" s="55">
        <f t="shared" si="816"/>
        <v>6</v>
      </c>
      <c r="P595" s="55">
        <f t="shared" si="816"/>
        <v>0</v>
      </c>
      <c r="Q595" s="55">
        <f t="shared" si="816"/>
        <v>6</v>
      </c>
      <c r="R595" s="55">
        <f t="shared" si="816"/>
        <v>0</v>
      </c>
      <c r="S595" s="119">
        <f t="shared" si="816"/>
        <v>6</v>
      </c>
      <c r="T595" s="55">
        <f t="shared" si="816"/>
        <v>0</v>
      </c>
      <c r="U595" s="55">
        <f t="shared" si="816"/>
        <v>6</v>
      </c>
      <c r="V595" s="55">
        <f t="shared" si="816"/>
        <v>0</v>
      </c>
      <c r="W595" s="55">
        <f t="shared" si="816"/>
        <v>6</v>
      </c>
      <c r="X595" s="114" t="b">
        <f t="shared" si="784"/>
        <v>1</v>
      </c>
    </row>
    <row r="596" spans="1:24" ht="33" outlineLevel="1" x14ac:dyDescent="0.25">
      <c r="A596" s="6" t="s">
        <v>28</v>
      </c>
      <c r="B596" s="3" t="s">
        <v>337</v>
      </c>
      <c r="C596" s="48" t="s">
        <v>208</v>
      </c>
      <c r="D596" s="48" t="s">
        <v>10</v>
      </c>
      <c r="E596" s="68" t="s">
        <v>485</v>
      </c>
      <c r="F596" s="3" t="s">
        <v>29</v>
      </c>
      <c r="G596" s="55">
        <v>6</v>
      </c>
      <c r="H596" s="49">
        <v>0</v>
      </c>
      <c r="I596" s="55">
        <f>G596+H596</f>
        <v>6</v>
      </c>
      <c r="J596" s="55">
        <v>0</v>
      </c>
      <c r="K596" s="55">
        <f>I596+J596</f>
        <v>6</v>
      </c>
      <c r="L596" s="55">
        <v>0</v>
      </c>
      <c r="M596" s="55">
        <f>K596+L596</f>
        <v>6</v>
      </c>
      <c r="N596" s="55">
        <v>0</v>
      </c>
      <c r="O596" s="55">
        <f>M596+N596</f>
        <v>6</v>
      </c>
      <c r="P596" s="55">
        <v>0</v>
      </c>
      <c r="Q596" s="55">
        <f>O596+P596</f>
        <v>6</v>
      </c>
      <c r="R596" s="55">
        <v>0</v>
      </c>
      <c r="S596" s="119">
        <f>Q596+R596</f>
        <v>6</v>
      </c>
      <c r="T596" s="55">
        <v>0</v>
      </c>
      <c r="U596" s="55">
        <f>S596+T596</f>
        <v>6</v>
      </c>
      <c r="V596" s="55">
        <v>0</v>
      </c>
      <c r="W596" s="55">
        <f>U596+V596</f>
        <v>6</v>
      </c>
      <c r="X596" s="114" t="b">
        <f t="shared" si="784"/>
        <v>1</v>
      </c>
    </row>
    <row r="597" spans="1:24" ht="33" outlineLevel="1" x14ac:dyDescent="0.25">
      <c r="A597" s="6" t="s">
        <v>89</v>
      </c>
      <c r="B597" s="3" t="s">
        <v>337</v>
      </c>
      <c r="C597" s="48" t="s">
        <v>208</v>
      </c>
      <c r="D597" s="48" t="s">
        <v>10</v>
      </c>
      <c r="E597" s="68" t="s">
        <v>485</v>
      </c>
      <c r="F597" s="3" t="s">
        <v>90</v>
      </c>
      <c r="G597" s="55">
        <f t="shared" ref="G597:W597" si="817">G598</f>
        <v>1262</v>
      </c>
      <c r="H597" s="55">
        <f t="shared" si="817"/>
        <v>0</v>
      </c>
      <c r="I597" s="55">
        <f t="shared" si="817"/>
        <v>1262</v>
      </c>
      <c r="J597" s="55">
        <f t="shared" si="817"/>
        <v>3000</v>
      </c>
      <c r="K597" s="55">
        <f t="shared" si="817"/>
        <v>4262</v>
      </c>
      <c r="L597" s="55">
        <f t="shared" si="817"/>
        <v>0</v>
      </c>
      <c r="M597" s="55">
        <f t="shared" si="817"/>
        <v>4262</v>
      </c>
      <c r="N597" s="55">
        <f t="shared" si="817"/>
        <v>0</v>
      </c>
      <c r="O597" s="55">
        <f t="shared" si="817"/>
        <v>4262</v>
      </c>
      <c r="P597" s="55">
        <f t="shared" si="817"/>
        <v>0</v>
      </c>
      <c r="Q597" s="55">
        <f t="shared" si="817"/>
        <v>4262</v>
      </c>
      <c r="R597" s="55">
        <f t="shared" si="817"/>
        <v>0</v>
      </c>
      <c r="S597" s="119">
        <f t="shared" si="817"/>
        <v>4262</v>
      </c>
      <c r="T597" s="55">
        <f t="shared" si="817"/>
        <v>-4262</v>
      </c>
      <c r="U597" s="55">
        <f t="shared" si="817"/>
        <v>0</v>
      </c>
      <c r="V597" s="55">
        <f t="shared" si="817"/>
        <v>0</v>
      </c>
      <c r="W597" s="55">
        <f t="shared" si="817"/>
        <v>0</v>
      </c>
      <c r="X597" s="114" t="b">
        <f t="shared" si="784"/>
        <v>1</v>
      </c>
    </row>
    <row r="598" spans="1:24" outlineLevel="1" x14ac:dyDescent="0.25">
      <c r="A598" s="6" t="s">
        <v>218</v>
      </c>
      <c r="B598" s="3" t="s">
        <v>337</v>
      </c>
      <c r="C598" s="48" t="s">
        <v>208</v>
      </c>
      <c r="D598" s="48" t="s">
        <v>10</v>
      </c>
      <c r="E598" s="68" t="s">
        <v>485</v>
      </c>
      <c r="F598" s="3" t="s">
        <v>219</v>
      </c>
      <c r="G598" s="55">
        <f>1052+210</f>
        <v>1262</v>
      </c>
      <c r="H598" s="49">
        <v>0</v>
      </c>
      <c r="I598" s="55">
        <f>G598+H598</f>
        <v>1262</v>
      </c>
      <c r="J598" s="91">
        <v>3000</v>
      </c>
      <c r="K598" s="55">
        <f>I598+J598</f>
        <v>4262</v>
      </c>
      <c r="L598" s="55">
        <v>0</v>
      </c>
      <c r="M598" s="55">
        <f>K598+L598</f>
        <v>4262</v>
      </c>
      <c r="N598" s="55">
        <v>0</v>
      </c>
      <c r="O598" s="55">
        <f>M598+N598</f>
        <v>4262</v>
      </c>
      <c r="P598" s="55">
        <v>0</v>
      </c>
      <c r="Q598" s="55">
        <f>O598+P598</f>
        <v>4262</v>
      </c>
      <c r="R598" s="55">
        <v>0</v>
      </c>
      <c r="S598" s="119">
        <f>Q598+R598</f>
        <v>4262</v>
      </c>
      <c r="T598" s="55">
        <v>-4262</v>
      </c>
      <c r="U598" s="55">
        <f>S598+T598</f>
        <v>0</v>
      </c>
      <c r="V598" s="55">
        <v>0</v>
      </c>
      <c r="W598" s="55">
        <f>U598+V598</f>
        <v>0</v>
      </c>
      <c r="X598" s="114" t="b">
        <f t="shared" si="784"/>
        <v>1</v>
      </c>
    </row>
    <row r="599" spans="1:24" ht="17.25" outlineLevel="1" x14ac:dyDescent="0.3">
      <c r="A599" s="25" t="s">
        <v>446</v>
      </c>
      <c r="B599" s="5" t="s">
        <v>337</v>
      </c>
      <c r="C599" s="44" t="s">
        <v>208</v>
      </c>
      <c r="D599" s="44" t="s">
        <v>10</v>
      </c>
      <c r="E599" s="66" t="s">
        <v>346</v>
      </c>
      <c r="F599" s="3" t="s">
        <v>7</v>
      </c>
      <c r="G599" s="45">
        <f t="shared" ref="G599:V602" si="818">G600</f>
        <v>112</v>
      </c>
      <c r="H599" s="45">
        <f t="shared" si="818"/>
        <v>0</v>
      </c>
      <c r="I599" s="45">
        <f t="shared" si="818"/>
        <v>112</v>
      </c>
      <c r="J599" s="45">
        <f t="shared" si="818"/>
        <v>0</v>
      </c>
      <c r="K599" s="45">
        <f t="shared" si="818"/>
        <v>112</v>
      </c>
      <c r="L599" s="101">
        <f t="shared" si="818"/>
        <v>0</v>
      </c>
      <c r="M599" s="45">
        <f t="shared" si="818"/>
        <v>112</v>
      </c>
      <c r="N599" s="101">
        <f t="shared" si="818"/>
        <v>0</v>
      </c>
      <c r="O599" s="45">
        <f t="shared" si="818"/>
        <v>112</v>
      </c>
      <c r="P599" s="101">
        <f t="shared" si="818"/>
        <v>0</v>
      </c>
      <c r="Q599" s="45">
        <f t="shared" si="818"/>
        <v>112</v>
      </c>
      <c r="R599" s="101">
        <f t="shared" si="818"/>
        <v>0</v>
      </c>
      <c r="S599" s="116">
        <f t="shared" si="818"/>
        <v>112</v>
      </c>
      <c r="T599" s="101">
        <f t="shared" si="818"/>
        <v>-112</v>
      </c>
      <c r="U599" s="45">
        <f t="shared" si="818"/>
        <v>0</v>
      </c>
      <c r="V599" s="101">
        <f t="shared" si="818"/>
        <v>0</v>
      </c>
      <c r="W599" s="45">
        <f t="shared" ref="V599:W602" si="819">W600</f>
        <v>0</v>
      </c>
      <c r="X599" s="114" t="b">
        <f t="shared" si="784"/>
        <v>1</v>
      </c>
    </row>
    <row r="600" spans="1:24" s="31" customFormat="1" ht="19.899999999999999" customHeight="1" outlineLevel="1" x14ac:dyDescent="0.25">
      <c r="A600" s="26" t="s">
        <v>347</v>
      </c>
      <c r="B600" s="7" t="s">
        <v>337</v>
      </c>
      <c r="C600" s="46" t="s">
        <v>208</v>
      </c>
      <c r="D600" s="46" t="s">
        <v>10</v>
      </c>
      <c r="E600" s="72" t="s">
        <v>348</v>
      </c>
      <c r="F600" s="7" t="s">
        <v>7</v>
      </c>
      <c r="G600" s="80">
        <f t="shared" si="818"/>
        <v>112</v>
      </c>
      <c r="H600" s="80">
        <f t="shared" si="818"/>
        <v>0</v>
      </c>
      <c r="I600" s="80">
        <f t="shared" si="818"/>
        <v>112</v>
      </c>
      <c r="J600" s="80">
        <f t="shared" si="818"/>
        <v>0</v>
      </c>
      <c r="K600" s="80">
        <f t="shared" si="818"/>
        <v>112</v>
      </c>
      <c r="L600" s="80">
        <f t="shared" si="818"/>
        <v>0</v>
      </c>
      <c r="M600" s="80">
        <f t="shared" si="818"/>
        <v>112</v>
      </c>
      <c r="N600" s="80">
        <f t="shared" si="818"/>
        <v>0</v>
      </c>
      <c r="O600" s="80">
        <f t="shared" si="818"/>
        <v>112</v>
      </c>
      <c r="P600" s="80">
        <f t="shared" si="818"/>
        <v>0</v>
      </c>
      <c r="Q600" s="80">
        <f t="shared" si="818"/>
        <v>112</v>
      </c>
      <c r="R600" s="80">
        <f t="shared" si="818"/>
        <v>0</v>
      </c>
      <c r="S600" s="122">
        <f t="shared" si="818"/>
        <v>112</v>
      </c>
      <c r="T600" s="80">
        <f t="shared" si="818"/>
        <v>-112</v>
      </c>
      <c r="U600" s="80">
        <f t="shared" si="818"/>
        <v>0</v>
      </c>
      <c r="V600" s="80">
        <f t="shared" si="819"/>
        <v>0</v>
      </c>
      <c r="W600" s="80">
        <f t="shared" si="819"/>
        <v>0</v>
      </c>
      <c r="X600" s="114" t="b">
        <f t="shared" si="784"/>
        <v>1</v>
      </c>
    </row>
    <row r="601" spans="1:24" outlineLevel="1" x14ac:dyDescent="0.25">
      <c r="A601" s="6" t="s">
        <v>349</v>
      </c>
      <c r="B601" s="3" t="s">
        <v>337</v>
      </c>
      <c r="C601" s="48" t="s">
        <v>208</v>
      </c>
      <c r="D601" s="48" t="s">
        <v>10</v>
      </c>
      <c r="E601" s="68" t="s">
        <v>350</v>
      </c>
      <c r="F601" s="3" t="s">
        <v>7</v>
      </c>
      <c r="G601" s="49">
        <f t="shared" si="818"/>
        <v>112</v>
      </c>
      <c r="H601" s="49">
        <f t="shared" si="818"/>
        <v>0</v>
      </c>
      <c r="I601" s="49">
        <f t="shared" si="818"/>
        <v>112</v>
      </c>
      <c r="J601" s="49">
        <f t="shared" si="818"/>
        <v>0</v>
      </c>
      <c r="K601" s="49">
        <f t="shared" si="818"/>
        <v>112</v>
      </c>
      <c r="L601" s="55">
        <f t="shared" si="818"/>
        <v>0</v>
      </c>
      <c r="M601" s="49">
        <f t="shared" si="818"/>
        <v>112</v>
      </c>
      <c r="N601" s="55">
        <f t="shared" si="818"/>
        <v>0</v>
      </c>
      <c r="O601" s="49">
        <f t="shared" si="818"/>
        <v>112</v>
      </c>
      <c r="P601" s="55">
        <f t="shared" si="818"/>
        <v>0</v>
      </c>
      <c r="Q601" s="49">
        <f t="shared" si="818"/>
        <v>112</v>
      </c>
      <c r="R601" s="55">
        <f t="shared" si="818"/>
        <v>0</v>
      </c>
      <c r="S601" s="118">
        <f t="shared" si="818"/>
        <v>112</v>
      </c>
      <c r="T601" s="55">
        <f t="shared" si="818"/>
        <v>-112</v>
      </c>
      <c r="U601" s="49">
        <f t="shared" si="818"/>
        <v>0</v>
      </c>
      <c r="V601" s="55">
        <f t="shared" si="819"/>
        <v>0</v>
      </c>
      <c r="W601" s="49">
        <f t="shared" si="819"/>
        <v>0</v>
      </c>
      <c r="X601" s="114" t="b">
        <f t="shared" si="784"/>
        <v>1</v>
      </c>
    </row>
    <row r="602" spans="1:24" ht="33" outlineLevel="1" x14ac:dyDescent="0.25">
      <c r="A602" s="6" t="s">
        <v>89</v>
      </c>
      <c r="B602" s="3" t="s">
        <v>337</v>
      </c>
      <c r="C602" s="48" t="s">
        <v>208</v>
      </c>
      <c r="D602" s="48" t="s">
        <v>10</v>
      </c>
      <c r="E602" s="68" t="s">
        <v>350</v>
      </c>
      <c r="F602" s="3" t="s">
        <v>90</v>
      </c>
      <c r="G602" s="49">
        <f t="shared" si="818"/>
        <v>112</v>
      </c>
      <c r="H602" s="49">
        <f t="shared" si="818"/>
        <v>0</v>
      </c>
      <c r="I602" s="49">
        <f t="shared" si="818"/>
        <v>112</v>
      </c>
      <c r="J602" s="49">
        <f t="shared" si="818"/>
        <v>0</v>
      </c>
      <c r="K602" s="49">
        <f t="shared" si="818"/>
        <v>112</v>
      </c>
      <c r="L602" s="55">
        <f t="shared" si="818"/>
        <v>0</v>
      </c>
      <c r="M602" s="49">
        <f t="shared" si="818"/>
        <v>112</v>
      </c>
      <c r="N602" s="55">
        <f t="shared" si="818"/>
        <v>0</v>
      </c>
      <c r="O602" s="49">
        <f t="shared" si="818"/>
        <v>112</v>
      </c>
      <c r="P602" s="55">
        <f t="shared" si="818"/>
        <v>0</v>
      </c>
      <c r="Q602" s="49">
        <f t="shared" si="818"/>
        <v>112</v>
      </c>
      <c r="R602" s="55">
        <f t="shared" si="818"/>
        <v>0</v>
      </c>
      <c r="S602" s="118">
        <f t="shared" si="818"/>
        <v>112</v>
      </c>
      <c r="T602" s="55">
        <f t="shared" si="818"/>
        <v>-112</v>
      </c>
      <c r="U602" s="49">
        <f t="shared" si="818"/>
        <v>0</v>
      </c>
      <c r="V602" s="55">
        <f t="shared" si="819"/>
        <v>0</v>
      </c>
      <c r="W602" s="49">
        <f t="shared" si="819"/>
        <v>0</v>
      </c>
      <c r="X602" s="114" t="b">
        <f t="shared" si="784"/>
        <v>1</v>
      </c>
    </row>
    <row r="603" spans="1:24" outlineLevel="1" x14ac:dyDescent="0.25">
      <c r="A603" s="6" t="s">
        <v>218</v>
      </c>
      <c r="B603" s="3" t="s">
        <v>337</v>
      </c>
      <c r="C603" s="48" t="s">
        <v>208</v>
      </c>
      <c r="D603" s="48" t="s">
        <v>10</v>
      </c>
      <c r="E603" s="68" t="s">
        <v>350</v>
      </c>
      <c r="F603" s="3" t="s">
        <v>219</v>
      </c>
      <c r="G603" s="55">
        <v>112</v>
      </c>
      <c r="H603" s="49">
        <v>0</v>
      </c>
      <c r="I603" s="55">
        <f>G603+H603</f>
        <v>112</v>
      </c>
      <c r="J603" s="55">
        <v>0</v>
      </c>
      <c r="K603" s="55">
        <f>I603+J603</f>
        <v>112</v>
      </c>
      <c r="L603" s="55">
        <v>0</v>
      </c>
      <c r="M603" s="55">
        <f>K603+L603</f>
        <v>112</v>
      </c>
      <c r="N603" s="55">
        <v>0</v>
      </c>
      <c r="O603" s="55">
        <f>M603+N603</f>
        <v>112</v>
      </c>
      <c r="P603" s="55">
        <v>0</v>
      </c>
      <c r="Q603" s="55">
        <f>O603+P603</f>
        <v>112</v>
      </c>
      <c r="R603" s="55">
        <v>0</v>
      </c>
      <c r="S603" s="119">
        <f>Q603+R603</f>
        <v>112</v>
      </c>
      <c r="T603" s="55">
        <v>-112</v>
      </c>
      <c r="U603" s="55">
        <f>S603+T603</f>
        <v>0</v>
      </c>
      <c r="V603" s="55">
        <v>0</v>
      </c>
      <c r="W603" s="55">
        <f>U603+V603</f>
        <v>0</v>
      </c>
      <c r="X603" s="114" t="b">
        <f t="shared" si="784"/>
        <v>1</v>
      </c>
    </row>
    <row r="604" spans="1:24" ht="34.5" outlineLevel="1" x14ac:dyDescent="0.3">
      <c r="A604" s="25" t="s">
        <v>412</v>
      </c>
      <c r="B604" s="5" t="s">
        <v>337</v>
      </c>
      <c r="C604" s="44" t="s">
        <v>208</v>
      </c>
      <c r="D604" s="44" t="s">
        <v>10</v>
      </c>
      <c r="E604" s="66" t="s">
        <v>351</v>
      </c>
      <c r="F604" s="3" t="s">
        <v>7</v>
      </c>
      <c r="G604" s="45">
        <f t="shared" ref="G604:V606" si="820">G605</f>
        <v>4813</v>
      </c>
      <c r="H604" s="45">
        <f t="shared" si="820"/>
        <v>0</v>
      </c>
      <c r="I604" s="45">
        <f t="shared" si="820"/>
        <v>4813</v>
      </c>
      <c r="J604" s="45">
        <f t="shared" si="820"/>
        <v>0</v>
      </c>
      <c r="K604" s="45">
        <f t="shared" si="820"/>
        <v>4813</v>
      </c>
      <c r="L604" s="101">
        <f t="shared" si="820"/>
        <v>0</v>
      </c>
      <c r="M604" s="45">
        <f t="shared" si="820"/>
        <v>4813</v>
      </c>
      <c r="N604" s="101">
        <f t="shared" si="820"/>
        <v>0</v>
      </c>
      <c r="O604" s="45">
        <f t="shared" si="820"/>
        <v>4813</v>
      </c>
      <c r="P604" s="101">
        <f t="shared" si="820"/>
        <v>0</v>
      </c>
      <c r="Q604" s="45">
        <f t="shared" si="820"/>
        <v>4813</v>
      </c>
      <c r="R604" s="101">
        <f t="shared" si="820"/>
        <v>0</v>
      </c>
      <c r="S604" s="116">
        <f t="shared" si="820"/>
        <v>4813</v>
      </c>
      <c r="T604" s="101">
        <f t="shared" si="820"/>
        <v>-4813</v>
      </c>
      <c r="U604" s="45">
        <f t="shared" si="820"/>
        <v>0</v>
      </c>
      <c r="V604" s="101">
        <f t="shared" si="820"/>
        <v>0</v>
      </c>
      <c r="W604" s="45">
        <f t="shared" ref="V604:W608" si="821">W605</f>
        <v>0</v>
      </c>
      <c r="X604" s="114" t="b">
        <f t="shared" si="784"/>
        <v>1</v>
      </c>
    </row>
    <row r="605" spans="1:24" ht="29.25" customHeight="1" outlineLevel="1" x14ac:dyDescent="0.25">
      <c r="A605" s="26" t="s">
        <v>355</v>
      </c>
      <c r="B605" s="7" t="s">
        <v>337</v>
      </c>
      <c r="C605" s="46" t="s">
        <v>208</v>
      </c>
      <c r="D605" s="46" t="s">
        <v>10</v>
      </c>
      <c r="E605" s="67" t="s">
        <v>356</v>
      </c>
      <c r="F605" s="3" t="s">
        <v>7</v>
      </c>
      <c r="G605" s="47">
        <f t="shared" si="820"/>
        <v>4813</v>
      </c>
      <c r="H605" s="47">
        <f t="shared" si="820"/>
        <v>0</v>
      </c>
      <c r="I605" s="47">
        <f t="shared" si="820"/>
        <v>4813</v>
      </c>
      <c r="J605" s="47">
        <f t="shared" si="820"/>
        <v>0</v>
      </c>
      <c r="K605" s="47">
        <f t="shared" si="820"/>
        <v>4813</v>
      </c>
      <c r="L605" s="80">
        <f t="shared" si="820"/>
        <v>0</v>
      </c>
      <c r="M605" s="47">
        <f t="shared" si="820"/>
        <v>4813</v>
      </c>
      <c r="N605" s="80">
        <f t="shared" si="820"/>
        <v>0</v>
      </c>
      <c r="O605" s="47">
        <f t="shared" si="820"/>
        <v>4813</v>
      </c>
      <c r="P605" s="80">
        <f t="shared" si="820"/>
        <v>0</v>
      </c>
      <c r="Q605" s="47">
        <f t="shared" si="820"/>
        <v>4813</v>
      </c>
      <c r="R605" s="80">
        <f t="shared" si="820"/>
        <v>0</v>
      </c>
      <c r="S605" s="117">
        <f t="shared" si="820"/>
        <v>4813</v>
      </c>
      <c r="T605" s="80">
        <f t="shared" si="820"/>
        <v>-4813</v>
      </c>
      <c r="U605" s="47">
        <f t="shared" si="820"/>
        <v>0</v>
      </c>
      <c r="V605" s="80">
        <f t="shared" si="821"/>
        <v>0</v>
      </c>
      <c r="W605" s="47">
        <f t="shared" si="821"/>
        <v>0</v>
      </c>
      <c r="X605" s="114" t="b">
        <f t="shared" si="784"/>
        <v>1</v>
      </c>
    </row>
    <row r="606" spans="1:24" outlineLevel="1" x14ac:dyDescent="0.25">
      <c r="A606" s="6" t="s">
        <v>101</v>
      </c>
      <c r="B606" s="3" t="s">
        <v>337</v>
      </c>
      <c r="C606" s="48" t="s">
        <v>208</v>
      </c>
      <c r="D606" s="48" t="s">
        <v>10</v>
      </c>
      <c r="E606" s="68" t="s">
        <v>357</v>
      </c>
      <c r="F606" s="3" t="s">
        <v>7</v>
      </c>
      <c r="G606" s="49">
        <f>G607</f>
        <v>4813</v>
      </c>
      <c r="H606" s="49">
        <f t="shared" si="820"/>
        <v>0</v>
      </c>
      <c r="I606" s="49">
        <f t="shared" si="820"/>
        <v>4813</v>
      </c>
      <c r="J606" s="49">
        <f t="shared" si="820"/>
        <v>0</v>
      </c>
      <c r="K606" s="49">
        <f t="shared" si="820"/>
        <v>4813</v>
      </c>
      <c r="L606" s="55">
        <f t="shared" si="820"/>
        <v>0</v>
      </c>
      <c r="M606" s="49">
        <f t="shared" si="820"/>
        <v>4813</v>
      </c>
      <c r="N606" s="55">
        <f t="shared" si="820"/>
        <v>0</v>
      </c>
      <c r="O606" s="49">
        <f t="shared" si="820"/>
        <v>4813</v>
      </c>
      <c r="P606" s="55">
        <f t="shared" si="820"/>
        <v>0</v>
      </c>
      <c r="Q606" s="49">
        <f t="shared" si="820"/>
        <v>4813</v>
      </c>
      <c r="R606" s="55">
        <f t="shared" si="820"/>
        <v>0</v>
      </c>
      <c r="S606" s="118">
        <f t="shared" si="820"/>
        <v>4813</v>
      </c>
      <c r="T606" s="55">
        <f t="shared" si="820"/>
        <v>-4813</v>
      </c>
      <c r="U606" s="49">
        <f t="shared" si="820"/>
        <v>0</v>
      </c>
      <c r="V606" s="55">
        <f t="shared" si="821"/>
        <v>0</v>
      </c>
      <c r="W606" s="49">
        <f t="shared" si="821"/>
        <v>0</v>
      </c>
      <c r="X606" s="114" t="b">
        <f t="shared" si="784"/>
        <v>1</v>
      </c>
    </row>
    <row r="607" spans="1:24" ht="49.5" outlineLevel="1" x14ac:dyDescent="0.25">
      <c r="A607" s="6" t="s">
        <v>358</v>
      </c>
      <c r="B607" s="3" t="s">
        <v>337</v>
      </c>
      <c r="C607" s="48" t="s">
        <v>208</v>
      </c>
      <c r="D607" s="48" t="s">
        <v>10</v>
      </c>
      <c r="E607" s="68" t="s">
        <v>359</v>
      </c>
      <c r="F607" s="3" t="s">
        <v>7</v>
      </c>
      <c r="G607" s="49">
        <f t="shared" ref="G607:V608" si="822">G608</f>
        <v>4813</v>
      </c>
      <c r="H607" s="49">
        <f t="shared" si="822"/>
        <v>0</v>
      </c>
      <c r="I607" s="49">
        <f t="shared" si="822"/>
        <v>4813</v>
      </c>
      <c r="J607" s="49">
        <f t="shared" si="822"/>
        <v>0</v>
      </c>
      <c r="K607" s="49">
        <f t="shared" si="822"/>
        <v>4813</v>
      </c>
      <c r="L607" s="55">
        <f t="shared" si="822"/>
        <v>0</v>
      </c>
      <c r="M607" s="49">
        <f t="shared" si="822"/>
        <v>4813</v>
      </c>
      <c r="N607" s="55">
        <f t="shared" si="822"/>
        <v>0</v>
      </c>
      <c r="O607" s="49">
        <f t="shared" si="822"/>
        <v>4813</v>
      </c>
      <c r="P607" s="55">
        <f t="shared" si="822"/>
        <v>0</v>
      </c>
      <c r="Q607" s="49">
        <f t="shared" si="822"/>
        <v>4813</v>
      </c>
      <c r="R607" s="55">
        <f t="shared" si="822"/>
        <v>0</v>
      </c>
      <c r="S607" s="118">
        <f t="shared" si="822"/>
        <v>4813</v>
      </c>
      <c r="T607" s="55">
        <f t="shared" si="822"/>
        <v>-4813</v>
      </c>
      <c r="U607" s="49">
        <f t="shared" si="822"/>
        <v>0</v>
      </c>
      <c r="V607" s="55">
        <f t="shared" si="822"/>
        <v>0</v>
      </c>
      <c r="W607" s="49">
        <f t="shared" si="821"/>
        <v>0</v>
      </c>
      <c r="X607" s="114" t="b">
        <f t="shared" si="784"/>
        <v>1</v>
      </c>
    </row>
    <row r="608" spans="1:24" ht="33" outlineLevel="1" x14ac:dyDescent="0.25">
      <c r="A608" s="6" t="s">
        <v>89</v>
      </c>
      <c r="B608" s="3" t="s">
        <v>337</v>
      </c>
      <c r="C608" s="48" t="s">
        <v>208</v>
      </c>
      <c r="D608" s="48" t="s">
        <v>10</v>
      </c>
      <c r="E608" s="68" t="s">
        <v>359</v>
      </c>
      <c r="F608" s="3" t="s">
        <v>90</v>
      </c>
      <c r="G608" s="49">
        <f t="shared" si="822"/>
        <v>4813</v>
      </c>
      <c r="H608" s="49">
        <f t="shared" si="822"/>
        <v>0</v>
      </c>
      <c r="I608" s="49">
        <f t="shared" si="822"/>
        <v>4813</v>
      </c>
      <c r="J608" s="49">
        <f t="shared" si="822"/>
        <v>0</v>
      </c>
      <c r="K608" s="49">
        <f t="shared" si="822"/>
        <v>4813</v>
      </c>
      <c r="L608" s="55">
        <f t="shared" si="822"/>
        <v>0</v>
      </c>
      <c r="M608" s="49">
        <f t="shared" si="822"/>
        <v>4813</v>
      </c>
      <c r="N608" s="55">
        <f t="shared" si="822"/>
        <v>0</v>
      </c>
      <c r="O608" s="49">
        <f t="shared" si="822"/>
        <v>4813</v>
      </c>
      <c r="P608" s="55">
        <f t="shared" si="822"/>
        <v>0</v>
      </c>
      <c r="Q608" s="49">
        <f t="shared" si="822"/>
        <v>4813</v>
      </c>
      <c r="R608" s="55">
        <f t="shared" si="822"/>
        <v>0</v>
      </c>
      <c r="S608" s="118">
        <f t="shared" si="822"/>
        <v>4813</v>
      </c>
      <c r="T608" s="55">
        <f t="shared" si="822"/>
        <v>-4813</v>
      </c>
      <c r="U608" s="49">
        <f t="shared" si="822"/>
        <v>0</v>
      </c>
      <c r="V608" s="55">
        <f t="shared" si="821"/>
        <v>0</v>
      </c>
      <c r="W608" s="49">
        <f t="shared" si="821"/>
        <v>0</v>
      </c>
      <c r="X608" s="114" t="b">
        <f t="shared" si="784"/>
        <v>1</v>
      </c>
    </row>
    <row r="609" spans="1:24" outlineLevel="1" x14ac:dyDescent="0.25">
      <c r="A609" s="6" t="s">
        <v>218</v>
      </c>
      <c r="B609" s="3" t="s">
        <v>337</v>
      </c>
      <c r="C609" s="48" t="s">
        <v>208</v>
      </c>
      <c r="D609" s="48" t="s">
        <v>10</v>
      </c>
      <c r="E609" s="68" t="s">
        <v>359</v>
      </c>
      <c r="F609" s="3" t="s">
        <v>219</v>
      </c>
      <c r="G609" s="55">
        <v>4813</v>
      </c>
      <c r="H609" s="49">
        <v>0</v>
      </c>
      <c r="I609" s="55">
        <f>G609+H609</f>
        <v>4813</v>
      </c>
      <c r="J609" s="55">
        <v>0</v>
      </c>
      <c r="K609" s="55">
        <f>I609+J609</f>
        <v>4813</v>
      </c>
      <c r="L609" s="55">
        <v>0</v>
      </c>
      <c r="M609" s="55">
        <f>K609+L609</f>
        <v>4813</v>
      </c>
      <c r="N609" s="55">
        <v>0</v>
      </c>
      <c r="O609" s="55">
        <f>M609+N609</f>
        <v>4813</v>
      </c>
      <c r="P609" s="55">
        <v>0</v>
      </c>
      <c r="Q609" s="55">
        <f>O609+P609</f>
        <v>4813</v>
      </c>
      <c r="R609" s="55">
        <v>0</v>
      </c>
      <c r="S609" s="119">
        <f>Q609+R609</f>
        <v>4813</v>
      </c>
      <c r="T609" s="55">
        <v>-4813</v>
      </c>
      <c r="U609" s="55">
        <f>S609+T609</f>
        <v>0</v>
      </c>
      <c r="V609" s="55">
        <v>0</v>
      </c>
      <c r="W609" s="55">
        <f>U609+V609</f>
        <v>0</v>
      </c>
      <c r="X609" s="114" t="b">
        <f t="shared" si="784"/>
        <v>1</v>
      </c>
    </row>
    <row r="610" spans="1:24" ht="34.5" outlineLevel="1" x14ac:dyDescent="0.3">
      <c r="A610" s="25" t="s">
        <v>413</v>
      </c>
      <c r="B610" s="5" t="s">
        <v>337</v>
      </c>
      <c r="C610" s="44" t="s">
        <v>208</v>
      </c>
      <c r="D610" s="44" t="s">
        <v>10</v>
      </c>
      <c r="E610" s="66" t="s">
        <v>360</v>
      </c>
      <c r="F610" s="3" t="s">
        <v>7</v>
      </c>
      <c r="G610" s="45">
        <f t="shared" ref="G610:I610" si="823">G615+G611+G619</f>
        <v>12122</v>
      </c>
      <c r="H610" s="45">
        <f t="shared" si="823"/>
        <v>7000</v>
      </c>
      <c r="I610" s="45">
        <f t="shared" si="823"/>
        <v>19122</v>
      </c>
      <c r="J610" s="45">
        <f t="shared" ref="J610:K610" si="824">J615+J611+J619</f>
        <v>0</v>
      </c>
      <c r="K610" s="45">
        <f t="shared" si="824"/>
        <v>19122</v>
      </c>
      <c r="L610" s="101">
        <f t="shared" ref="L610:M610" si="825">L615+L611+L619</f>
        <v>717.1</v>
      </c>
      <c r="M610" s="45">
        <f t="shared" si="825"/>
        <v>19839.099999999999</v>
      </c>
      <c r="N610" s="101">
        <f t="shared" ref="N610:O610" si="826">N615+N611+N619</f>
        <v>0</v>
      </c>
      <c r="O610" s="45">
        <f t="shared" si="826"/>
        <v>19839.099999999999</v>
      </c>
      <c r="P610" s="101">
        <f t="shared" ref="P610:Q610" si="827">P615+P611+P619</f>
        <v>0</v>
      </c>
      <c r="Q610" s="45">
        <f t="shared" si="827"/>
        <v>19839.099999999999</v>
      </c>
      <c r="R610" s="101">
        <f t="shared" ref="R610:S610" si="828">R615+R611+R619</f>
        <v>0</v>
      </c>
      <c r="S610" s="116">
        <f t="shared" si="828"/>
        <v>19839.099999999999</v>
      </c>
      <c r="T610" s="101">
        <f t="shared" ref="T610:U610" si="829">T615+T611+T619</f>
        <v>-19839.099999999999</v>
      </c>
      <c r="U610" s="45">
        <f t="shared" si="829"/>
        <v>0</v>
      </c>
      <c r="V610" s="101">
        <f t="shared" ref="V610:W610" si="830">V615+V611+V619</f>
        <v>0</v>
      </c>
      <c r="W610" s="45">
        <f t="shared" si="830"/>
        <v>0</v>
      </c>
      <c r="X610" s="114" t="b">
        <f t="shared" si="784"/>
        <v>1</v>
      </c>
    </row>
    <row r="611" spans="1:24" ht="33" outlineLevel="1" x14ac:dyDescent="0.25">
      <c r="A611" s="26" t="s">
        <v>361</v>
      </c>
      <c r="B611" s="7" t="s">
        <v>337</v>
      </c>
      <c r="C611" s="46" t="s">
        <v>208</v>
      </c>
      <c r="D611" s="46" t="s">
        <v>10</v>
      </c>
      <c r="E611" s="67" t="s">
        <v>362</v>
      </c>
      <c r="F611" s="3" t="s">
        <v>7</v>
      </c>
      <c r="G611" s="47">
        <f t="shared" ref="G611:V613" si="831">G612</f>
        <v>2971</v>
      </c>
      <c r="H611" s="47">
        <f t="shared" si="831"/>
        <v>7000</v>
      </c>
      <c r="I611" s="47">
        <f t="shared" si="831"/>
        <v>9971</v>
      </c>
      <c r="J611" s="47">
        <f t="shared" si="831"/>
        <v>0</v>
      </c>
      <c r="K611" s="47">
        <f t="shared" si="831"/>
        <v>9971</v>
      </c>
      <c r="L611" s="80">
        <f t="shared" si="831"/>
        <v>0</v>
      </c>
      <c r="M611" s="47">
        <f t="shared" si="831"/>
        <v>9971</v>
      </c>
      <c r="N611" s="80">
        <f t="shared" si="831"/>
        <v>0</v>
      </c>
      <c r="O611" s="47">
        <f t="shared" si="831"/>
        <v>9971</v>
      </c>
      <c r="P611" s="80">
        <f t="shared" si="831"/>
        <v>0</v>
      </c>
      <c r="Q611" s="47">
        <f t="shared" si="831"/>
        <v>9971</v>
      </c>
      <c r="R611" s="80">
        <f t="shared" si="831"/>
        <v>0</v>
      </c>
      <c r="S611" s="117">
        <f t="shared" si="831"/>
        <v>9971</v>
      </c>
      <c r="T611" s="80">
        <f t="shared" si="831"/>
        <v>-9971</v>
      </c>
      <c r="U611" s="47">
        <f t="shared" si="831"/>
        <v>0</v>
      </c>
      <c r="V611" s="80">
        <f t="shared" si="831"/>
        <v>0</v>
      </c>
      <c r="W611" s="47">
        <f t="shared" ref="V611:W613" si="832">W612</f>
        <v>0</v>
      </c>
      <c r="X611" s="114" t="b">
        <f t="shared" si="784"/>
        <v>1</v>
      </c>
    </row>
    <row r="612" spans="1:24" outlineLevel="1" x14ac:dyDescent="0.25">
      <c r="A612" s="6" t="s">
        <v>349</v>
      </c>
      <c r="B612" s="3" t="s">
        <v>337</v>
      </c>
      <c r="C612" s="48" t="s">
        <v>208</v>
      </c>
      <c r="D612" s="48" t="s">
        <v>10</v>
      </c>
      <c r="E612" s="68" t="s">
        <v>363</v>
      </c>
      <c r="F612" s="3" t="s">
        <v>7</v>
      </c>
      <c r="G612" s="49">
        <f t="shared" si="831"/>
        <v>2971</v>
      </c>
      <c r="H612" s="49">
        <f t="shared" si="831"/>
        <v>7000</v>
      </c>
      <c r="I612" s="49">
        <f t="shared" si="831"/>
        <v>9971</v>
      </c>
      <c r="J612" s="49">
        <f t="shared" si="831"/>
        <v>0</v>
      </c>
      <c r="K612" s="49">
        <f t="shared" si="831"/>
        <v>9971</v>
      </c>
      <c r="L612" s="55">
        <f t="shared" si="831"/>
        <v>0</v>
      </c>
      <c r="M612" s="49">
        <f t="shared" si="831"/>
        <v>9971</v>
      </c>
      <c r="N612" s="55">
        <f t="shared" si="831"/>
        <v>0</v>
      </c>
      <c r="O612" s="49">
        <f t="shared" si="831"/>
        <v>9971</v>
      </c>
      <c r="P612" s="55">
        <f t="shared" si="831"/>
        <v>0</v>
      </c>
      <c r="Q612" s="49">
        <f t="shared" si="831"/>
        <v>9971</v>
      </c>
      <c r="R612" s="55">
        <f t="shared" si="831"/>
        <v>0</v>
      </c>
      <c r="S612" s="118">
        <f t="shared" si="831"/>
        <v>9971</v>
      </c>
      <c r="T612" s="55">
        <f t="shared" si="831"/>
        <v>-9971</v>
      </c>
      <c r="U612" s="49">
        <f t="shared" si="831"/>
        <v>0</v>
      </c>
      <c r="V612" s="55">
        <f t="shared" si="832"/>
        <v>0</v>
      </c>
      <c r="W612" s="49">
        <f t="shared" si="832"/>
        <v>0</v>
      </c>
      <c r="X612" s="114" t="b">
        <f t="shared" si="784"/>
        <v>1</v>
      </c>
    </row>
    <row r="613" spans="1:24" ht="33" outlineLevel="1" x14ac:dyDescent="0.25">
      <c r="A613" s="6" t="s">
        <v>89</v>
      </c>
      <c r="B613" s="3" t="s">
        <v>337</v>
      </c>
      <c r="C613" s="48" t="s">
        <v>208</v>
      </c>
      <c r="D613" s="48" t="s">
        <v>10</v>
      </c>
      <c r="E613" s="68" t="s">
        <v>363</v>
      </c>
      <c r="F613" s="3" t="s">
        <v>90</v>
      </c>
      <c r="G613" s="49">
        <f t="shared" si="831"/>
        <v>2971</v>
      </c>
      <c r="H613" s="49">
        <f t="shared" si="831"/>
        <v>7000</v>
      </c>
      <c r="I613" s="49">
        <f t="shared" si="831"/>
        <v>9971</v>
      </c>
      <c r="J613" s="49">
        <f t="shared" si="831"/>
        <v>0</v>
      </c>
      <c r="K613" s="49">
        <f t="shared" si="831"/>
        <v>9971</v>
      </c>
      <c r="L613" s="55">
        <f t="shared" si="831"/>
        <v>0</v>
      </c>
      <c r="M613" s="49">
        <f t="shared" si="831"/>
        <v>9971</v>
      </c>
      <c r="N613" s="55">
        <f t="shared" si="831"/>
        <v>0</v>
      </c>
      <c r="O613" s="49">
        <f t="shared" si="831"/>
        <v>9971</v>
      </c>
      <c r="P613" s="55">
        <f t="shared" si="831"/>
        <v>0</v>
      </c>
      <c r="Q613" s="49">
        <f t="shared" si="831"/>
        <v>9971</v>
      </c>
      <c r="R613" s="55">
        <f t="shared" si="831"/>
        <v>0</v>
      </c>
      <c r="S613" s="118">
        <f t="shared" si="831"/>
        <v>9971</v>
      </c>
      <c r="T613" s="55">
        <f t="shared" si="831"/>
        <v>-9971</v>
      </c>
      <c r="U613" s="49">
        <f t="shared" si="831"/>
        <v>0</v>
      </c>
      <c r="V613" s="55">
        <f t="shared" si="832"/>
        <v>0</v>
      </c>
      <c r="W613" s="49">
        <f t="shared" si="832"/>
        <v>0</v>
      </c>
      <c r="X613" s="114" t="b">
        <f t="shared" si="784"/>
        <v>1</v>
      </c>
    </row>
    <row r="614" spans="1:24" outlineLevel="1" x14ac:dyDescent="0.25">
      <c r="A614" s="6" t="s">
        <v>218</v>
      </c>
      <c r="B614" s="3" t="s">
        <v>337</v>
      </c>
      <c r="C614" s="48" t="s">
        <v>208</v>
      </c>
      <c r="D614" s="48" t="s">
        <v>10</v>
      </c>
      <c r="E614" s="68" t="s">
        <v>363</v>
      </c>
      <c r="F614" s="3" t="s">
        <v>219</v>
      </c>
      <c r="G614" s="55">
        <v>2971</v>
      </c>
      <c r="H614" s="91">
        <v>7000</v>
      </c>
      <c r="I614" s="55">
        <f>G614+H614</f>
        <v>9971</v>
      </c>
      <c r="J614" s="55">
        <v>0</v>
      </c>
      <c r="K614" s="55">
        <f>I614+J614</f>
        <v>9971</v>
      </c>
      <c r="L614" s="55">
        <v>0</v>
      </c>
      <c r="M614" s="55">
        <f>K614+L614</f>
        <v>9971</v>
      </c>
      <c r="N614" s="55">
        <v>0</v>
      </c>
      <c r="O614" s="55">
        <f>M614+N614</f>
        <v>9971</v>
      </c>
      <c r="P614" s="55">
        <v>0</v>
      </c>
      <c r="Q614" s="55">
        <f>O614+P614</f>
        <v>9971</v>
      </c>
      <c r="R614" s="55">
        <v>0</v>
      </c>
      <c r="S614" s="119">
        <f>Q614+R614</f>
        <v>9971</v>
      </c>
      <c r="T614" s="55">
        <v>-9971</v>
      </c>
      <c r="U614" s="55">
        <f>S614+T614</f>
        <v>0</v>
      </c>
      <c r="V614" s="55">
        <v>0</v>
      </c>
      <c r="W614" s="55">
        <f>U614+V614</f>
        <v>0</v>
      </c>
      <c r="X614" s="114" t="b">
        <f t="shared" si="784"/>
        <v>1</v>
      </c>
    </row>
    <row r="615" spans="1:24" ht="18" customHeight="1" outlineLevel="1" x14ac:dyDescent="0.25">
      <c r="A615" s="26" t="s">
        <v>364</v>
      </c>
      <c r="B615" s="7" t="s">
        <v>337</v>
      </c>
      <c r="C615" s="46" t="s">
        <v>208</v>
      </c>
      <c r="D615" s="46" t="s">
        <v>10</v>
      </c>
      <c r="E615" s="67" t="s">
        <v>365</v>
      </c>
      <c r="F615" s="3" t="s">
        <v>7</v>
      </c>
      <c r="G615" s="47">
        <f t="shared" ref="G615:V617" si="833">G616</f>
        <v>6105</v>
      </c>
      <c r="H615" s="47">
        <f t="shared" si="833"/>
        <v>0</v>
      </c>
      <c r="I615" s="47">
        <f t="shared" si="833"/>
        <v>6105</v>
      </c>
      <c r="J615" s="47">
        <f t="shared" si="833"/>
        <v>0</v>
      </c>
      <c r="K615" s="47">
        <f t="shared" si="833"/>
        <v>6105</v>
      </c>
      <c r="L615" s="80">
        <f t="shared" si="833"/>
        <v>0</v>
      </c>
      <c r="M615" s="47">
        <f t="shared" si="833"/>
        <v>6105</v>
      </c>
      <c r="N615" s="80">
        <f t="shared" si="833"/>
        <v>0</v>
      </c>
      <c r="O615" s="47">
        <f t="shared" si="833"/>
        <v>6105</v>
      </c>
      <c r="P615" s="80">
        <f t="shared" si="833"/>
        <v>0</v>
      </c>
      <c r="Q615" s="47">
        <f t="shared" si="833"/>
        <v>6105</v>
      </c>
      <c r="R615" s="80">
        <f t="shared" si="833"/>
        <v>0</v>
      </c>
      <c r="S615" s="117">
        <f t="shared" si="833"/>
        <v>6105</v>
      </c>
      <c r="T615" s="80">
        <f t="shared" si="833"/>
        <v>-6105</v>
      </c>
      <c r="U615" s="47">
        <f t="shared" si="833"/>
        <v>0</v>
      </c>
      <c r="V615" s="80">
        <f t="shared" si="833"/>
        <v>0</v>
      </c>
      <c r="W615" s="47">
        <f t="shared" ref="V615:W617" si="834">W616</f>
        <v>0</v>
      </c>
      <c r="X615" s="114" t="b">
        <f t="shared" si="784"/>
        <v>1</v>
      </c>
    </row>
    <row r="616" spans="1:24" outlineLevel="1" x14ac:dyDescent="0.25">
      <c r="A616" s="6" t="s">
        <v>349</v>
      </c>
      <c r="B616" s="3" t="s">
        <v>337</v>
      </c>
      <c r="C616" s="48" t="s">
        <v>208</v>
      </c>
      <c r="D616" s="48" t="s">
        <v>10</v>
      </c>
      <c r="E616" s="68" t="s">
        <v>366</v>
      </c>
      <c r="F616" s="3" t="s">
        <v>7</v>
      </c>
      <c r="G616" s="49">
        <f t="shared" si="833"/>
        <v>6105</v>
      </c>
      <c r="H616" s="49">
        <f t="shared" si="833"/>
        <v>0</v>
      </c>
      <c r="I616" s="49">
        <f t="shared" si="833"/>
        <v>6105</v>
      </c>
      <c r="J616" s="49">
        <f t="shared" si="833"/>
        <v>0</v>
      </c>
      <c r="K616" s="49">
        <f t="shared" si="833"/>
        <v>6105</v>
      </c>
      <c r="L616" s="55">
        <f t="shared" si="833"/>
        <v>0</v>
      </c>
      <c r="M616" s="49">
        <f t="shared" si="833"/>
        <v>6105</v>
      </c>
      <c r="N616" s="55">
        <f t="shared" si="833"/>
        <v>0</v>
      </c>
      <c r="O616" s="49">
        <f t="shared" si="833"/>
        <v>6105</v>
      </c>
      <c r="P616" s="55">
        <f t="shared" si="833"/>
        <v>0</v>
      </c>
      <c r="Q616" s="49">
        <f t="shared" si="833"/>
        <v>6105</v>
      </c>
      <c r="R616" s="55">
        <f t="shared" si="833"/>
        <v>0</v>
      </c>
      <c r="S616" s="118">
        <f t="shared" si="833"/>
        <v>6105</v>
      </c>
      <c r="T616" s="55">
        <f t="shared" si="833"/>
        <v>-6105</v>
      </c>
      <c r="U616" s="49">
        <f t="shared" si="833"/>
        <v>0</v>
      </c>
      <c r="V616" s="55">
        <f t="shared" si="834"/>
        <v>0</v>
      </c>
      <c r="W616" s="49">
        <f t="shared" si="834"/>
        <v>0</v>
      </c>
      <c r="X616" s="114" t="b">
        <f t="shared" si="784"/>
        <v>1</v>
      </c>
    </row>
    <row r="617" spans="1:24" ht="33" outlineLevel="1" x14ac:dyDescent="0.25">
      <c r="A617" s="6" t="s">
        <v>89</v>
      </c>
      <c r="B617" s="3" t="s">
        <v>337</v>
      </c>
      <c r="C617" s="48" t="s">
        <v>208</v>
      </c>
      <c r="D617" s="48" t="s">
        <v>10</v>
      </c>
      <c r="E617" s="68" t="s">
        <v>366</v>
      </c>
      <c r="F617" s="3" t="s">
        <v>90</v>
      </c>
      <c r="G617" s="49">
        <f t="shared" si="833"/>
        <v>6105</v>
      </c>
      <c r="H617" s="49">
        <f t="shared" si="833"/>
        <v>0</v>
      </c>
      <c r="I617" s="49">
        <f t="shared" si="833"/>
        <v>6105</v>
      </c>
      <c r="J617" s="49">
        <f t="shared" si="833"/>
        <v>0</v>
      </c>
      <c r="K617" s="49">
        <f t="shared" si="833"/>
        <v>6105</v>
      </c>
      <c r="L617" s="55">
        <f t="shared" si="833"/>
        <v>0</v>
      </c>
      <c r="M617" s="49">
        <f t="shared" si="833"/>
        <v>6105</v>
      </c>
      <c r="N617" s="55">
        <f t="shared" si="833"/>
        <v>0</v>
      </c>
      <c r="O617" s="49">
        <f t="shared" si="833"/>
        <v>6105</v>
      </c>
      <c r="P617" s="55">
        <f t="shared" si="833"/>
        <v>0</v>
      </c>
      <c r="Q617" s="49">
        <f t="shared" si="833"/>
        <v>6105</v>
      </c>
      <c r="R617" s="55">
        <f t="shared" si="833"/>
        <v>0</v>
      </c>
      <c r="S617" s="118">
        <f t="shared" si="833"/>
        <v>6105</v>
      </c>
      <c r="T617" s="55">
        <f t="shared" si="833"/>
        <v>-6105</v>
      </c>
      <c r="U617" s="49">
        <f t="shared" si="833"/>
        <v>0</v>
      </c>
      <c r="V617" s="55">
        <f t="shared" si="834"/>
        <v>0</v>
      </c>
      <c r="W617" s="49">
        <f t="shared" si="834"/>
        <v>0</v>
      </c>
      <c r="X617" s="114" t="b">
        <f t="shared" si="784"/>
        <v>1</v>
      </c>
    </row>
    <row r="618" spans="1:24" outlineLevel="1" x14ac:dyDescent="0.25">
      <c r="A618" s="6" t="s">
        <v>218</v>
      </c>
      <c r="B618" s="3" t="s">
        <v>337</v>
      </c>
      <c r="C618" s="48" t="s">
        <v>208</v>
      </c>
      <c r="D618" s="48" t="s">
        <v>10</v>
      </c>
      <c r="E618" s="68" t="s">
        <v>366</v>
      </c>
      <c r="F618" s="3" t="s">
        <v>219</v>
      </c>
      <c r="G618" s="55">
        <v>6105</v>
      </c>
      <c r="H618" s="49">
        <v>0</v>
      </c>
      <c r="I618" s="55">
        <f>G618+H618</f>
        <v>6105</v>
      </c>
      <c r="J618" s="55">
        <v>0</v>
      </c>
      <c r="K618" s="55">
        <f>I618+J618</f>
        <v>6105</v>
      </c>
      <c r="L618" s="55">
        <v>0</v>
      </c>
      <c r="M618" s="55">
        <f>K618+L618</f>
        <v>6105</v>
      </c>
      <c r="N618" s="55">
        <v>0</v>
      </c>
      <c r="O618" s="55">
        <f>M618+N618</f>
        <v>6105</v>
      </c>
      <c r="P618" s="55">
        <v>0</v>
      </c>
      <c r="Q618" s="55">
        <f>O618+P618</f>
        <v>6105</v>
      </c>
      <c r="R618" s="55">
        <v>0</v>
      </c>
      <c r="S618" s="119">
        <f>Q618+R618</f>
        <v>6105</v>
      </c>
      <c r="T618" s="55">
        <v>-6105</v>
      </c>
      <c r="U618" s="55">
        <f>S618+T618</f>
        <v>0</v>
      </c>
      <c r="V618" s="55">
        <v>0</v>
      </c>
      <c r="W618" s="55">
        <f>U618+V618</f>
        <v>0</v>
      </c>
      <c r="X618" s="114" t="b">
        <f t="shared" si="784"/>
        <v>1</v>
      </c>
    </row>
    <row r="619" spans="1:24" outlineLevel="1" x14ac:dyDescent="0.25">
      <c r="A619" s="26" t="s">
        <v>367</v>
      </c>
      <c r="B619" s="7" t="s">
        <v>337</v>
      </c>
      <c r="C619" s="46" t="s">
        <v>208</v>
      </c>
      <c r="D619" s="46" t="s">
        <v>10</v>
      </c>
      <c r="E619" s="67" t="s">
        <v>368</v>
      </c>
      <c r="F619" s="3" t="s">
        <v>7</v>
      </c>
      <c r="G619" s="47">
        <f t="shared" ref="G619:V622" si="835">G620</f>
        <v>3046</v>
      </c>
      <c r="H619" s="47">
        <f t="shared" si="835"/>
        <v>0</v>
      </c>
      <c r="I619" s="47">
        <f t="shared" si="835"/>
        <v>3046</v>
      </c>
      <c r="J619" s="47">
        <f t="shared" si="835"/>
        <v>0</v>
      </c>
      <c r="K619" s="47">
        <f t="shared" si="835"/>
        <v>3046</v>
      </c>
      <c r="L619" s="80">
        <f t="shared" si="835"/>
        <v>717.1</v>
      </c>
      <c r="M619" s="47">
        <f t="shared" si="835"/>
        <v>3763.1</v>
      </c>
      <c r="N619" s="80">
        <f t="shared" si="835"/>
        <v>0</v>
      </c>
      <c r="O619" s="47">
        <f t="shared" si="835"/>
        <v>3763.1</v>
      </c>
      <c r="P619" s="80">
        <f t="shared" si="835"/>
        <v>0</v>
      </c>
      <c r="Q619" s="47">
        <f t="shared" si="835"/>
        <v>3763.1</v>
      </c>
      <c r="R619" s="80">
        <f t="shared" si="835"/>
        <v>0</v>
      </c>
      <c r="S619" s="117">
        <f t="shared" si="835"/>
        <v>3763.1</v>
      </c>
      <c r="T619" s="80">
        <f t="shared" si="835"/>
        <v>-3763.1</v>
      </c>
      <c r="U619" s="47">
        <f t="shared" si="835"/>
        <v>0</v>
      </c>
      <c r="V619" s="80">
        <f t="shared" si="835"/>
        <v>0</v>
      </c>
      <c r="W619" s="47">
        <f t="shared" ref="V619:W622" si="836">W620</f>
        <v>0</v>
      </c>
      <c r="X619" s="114" t="b">
        <f t="shared" si="784"/>
        <v>1</v>
      </c>
    </row>
    <row r="620" spans="1:24" outlineLevel="1" x14ac:dyDescent="0.25">
      <c r="A620" s="6" t="s">
        <v>101</v>
      </c>
      <c r="B620" s="3" t="s">
        <v>337</v>
      </c>
      <c r="C620" s="48" t="s">
        <v>208</v>
      </c>
      <c r="D620" s="48" t="s">
        <v>10</v>
      </c>
      <c r="E620" s="68" t="s">
        <v>377</v>
      </c>
      <c r="F620" s="3" t="s">
        <v>7</v>
      </c>
      <c r="G620" s="49">
        <f t="shared" si="835"/>
        <v>3046</v>
      </c>
      <c r="H620" s="49">
        <f t="shared" si="835"/>
        <v>0</v>
      </c>
      <c r="I620" s="49">
        <f t="shared" si="835"/>
        <v>3046</v>
      </c>
      <c r="J620" s="49">
        <f t="shared" si="835"/>
        <v>0</v>
      </c>
      <c r="K620" s="49">
        <f t="shared" si="835"/>
        <v>3046</v>
      </c>
      <c r="L620" s="55">
        <f t="shared" si="835"/>
        <v>717.1</v>
      </c>
      <c r="M620" s="49">
        <f t="shared" si="835"/>
        <v>3763.1</v>
      </c>
      <c r="N620" s="55">
        <f t="shared" si="835"/>
        <v>0</v>
      </c>
      <c r="O620" s="49">
        <f t="shared" si="835"/>
        <v>3763.1</v>
      </c>
      <c r="P620" s="55">
        <f t="shared" si="835"/>
        <v>0</v>
      </c>
      <c r="Q620" s="49">
        <f t="shared" si="835"/>
        <v>3763.1</v>
      </c>
      <c r="R620" s="55">
        <f t="shared" si="835"/>
        <v>0</v>
      </c>
      <c r="S620" s="118">
        <f t="shared" si="835"/>
        <v>3763.1</v>
      </c>
      <c r="T620" s="55">
        <f t="shared" si="835"/>
        <v>-3763.1</v>
      </c>
      <c r="U620" s="49">
        <f t="shared" si="835"/>
        <v>0</v>
      </c>
      <c r="V620" s="55">
        <f t="shared" si="836"/>
        <v>0</v>
      </c>
      <c r="W620" s="49">
        <f t="shared" si="836"/>
        <v>0</v>
      </c>
      <c r="X620" s="114" t="b">
        <f t="shared" si="784"/>
        <v>1</v>
      </c>
    </row>
    <row r="621" spans="1:24" ht="33" outlineLevel="1" x14ac:dyDescent="0.25">
      <c r="A621" s="6" t="s">
        <v>474</v>
      </c>
      <c r="B621" s="3" t="s">
        <v>337</v>
      </c>
      <c r="C621" s="48" t="s">
        <v>208</v>
      </c>
      <c r="D621" s="48" t="s">
        <v>10</v>
      </c>
      <c r="E621" s="68" t="s">
        <v>473</v>
      </c>
      <c r="F621" s="3" t="s">
        <v>7</v>
      </c>
      <c r="G621" s="49">
        <f t="shared" si="835"/>
        <v>3046</v>
      </c>
      <c r="H621" s="49">
        <f t="shared" si="835"/>
        <v>0</v>
      </c>
      <c r="I621" s="49">
        <f t="shared" si="835"/>
        <v>3046</v>
      </c>
      <c r="J621" s="49">
        <f t="shared" si="835"/>
        <v>0</v>
      </c>
      <c r="K621" s="49">
        <f t="shared" si="835"/>
        <v>3046</v>
      </c>
      <c r="L621" s="55">
        <f t="shared" si="835"/>
        <v>717.1</v>
      </c>
      <c r="M621" s="49">
        <f t="shared" si="835"/>
        <v>3763.1</v>
      </c>
      <c r="N621" s="55">
        <f t="shared" si="835"/>
        <v>0</v>
      </c>
      <c r="O621" s="49">
        <f t="shared" si="835"/>
        <v>3763.1</v>
      </c>
      <c r="P621" s="55">
        <f t="shared" si="835"/>
        <v>0</v>
      </c>
      <c r="Q621" s="49">
        <f t="shared" si="835"/>
        <v>3763.1</v>
      </c>
      <c r="R621" s="55">
        <f t="shared" si="835"/>
        <v>0</v>
      </c>
      <c r="S621" s="118">
        <f t="shared" si="835"/>
        <v>3763.1</v>
      </c>
      <c r="T621" s="55">
        <f t="shared" si="835"/>
        <v>-3763.1</v>
      </c>
      <c r="U621" s="49">
        <f t="shared" si="835"/>
        <v>0</v>
      </c>
      <c r="V621" s="55">
        <f t="shared" si="836"/>
        <v>0</v>
      </c>
      <c r="W621" s="49">
        <f t="shared" si="836"/>
        <v>0</v>
      </c>
      <c r="X621" s="114" t="b">
        <f t="shared" si="784"/>
        <v>1</v>
      </c>
    </row>
    <row r="622" spans="1:24" ht="33" outlineLevel="1" x14ac:dyDescent="0.25">
      <c r="A622" s="6" t="s">
        <v>89</v>
      </c>
      <c r="B622" s="3" t="s">
        <v>337</v>
      </c>
      <c r="C622" s="48" t="s">
        <v>208</v>
      </c>
      <c r="D622" s="48" t="s">
        <v>10</v>
      </c>
      <c r="E622" s="68" t="s">
        <v>473</v>
      </c>
      <c r="F622" s="3" t="s">
        <v>90</v>
      </c>
      <c r="G622" s="49">
        <f t="shared" si="835"/>
        <v>3046</v>
      </c>
      <c r="H622" s="49">
        <f t="shared" si="835"/>
        <v>0</v>
      </c>
      <c r="I622" s="49">
        <f t="shared" si="835"/>
        <v>3046</v>
      </c>
      <c r="J622" s="49">
        <f t="shared" si="835"/>
        <v>0</v>
      </c>
      <c r="K622" s="49">
        <f t="shared" si="835"/>
        <v>3046</v>
      </c>
      <c r="L622" s="55">
        <f t="shared" si="835"/>
        <v>717.1</v>
      </c>
      <c r="M622" s="49">
        <f t="shared" si="835"/>
        <v>3763.1</v>
      </c>
      <c r="N622" s="55">
        <f t="shared" si="835"/>
        <v>0</v>
      </c>
      <c r="O622" s="49">
        <f t="shared" si="835"/>
        <v>3763.1</v>
      </c>
      <c r="P622" s="55">
        <f t="shared" si="835"/>
        <v>0</v>
      </c>
      <c r="Q622" s="49">
        <f t="shared" si="835"/>
        <v>3763.1</v>
      </c>
      <c r="R622" s="55">
        <f t="shared" si="835"/>
        <v>0</v>
      </c>
      <c r="S622" s="118">
        <f t="shared" si="835"/>
        <v>3763.1</v>
      </c>
      <c r="T622" s="55">
        <f t="shared" si="835"/>
        <v>-3763.1</v>
      </c>
      <c r="U622" s="49">
        <f t="shared" si="835"/>
        <v>0</v>
      </c>
      <c r="V622" s="55">
        <f t="shared" si="836"/>
        <v>0</v>
      </c>
      <c r="W622" s="49">
        <f t="shared" si="836"/>
        <v>0</v>
      </c>
      <c r="X622" s="114" t="b">
        <f t="shared" si="784"/>
        <v>1</v>
      </c>
    </row>
    <row r="623" spans="1:24" outlineLevel="1" x14ac:dyDescent="0.25">
      <c r="A623" s="6" t="s">
        <v>218</v>
      </c>
      <c r="B623" s="3" t="s">
        <v>337</v>
      </c>
      <c r="C623" s="48" t="s">
        <v>208</v>
      </c>
      <c r="D623" s="48" t="s">
        <v>10</v>
      </c>
      <c r="E623" s="68" t="s">
        <v>473</v>
      </c>
      <c r="F623" s="3" t="s">
        <v>219</v>
      </c>
      <c r="G623" s="55">
        <f>2820+226</f>
        <v>3046</v>
      </c>
      <c r="H623" s="49">
        <v>0</v>
      </c>
      <c r="I623" s="55">
        <f>G623+H623</f>
        <v>3046</v>
      </c>
      <c r="J623" s="55">
        <v>0</v>
      </c>
      <c r="K623" s="55">
        <f>I623+J623</f>
        <v>3046</v>
      </c>
      <c r="L623" s="91">
        <v>717.1</v>
      </c>
      <c r="M623" s="55">
        <f>K623+L623</f>
        <v>3763.1</v>
      </c>
      <c r="N623" s="55">
        <v>0</v>
      </c>
      <c r="O623" s="55">
        <f>M623+N623</f>
        <v>3763.1</v>
      </c>
      <c r="P623" s="55">
        <v>0</v>
      </c>
      <c r="Q623" s="55">
        <f>O623+P623</f>
        <v>3763.1</v>
      </c>
      <c r="R623" s="55">
        <v>0</v>
      </c>
      <c r="S623" s="119">
        <f>Q623+R623</f>
        <v>3763.1</v>
      </c>
      <c r="T623" s="55">
        <v>-3763.1</v>
      </c>
      <c r="U623" s="55">
        <f>S623+T623</f>
        <v>0</v>
      </c>
      <c r="V623" s="55">
        <v>0</v>
      </c>
      <c r="W623" s="55">
        <f>U623+V623</f>
        <v>0</v>
      </c>
      <c r="X623" s="114" t="b">
        <f t="shared" si="784"/>
        <v>1</v>
      </c>
    </row>
    <row r="624" spans="1:24" ht="34.5" outlineLevel="1" x14ac:dyDescent="0.3">
      <c r="A624" s="25" t="s">
        <v>414</v>
      </c>
      <c r="B624" s="5" t="s">
        <v>337</v>
      </c>
      <c r="C624" s="44" t="s">
        <v>208</v>
      </c>
      <c r="D624" s="44" t="s">
        <v>10</v>
      </c>
      <c r="E624" s="66" t="s">
        <v>369</v>
      </c>
      <c r="F624" s="3" t="s">
        <v>7</v>
      </c>
      <c r="G624" s="45">
        <f t="shared" ref="G624:W624" si="837">G625</f>
        <v>76335</v>
      </c>
      <c r="H624" s="45">
        <f t="shared" si="837"/>
        <v>0</v>
      </c>
      <c r="I624" s="45">
        <f t="shared" si="837"/>
        <v>76335</v>
      </c>
      <c r="J624" s="45">
        <f t="shared" si="837"/>
        <v>-3000</v>
      </c>
      <c r="K624" s="45">
        <f t="shared" si="837"/>
        <v>73335</v>
      </c>
      <c r="L624" s="101">
        <f t="shared" si="837"/>
        <v>-48570.9</v>
      </c>
      <c r="M624" s="45">
        <f t="shared" si="837"/>
        <v>24764.1</v>
      </c>
      <c r="N624" s="101">
        <f t="shared" si="837"/>
        <v>0</v>
      </c>
      <c r="O624" s="45">
        <f t="shared" si="837"/>
        <v>24764.1</v>
      </c>
      <c r="P624" s="101">
        <f t="shared" si="837"/>
        <v>0</v>
      </c>
      <c r="Q624" s="45">
        <f t="shared" si="837"/>
        <v>24764.1</v>
      </c>
      <c r="R624" s="101">
        <f t="shared" si="837"/>
        <v>0</v>
      </c>
      <c r="S624" s="116">
        <f t="shared" si="837"/>
        <v>24764.1</v>
      </c>
      <c r="T624" s="101">
        <f t="shared" si="837"/>
        <v>-23429.1</v>
      </c>
      <c r="U624" s="45">
        <f t="shared" si="837"/>
        <v>1335</v>
      </c>
      <c r="V624" s="101">
        <f t="shared" si="837"/>
        <v>0</v>
      </c>
      <c r="W624" s="45">
        <f t="shared" si="837"/>
        <v>1335</v>
      </c>
      <c r="X624" s="114" t="b">
        <f t="shared" si="784"/>
        <v>1</v>
      </c>
    </row>
    <row r="625" spans="1:24" outlineLevel="1" x14ac:dyDescent="0.25">
      <c r="A625" s="6" t="s">
        <v>101</v>
      </c>
      <c r="B625" s="3" t="s">
        <v>337</v>
      </c>
      <c r="C625" s="48" t="s">
        <v>208</v>
      </c>
      <c r="D625" s="48" t="s">
        <v>10</v>
      </c>
      <c r="E625" s="68" t="s">
        <v>370</v>
      </c>
      <c r="F625" s="3" t="s">
        <v>7</v>
      </c>
      <c r="G625" s="49">
        <f t="shared" ref="G625:I625" si="838">G626+G629</f>
        <v>76335</v>
      </c>
      <c r="H625" s="49">
        <f t="shared" si="838"/>
        <v>0</v>
      </c>
      <c r="I625" s="49">
        <f t="shared" si="838"/>
        <v>76335</v>
      </c>
      <c r="J625" s="49">
        <f t="shared" ref="J625:K625" si="839">J626+J629</f>
        <v>-3000</v>
      </c>
      <c r="K625" s="49">
        <f t="shared" si="839"/>
        <v>73335</v>
      </c>
      <c r="L625" s="55">
        <f t="shared" ref="L625:M625" si="840">L626+L629</f>
        <v>-48570.9</v>
      </c>
      <c r="M625" s="49">
        <f t="shared" si="840"/>
        <v>24764.1</v>
      </c>
      <c r="N625" s="55">
        <f t="shared" ref="N625:O625" si="841">N626+N629</f>
        <v>0</v>
      </c>
      <c r="O625" s="49">
        <f t="shared" si="841"/>
        <v>24764.1</v>
      </c>
      <c r="P625" s="55">
        <f t="shared" ref="P625:Q625" si="842">P626+P629</f>
        <v>0</v>
      </c>
      <c r="Q625" s="49">
        <f t="shared" si="842"/>
        <v>24764.1</v>
      </c>
      <c r="R625" s="55">
        <f t="shared" ref="R625:S625" si="843">R626+R629</f>
        <v>0</v>
      </c>
      <c r="S625" s="118">
        <f t="shared" si="843"/>
        <v>24764.1</v>
      </c>
      <c r="T625" s="55">
        <f t="shared" ref="T625:U625" si="844">T626+T629</f>
        <v>-23429.1</v>
      </c>
      <c r="U625" s="49">
        <f t="shared" si="844"/>
        <v>1335</v>
      </c>
      <c r="V625" s="55">
        <f t="shared" ref="V625:W625" si="845">V626+V629</f>
        <v>0</v>
      </c>
      <c r="W625" s="49">
        <f t="shared" si="845"/>
        <v>1335</v>
      </c>
      <c r="X625" s="114" t="b">
        <f t="shared" si="784"/>
        <v>1</v>
      </c>
    </row>
    <row r="626" spans="1:24" ht="33" outlineLevel="1" x14ac:dyDescent="0.25">
      <c r="A626" s="6" t="s">
        <v>378</v>
      </c>
      <c r="B626" s="3" t="s">
        <v>337</v>
      </c>
      <c r="C626" s="48" t="s">
        <v>208</v>
      </c>
      <c r="D626" s="48" t="s">
        <v>10</v>
      </c>
      <c r="E626" s="68" t="s">
        <v>379</v>
      </c>
      <c r="F626" s="3" t="s">
        <v>7</v>
      </c>
      <c r="G626" s="49">
        <f t="shared" ref="G626:V627" si="846">G627</f>
        <v>75000</v>
      </c>
      <c r="H626" s="49">
        <f t="shared" si="846"/>
        <v>0</v>
      </c>
      <c r="I626" s="49">
        <f t="shared" si="846"/>
        <v>75000</v>
      </c>
      <c r="J626" s="49">
        <f t="shared" si="846"/>
        <v>-3000</v>
      </c>
      <c r="K626" s="49">
        <f t="shared" si="846"/>
        <v>72000</v>
      </c>
      <c r="L626" s="55">
        <f t="shared" si="846"/>
        <v>-48570.9</v>
      </c>
      <c r="M626" s="49">
        <f t="shared" si="846"/>
        <v>23429.1</v>
      </c>
      <c r="N626" s="55">
        <f t="shared" si="846"/>
        <v>0</v>
      </c>
      <c r="O626" s="49">
        <f t="shared" si="846"/>
        <v>23429.1</v>
      </c>
      <c r="P626" s="55">
        <f t="shared" si="846"/>
        <v>0</v>
      </c>
      <c r="Q626" s="49">
        <f t="shared" si="846"/>
        <v>23429.1</v>
      </c>
      <c r="R626" s="55">
        <f t="shared" si="846"/>
        <v>0</v>
      </c>
      <c r="S626" s="118">
        <f t="shared" si="846"/>
        <v>23429.1</v>
      </c>
      <c r="T626" s="55">
        <f t="shared" si="846"/>
        <v>-23429.1</v>
      </c>
      <c r="U626" s="49">
        <f t="shared" si="846"/>
        <v>0</v>
      </c>
      <c r="V626" s="55">
        <f t="shared" si="846"/>
        <v>0</v>
      </c>
      <c r="W626" s="49">
        <f t="shared" ref="V626:W627" si="847">W627</f>
        <v>0</v>
      </c>
      <c r="X626" s="114" t="b">
        <f t="shared" si="784"/>
        <v>1</v>
      </c>
    </row>
    <row r="627" spans="1:24" ht="33" outlineLevel="1" x14ac:dyDescent="0.25">
      <c r="A627" s="6" t="s">
        <v>89</v>
      </c>
      <c r="B627" s="3" t="s">
        <v>337</v>
      </c>
      <c r="C627" s="48" t="s">
        <v>208</v>
      </c>
      <c r="D627" s="48" t="s">
        <v>10</v>
      </c>
      <c r="E627" s="68" t="s">
        <v>379</v>
      </c>
      <c r="F627" s="3" t="s">
        <v>90</v>
      </c>
      <c r="G627" s="49">
        <f t="shared" si="846"/>
        <v>75000</v>
      </c>
      <c r="H627" s="49">
        <f t="shared" si="846"/>
        <v>0</v>
      </c>
      <c r="I627" s="49">
        <f t="shared" si="846"/>
        <v>75000</v>
      </c>
      <c r="J627" s="49">
        <f t="shared" si="846"/>
        <v>-3000</v>
      </c>
      <c r="K627" s="49">
        <f t="shared" si="846"/>
        <v>72000</v>
      </c>
      <c r="L627" s="55">
        <f t="shared" si="846"/>
        <v>-48570.9</v>
      </c>
      <c r="M627" s="49">
        <f t="shared" si="846"/>
        <v>23429.1</v>
      </c>
      <c r="N627" s="55">
        <f t="shared" si="846"/>
        <v>0</v>
      </c>
      <c r="O627" s="49">
        <f t="shared" si="846"/>
        <v>23429.1</v>
      </c>
      <c r="P627" s="55">
        <f t="shared" si="846"/>
        <v>0</v>
      </c>
      <c r="Q627" s="49">
        <f t="shared" si="846"/>
        <v>23429.1</v>
      </c>
      <c r="R627" s="55">
        <f t="shared" si="846"/>
        <v>0</v>
      </c>
      <c r="S627" s="118">
        <f t="shared" si="846"/>
        <v>23429.1</v>
      </c>
      <c r="T627" s="55">
        <f t="shared" si="846"/>
        <v>-23429.1</v>
      </c>
      <c r="U627" s="49">
        <f t="shared" si="846"/>
        <v>0</v>
      </c>
      <c r="V627" s="55">
        <f t="shared" si="847"/>
        <v>0</v>
      </c>
      <c r="W627" s="49">
        <f t="shared" si="847"/>
        <v>0</v>
      </c>
      <c r="X627" s="114" t="b">
        <f t="shared" si="784"/>
        <v>1</v>
      </c>
    </row>
    <row r="628" spans="1:24" outlineLevel="1" x14ac:dyDescent="0.25">
      <c r="A628" s="6" t="s">
        <v>218</v>
      </c>
      <c r="B628" s="3" t="s">
        <v>337</v>
      </c>
      <c r="C628" s="48" t="s">
        <v>208</v>
      </c>
      <c r="D628" s="48" t="s">
        <v>10</v>
      </c>
      <c r="E628" s="68" t="s">
        <v>379</v>
      </c>
      <c r="F628" s="3" t="s">
        <v>219</v>
      </c>
      <c r="G628" s="55">
        <f>55000+20000</f>
        <v>75000</v>
      </c>
      <c r="H628" s="49">
        <v>0</v>
      </c>
      <c r="I628" s="55">
        <f>G628+H628</f>
        <v>75000</v>
      </c>
      <c r="J628" s="91">
        <v>-3000</v>
      </c>
      <c r="K628" s="55">
        <f>I628+J628</f>
        <v>72000</v>
      </c>
      <c r="L628" s="91">
        <v>-48570.9</v>
      </c>
      <c r="M628" s="55">
        <f>K628+L628</f>
        <v>23429.1</v>
      </c>
      <c r="N628" s="55">
        <v>0</v>
      </c>
      <c r="O628" s="55">
        <f>M628+N628</f>
        <v>23429.1</v>
      </c>
      <c r="P628" s="55">
        <v>0</v>
      </c>
      <c r="Q628" s="55">
        <f>O628+P628</f>
        <v>23429.1</v>
      </c>
      <c r="R628" s="55">
        <v>0</v>
      </c>
      <c r="S628" s="119">
        <f>Q628+R628</f>
        <v>23429.1</v>
      </c>
      <c r="T628" s="55">
        <v>-23429.1</v>
      </c>
      <c r="U628" s="55">
        <f>S628+T628</f>
        <v>0</v>
      </c>
      <c r="V628" s="55">
        <v>0</v>
      </c>
      <c r="W628" s="55">
        <f>U628+V628</f>
        <v>0</v>
      </c>
      <c r="X628" s="114" t="b">
        <f t="shared" si="784"/>
        <v>1</v>
      </c>
    </row>
    <row r="629" spans="1:24" ht="33" outlineLevel="1" x14ac:dyDescent="0.25">
      <c r="A629" s="6" t="s">
        <v>380</v>
      </c>
      <c r="B629" s="3" t="s">
        <v>337</v>
      </c>
      <c r="C629" s="48" t="s">
        <v>208</v>
      </c>
      <c r="D629" s="48" t="s">
        <v>10</v>
      </c>
      <c r="E629" s="68" t="s">
        <v>381</v>
      </c>
      <c r="F629" s="3" t="s">
        <v>7</v>
      </c>
      <c r="G629" s="49">
        <f t="shared" ref="G629:V630" si="848">G630</f>
        <v>1335</v>
      </c>
      <c r="H629" s="49">
        <f t="shared" si="848"/>
        <v>0</v>
      </c>
      <c r="I629" s="49">
        <f t="shared" si="848"/>
        <v>1335</v>
      </c>
      <c r="J629" s="49">
        <f t="shared" si="848"/>
        <v>0</v>
      </c>
      <c r="K629" s="49">
        <f t="shared" si="848"/>
        <v>1335</v>
      </c>
      <c r="L629" s="55">
        <f t="shared" si="848"/>
        <v>0</v>
      </c>
      <c r="M629" s="49">
        <f t="shared" si="848"/>
        <v>1335</v>
      </c>
      <c r="N629" s="55">
        <f t="shared" si="848"/>
        <v>0</v>
      </c>
      <c r="O629" s="49">
        <f t="shared" si="848"/>
        <v>1335</v>
      </c>
      <c r="P629" s="55">
        <f t="shared" si="848"/>
        <v>0</v>
      </c>
      <c r="Q629" s="49">
        <f t="shared" si="848"/>
        <v>1335</v>
      </c>
      <c r="R629" s="55">
        <f t="shared" si="848"/>
        <v>0</v>
      </c>
      <c r="S629" s="118">
        <f t="shared" si="848"/>
        <v>1335</v>
      </c>
      <c r="T629" s="55">
        <f t="shared" si="848"/>
        <v>0</v>
      </c>
      <c r="U629" s="49">
        <f t="shared" si="848"/>
        <v>1335</v>
      </c>
      <c r="V629" s="55">
        <f t="shared" si="848"/>
        <v>0</v>
      </c>
      <c r="W629" s="49">
        <f t="shared" ref="V629:W630" si="849">W630</f>
        <v>1335</v>
      </c>
      <c r="X629" s="114" t="b">
        <f t="shared" si="784"/>
        <v>1</v>
      </c>
    </row>
    <row r="630" spans="1:24" ht="33" outlineLevel="1" x14ac:dyDescent="0.25">
      <c r="A630" s="6" t="s">
        <v>26</v>
      </c>
      <c r="B630" s="3" t="s">
        <v>337</v>
      </c>
      <c r="C630" s="48" t="s">
        <v>208</v>
      </c>
      <c r="D630" s="48" t="s">
        <v>10</v>
      </c>
      <c r="E630" s="68" t="s">
        <v>381</v>
      </c>
      <c r="F630" s="3" t="s">
        <v>27</v>
      </c>
      <c r="G630" s="49">
        <f t="shared" si="848"/>
        <v>1335</v>
      </c>
      <c r="H630" s="49">
        <f t="shared" si="848"/>
        <v>0</v>
      </c>
      <c r="I630" s="49">
        <f t="shared" si="848"/>
        <v>1335</v>
      </c>
      <c r="J630" s="49">
        <f t="shared" si="848"/>
        <v>0</v>
      </c>
      <c r="K630" s="49">
        <f t="shared" si="848"/>
        <v>1335</v>
      </c>
      <c r="L630" s="55">
        <f t="shared" si="848"/>
        <v>0</v>
      </c>
      <c r="M630" s="49">
        <f t="shared" si="848"/>
        <v>1335</v>
      </c>
      <c r="N630" s="55">
        <f t="shared" si="848"/>
        <v>0</v>
      </c>
      <c r="O630" s="49">
        <f t="shared" si="848"/>
        <v>1335</v>
      </c>
      <c r="P630" s="55">
        <f t="shared" si="848"/>
        <v>0</v>
      </c>
      <c r="Q630" s="49">
        <f t="shared" si="848"/>
        <v>1335</v>
      </c>
      <c r="R630" s="55">
        <f t="shared" si="848"/>
        <v>0</v>
      </c>
      <c r="S630" s="118">
        <f t="shared" si="848"/>
        <v>1335</v>
      </c>
      <c r="T630" s="55">
        <f t="shared" si="848"/>
        <v>0</v>
      </c>
      <c r="U630" s="49">
        <f t="shared" si="848"/>
        <v>1335</v>
      </c>
      <c r="V630" s="55">
        <f t="shared" si="849"/>
        <v>0</v>
      </c>
      <c r="W630" s="49">
        <f t="shared" si="849"/>
        <v>1335</v>
      </c>
      <c r="X630" s="114" t="b">
        <f t="shared" si="784"/>
        <v>1</v>
      </c>
    </row>
    <row r="631" spans="1:24" ht="33" outlineLevel="1" x14ac:dyDescent="0.25">
      <c r="A631" s="6" t="s">
        <v>28</v>
      </c>
      <c r="B631" s="3" t="s">
        <v>337</v>
      </c>
      <c r="C631" s="48" t="s">
        <v>208</v>
      </c>
      <c r="D631" s="48" t="s">
        <v>10</v>
      </c>
      <c r="E631" s="68" t="s">
        <v>381</v>
      </c>
      <c r="F631" s="3" t="s">
        <v>29</v>
      </c>
      <c r="G631" s="55">
        <v>1335</v>
      </c>
      <c r="H631" s="49">
        <v>0</v>
      </c>
      <c r="I631" s="55">
        <f>G631+H631</f>
        <v>1335</v>
      </c>
      <c r="J631" s="55">
        <v>0</v>
      </c>
      <c r="K631" s="55">
        <f>I631+J631</f>
        <v>1335</v>
      </c>
      <c r="L631" s="55">
        <v>0</v>
      </c>
      <c r="M631" s="55">
        <f>K631+L631</f>
        <v>1335</v>
      </c>
      <c r="N631" s="55">
        <v>0</v>
      </c>
      <c r="O631" s="55">
        <f>M631+N631</f>
        <v>1335</v>
      </c>
      <c r="P631" s="55">
        <v>0</v>
      </c>
      <c r="Q631" s="55">
        <f>O631+P631</f>
        <v>1335</v>
      </c>
      <c r="R631" s="55">
        <v>0</v>
      </c>
      <c r="S631" s="119">
        <f>Q631+R631</f>
        <v>1335</v>
      </c>
      <c r="T631" s="55">
        <v>0</v>
      </c>
      <c r="U631" s="55">
        <f>S631+T631</f>
        <v>1335</v>
      </c>
      <c r="V631" s="55">
        <v>0</v>
      </c>
      <c r="W631" s="55">
        <f>U631+V631</f>
        <v>1335</v>
      </c>
      <c r="X631" s="114" t="b">
        <f t="shared" si="784"/>
        <v>1</v>
      </c>
    </row>
    <row r="632" spans="1:24" outlineLevel="1" x14ac:dyDescent="0.25">
      <c r="A632" s="24" t="s">
        <v>209</v>
      </c>
      <c r="B632" s="4" t="s">
        <v>337</v>
      </c>
      <c r="C632" s="43" t="s">
        <v>208</v>
      </c>
      <c r="D632" s="43" t="s">
        <v>64</v>
      </c>
      <c r="E632" s="68" t="s">
        <v>7</v>
      </c>
      <c r="F632" s="3" t="s">
        <v>7</v>
      </c>
      <c r="G632" s="40">
        <f>G633</f>
        <v>7323</v>
      </c>
      <c r="H632" s="40">
        <f t="shared" ref="H632:W632" si="850">H633</f>
        <v>0</v>
      </c>
      <c r="I632" s="40">
        <f t="shared" si="850"/>
        <v>7323</v>
      </c>
      <c r="J632" s="40">
        <f t="shared" si="850"/>
        <v>0</v>
      </c>
      <c r="K632" s="40">
        <f t="shared" si="850"/>
        <v>7323</v>
      </c>
      <c r="L632" s="53">
        <f t="shared" si="850"/>
        <v>0</v>
      </c>
      <c r="M632" s="40">
        <f t="shared" si="850"/>
        <v>7323</v>
      </c>
      <c r="N632" s="53">
        <f t="shared" si="850"/>
        <v>0</v>
      </c>
      <c r="O632" s="40">
        <f t="shared" si="850"/>
        <v>7323</v>
      </c>
      <c r="P632" s="53">
        <f t="shared" si="850"/>
        <v>0</v>
      </c>
      <c r="Q632" s="40">
        <f t="shared" si="850"/>
        <v>7323</v>
      </c>
      <c r="R632" s="53">
        <f t="shared" si="850"/>
        <v>0</v>
      </c>
      <c r="S632" s="115">
        <f t="shared" si="850"/>
        <v>7323</v>
      </c>
      <c r="T632" s="53">
        <f t="shared" si="850"/>
        <v>-7323</v>
      </c>
      <c r="U632" s="40">
        <f t="shared" si="850"/>
        <v>0</v>
      </c>
      <c r="V632" s="53">
        <f t="shared" si="850"/>
        <v>0</v>
      </c>
      <c r="W632" s="40">
        <f t="shared" si="850"/>
        <v>0</v>
      </c>
      <c r="X632" s="114" t="b">
        <f t="shared" si="784"/>
        <v>1</v>
      </c>
    </row>
    <row r="633" spans="1:24" ht="33" outlineLevel="1" x14ac:dyDescent="0.25">
      <c r="A633" s="27" t="s">
        <v>411</v>
      </c>
      <c r="B633" s="12" t="s">
        <v>337</v>
      </c>
      <c r="C633" s="51" t="s">
        <v>208</v>
      </c>
      <c r="D633" s="51" t="s">
        <v>64</v>
      </c>
      <c r="E633" s="70" t="s">
        <v>339</v>
      </c>
      <c r="F633" s="12" t="s">
        <v>7</v>
      </c>
      <c r="G633" s="52">
        <f t="shared" ref="G633:W636" si="851">G634</f>
        <v>7323</v>
      </c>
      <c r="H633" s="52">
        <f t="shared" si="851"/>
        <v>0</v>
      </c>
      <c r="I633" s="52">
        <f t="shared" si="851"/>
        <v>7323</v>
      </c>
      <c r="J633" s="52">
        <f t="shared" si="851"/>
        <v>0</v>
      </c>
      <c r="K633" s="52">
        <f t="shared" si="851"/>
        <v>7323</v>
      </c>
      <c r="L633" s="75">
        <f t="shared" si="851"/>
        <v>0</v>
      </c>
      <c r="M633" s="52">
        <f t="shared" si="851"/>
        <v>7323</v>
      </c>
      <c r="N633" s="75">
        <f t="shared" si="851"/>
        <v>0</v>
      </c>
      <c r="O633" s="52">
        <f t="shared" si="851"/>
        <v>7323</v>
      </c>
      <c r="P633" s="75">
        <f t="shared" si="851"/>
        <v>0</v>
      </c>
      <c r="Q633" s="52">
        <f t="shared" si="851"/>
        <v>7323</v>
      </c>
      <c r="R633" s="75">
        <f t="shared" si="851"/>
        <v>0</v>
      </c>
      <c r="S633" s="121">
        <f t="shared" si="851"/>
        <v>7323</v>
      </c>
      <c r="T633" s="75">
        <f t="shared" si="851"/>
        <v>-7323</v>
      </c>
      <c r="U633" s="52">
        <f t="shared" si="851"/>
        <v>0</v>
      </c>
      <c r="V633" s="75">
        <f t="shared" si="851"/>
        <v>0</v>
      </c>
      <c r="W633" s="52">
        <f t="shared" si="851"/>
        <v>0</v>
      </c>
      <c r="X633" s="114" t="b">
        <f t="shared" si="784"/>
        <v>1</v>
      </c>
    </row>
    <row r="634" spans="1:24" ht="34.5" outlineLevel="1" x14ac:dyDescent="0.3">
      <c r="A634" s="25" t="s">
        <v>414</v>
      </c>
      <c r="B634" s="5" t="s">
        <v>337</v>
      </c>
      <c r="C634" s="44" t="s">
        <v>208</v>
      </c>
      <c r="D634" s="44" t="s">
        <v>64</v>
      </c>
      <c r="E634" s="66" t="s">
        <v>369</v>
      </c>
      <c r="F634" s="3" t="s">
        <v>7</v>
      </c>
      <c r="G634" s="45">
        <f t="shared" ref="G634:V636" si="852">G635</f>
        <v>7323</v>
      </c>
      <c r="H634" s="45">
        <f t="shared" si="852"/>
        <v>0</v>
      </c>
      <c r="I634" s="45">
        <f t="shared" si="852"/>
        <v>7323</v>
      </c>
      <c r="J634" s="45">
        <f t="shared" si="852"/>
        <v>0</v>
      </c>
      <c r="K634" s="45">
        <f t="shared" si="852"/>
        <v>7323</v>
      </c>
      <c r="L634" s="101">
        <f t="shared" si="852"/>
        <v>0</v>
      </c>
      <c r="M634" s="45">
        <f t="shared" si="852"/>
        <v>7323</v>
      </c>
      <c r="N634" s="101">
        <f t="shared" si="852"/>
        <v>0</v>
      </c>
      <c r="O634" s="45">
        <f t="shared" si="852"/>
        <v>7323</v>
      </c>
      <c r="P634" s="101">
        <f t="shared" si="852"/>
        <v>0</v>
      </c>
      <c r="Q634" s="45">
        <f t="shared" si="852"/>
        <v>7323</v>
      </c>
      <c r="R634" s="101">
        <f t="shared" si="852"/>
        <v>0</v>
      </c>
      <c r="S634" s="116">
        <f t="shared" si="852"/>
        <v>7323</v>
      </c>
      <c r="T634" s="101">
        <f t="shared" si="852"/>
        <v>-7323</v>
      </c>
      <c r="U634" s="45">
        <f t="shared" si="852"/>
        <v>0</v>
      </c>
      <c r="V634" s="101">
        <f t="shared" si="852"/>
        <v>0</v>
      </c>
      <c r="W634" s="45">
        <f t="shared" si="851"/>
        <v>0</v>
      </c>
      <c r="X634" s="114" t="b">
        <f t="shared" si="784"/>
        <v>1</v>
      </c>
    </row>
    <row r="635" spans="1:24" outlineLevel="1" x14ac:dyDescent="0.25">
      <c r="A635" s="26" t="s">
        <v>382</v>
      </c>
      <c r="B635" s="7" t="s">
        <v>337</v>
      </c>
      <c r="C635" s="46" t="s">
        <v>208</v>
      </c>
      <c r="D635" s="46" t="s">
        <v>64</v>
      </c>
      <c r="E635" s="67" t="s">
        <v>383</v>
      </c>
      <c r="F635" s="3" t="s">
        <v>7</v>
      </c>
      <c r="G635" s="47">
        <f t="shared" si="852"/>
        <v>7323</v>
      </c>
      <c r="H635" s="47">
        <f t="shared" si="852"/>
        <v>0</v>
      </c>
      <c r="I635" s="47">
        <f t="shared" si="852"/>
        <v>7323</v>
      </c>
      <c r="J635" s="47">
        <f t="shared" si="852"/>
        <v>0</v>
      </c>
      <c r="K635" s="47">
        <f t="shared" si="852"/>
        <v>7323</v>
      </c>
      <c r="L635" s="80">
        <f t="shared" si="852"/>
        <v>0</v>
      </c>
      <c r="M635" s="47">
        <f t="shared" si="852"/>
        <v>7323</v>
      </c>
      <c r="N635" s="80">
        <f t="shared" si="852"/>
        <v>0</v>
      </c>
      <c r="O635" s="47">
        <f t="shared" si="852"/>
        <v>7323</v>
      </c>
      <c r="P635" s="80">
        <f t="shared" si="852"/>
        <v>0</v>
      </c>
      <c r="Q635" s="47">
        <f t="shared" si="852"/>
        <v>7323</v>
      </c>
      <c r="R635" s="80">
        <f t="shared" si="852"/>
        <v>0</v>
      </c>
      <c r="S635" s="117">
        <f t="shared" si="852"/>
        <v>7323</v>
      </c>
      <c r="T635" s="80">
        <f t="shared" si="852"/>
        <v>-7323</v>
      </c>
      <c r="U635" s="47">
        <f t="shared" si="852"/>
        <v>0</v>
      </c>
      <c r="V635" s="80">
        <f t="shared" si="851"/>
        <v>0</v>
      </c>
      <c r="W635" s="47">
        <f t="shared" si="851"/>
        <v>0</v>
      </c>
      <c r="X635" s="114" t="b">
        <f t="shared" si="784"/>
        <v>1</v>
      </c>
    </row>
    <row r="636" spans="1:24" ht="33" outlineLevel="1" x14ac:dyDescent="0.25">
      <c r="A636" s="6" t="s">
        <v>89</v>
      </c>
      <c r="B636" s="3" t="s">
        <v>337</v>
      </c>
      <c r="C636" s="48" t="s">
        <v>208</v>
      </c>
      <c r="D636" s="48" t="s">
        <v>64</v>
      </c>
      <c r="E636" s="68" t="s">
        <v>383</v>
      </c>
      <c r="F636" s="3" t="s">
        <v>90</v>
      </c>
      <c r="G636" s="49">
        <f t="shared" si="852"/>
        <v>7323</v>
      </c>
      <c r="H636" s="49">
        <f t="shared" si="852"/>
        <v>0</v>
      </c>
      <c r="I636" s="49">
        <f t="shared" si="852"/>
        <v>7323</v>
      </c>
      <c r="J636" s="49">
        <f t="shared" si="852"/>
        <v>0</v>
      </c>
      <c r="K636" s="49">
        <f t="shared" si="852"/>
        <v>7323</v>
      </c>
      <c r="L636" s="55">
        <f t="shared" si="852"/>
        <v>0</v>
      </c>
      <c r="M636" s="49">
        <f t="shared" si="852"/>
        <v>7323</v>
      </c>
      <c r="N636" s="55">
        <f t="shared" si="852"/>
        <v>0</v>
      </c>
      <c r="O636" s="49">
        <f t="shared" si="852"/>
        <v>7323</v>
      </c>
      <c r="P636" s="55">
        <f t="shared" si="852"/>
        <v>0</v>
      </c>
      <c r="Q636" s="49">
        <f t="shared" si="852"/>
        <v>7323</v>
      </c>
      <c r="R636" s="55">
        <f t="shared" si="852"/>
        <v>0</v>
      </c>
      <c r="S636" s="118">
        <f t="shared" si="852"/>
        <v>7323</v>
      </c>
      <c r="T636" s="55">
        <f t="shared" si="852"/>
        <v>-7323</v>
      </c>
      <c r="U636" s="49">
        <f t="shared" si="852"/>
        <v>0</v>
      </c>
      <c r="V636" s="55">
        <f t="shared" si="851"/>
        <v>0</v>
      </c>
      <c r="W636" s="49">
        <f t="shared" si="851"/>
        <v>0</v>
      </c>
      <c r="X636" s="114" t="b">
        <f t="shared" si="784"/>
        <v>1</v>
      </c>
    </row>
    <row r="637" spans="1:24" outlineLevel="1" x14ac:dyDescent="0.25">
      <c r="A637" s="6" t="s">
        <v>218</v>
      </c>
      <c r="B637" s="3" t="s">
        <v>337</v>
      </c>
      <c r="C637" s="48" t="s">
        <v>208</v>
      </c>
      <c r="D637" s="48" t="s">
        <v>64</v>
      </c>
      <c r="E637" s="68" t="s">
        <v>383</v>
      </c>
      <c r="F637" s="3" t="s">
        <v>219</v>
      </c>
      <c r="G637" s="55">
        <v>7323</v>
      </c>
      <c r="H637" s="49">
        <v>0</v>
      </c>
      <c r="I637" s="55">
        <f>G637+H637</f>
        <v>7323</v>
      </c>
      <c r="J637" s="55">
        <v>0</v>
      </c>
      <c r="K637" s="55">
        <f>I637+J637</f>
        <v>7323</v>
      </c>
      <c r="L637" s="55">
        <v>0</v>
      </c>
      <c r="M637" s="55">
        <f>K637+L637</f>
        <v>7323</v>
      </c>
      <c r="N637" s="55">
        <v>0</v>
      </c>
      <c r="O637" s="55">
        <f>M637+N637</f>
        <v>7323</v>
      </c>
      <c r="P637" s="55">
        <v>0</v>
      </c>
      <c r="Q637" s="55">
        <f>O637+P637</f>
        <v>7323</v>
      </c>
      <c r="R637" s="55">
        <v>0</v>
      </c>
      <c r="S637" s="119">
        <f>Q637+R637</f>
        <v>7323</v>
      </c>
      <c r="T637" s="55">
        <v>-7323</v>
      </c>
      <c r="U637" s="55">
        <f>S637+T637</f>
        <v>0</v>
      </c>
      <c r="V637" s="55">
        <v>0</v>
      </c>
      <c r="W637" s="55">
        <f>U637+V637</f>
        <v>0</v>
      </c>
      <c r="X637" s="114" t="b">
        <f t="shared" ref="X637:X788" si="853">S637=Q637+R637</f>
        <v>1</v>
      </c>
    </row>
    <row r="638" spans="1:24" ht="33" outlineLevel="1" x14ac:dyDescent="0.25">
      <c r="A638" s="24" t="s">
        <v>244</v>
      </c>
      <c r="B638" s="4" t="s">
        <v>337</v>
      </c>
      <c r="C638" s="43" t="s">
        <v>208</v>
      </c>
      <c r="D638" s="43" t="s">
        <v>126</v>
      </c>
      <c r="E638" s="69"/>
      <c r="F638" s="3"/>
      <c r="G638" s="40">
        <f t="shared" ref="G638:V641" si="854">G639</f>
        <v>32</v>
      </c>
      <c r="H638" s="40">
        <f t="shared" si="854"/>
        <v>0</v>
      </c>
      <c r="I638" s="40">
        <f t="shared" si="854"/>
        <v>32</v>
      </c>
      <c r="J638" s="40">
        <f t="shared" si="854"/>
        <v>0</v>
      </c>
      <c r="K638" s="40">
        <f t="shared" si="854"/>
        <v>32</v>
      </c>
      <c r="L638" s="53">
        <f t="shared" si="854"/>
        <v>0</v>
      </c>
      <c r="M638" s="40">
        <f t="shared" si="854"/>
        <v>32</v>
      </c>
      <c r="N638" s="53">
        <f t="shared" si="854"/>
        <v>0</v>
      </c>
      <c r="O638" s="40">
        <f t="shared" si="854"/>
        <v>32</v>
      </c>
      <c r="P638" s="53">
        <f t="shared" si="854"/>
        <v>0</v>
      </c>
      <c r="Q638" s="40">
        <f t="shared" si="854"/>
        <v>32</v>
      </c>
      <c r="R638" s="53">
        <f t="shared" si="854"/>
        <v>0</v>
      </c>
      <c r="S638" s="115">
        <f t="shared" si="854"/>
        <v>32</v>
      </c>
      <c r="T638" s="53">
        <f t="shared" si="854"/>
        <v>0</v>
      </c>
      <c r="U638" s="40">
        <f t="shared" si="854"/>
        <v>32</v>
      </c>
      <c r="V638" s="53">
        <f t="shared" si="854"/>
        <v>0</v>
      </c>
      <c r="W638" s="40">
        <f t="shared" ref="V638:W641" si="855">W639</f>
        <v>32</v>
      </c>
      <c r="X638" s="114" t="b">
        <f t="shared" si="853"/>
        <v>1</v>
      </c>
    </row>
    <row r="639" spans="1:24" outlineLevel="1" x14ac:dyDescent="0.25">
      <c r="A639" s="24" t="s">
        <v>51</v>
      </c>
      <c r="B639" s="4" t="s">
        <v>337</v>
      </c>
      <c r="C639" s="43" t="s">
        <v>208</v>
      </c>
      <c r="D639" s="43" t="s">
        <v>126</v>
      </c>
      <c r="E639" s="69" t="s">
        <v>52</v>
      </c>
      <c r="F639" s="3"/>
      <c r="G639" s="40">
        <f t="shared" si="854"/>
        <v>32</v>
      </c>
      <c r="H639" s="40">
        <f t="shared" si="854"/>
        <v>0</v>
      </c>
      <c r="I639" s="40">
        <f t="shared" si="854"/>
        <v>32</v>
      </c>
      <c r="J639" s="40">
        <f t="shared" si="854"/>
        <v>0</v>
      </c>
      <c r="K639" s="40">
        <f t="shared" si="854"/>
        <v>32</v>
      </c>
      <c r="L639" s="53">
        <f t="shared" si="854"/>
        <v>0</v>
      </c>
      <c r="M639" s="40">
        <f t="shared" si="854"/>
        <v>32</v>
      </c>
      <c r="N639" s="53">
        <f t="shared" si="854"/>
        <v>0</v>
      </c>
      <c r="O639" s="40">
        <f t="shared" si="854"/>
        <v>32</v>
      </c>
      <c r="P639" s="53">
        <f t="shared" si="854"/>
        <v>0</v>
      </c>
      <c r="Q639" s="40">
        <f t="shared" si="854"/>
        <v>32</v>
      </c>
      <c r="R639" s="53">
        <f t="shared" si="854"/>
        <v>0</v>
      </c>
      <c r="S639" s="115">
        <f t="shared" si="854"/>
        <v>32</v>
      </c>
      <c r="T639" s="53">
        <f t="shared" si="854"/>
        <v>0</v>
      </c>
      <c r="U639" s="40">
        <f t="shared" si="854"/>
        <v>32</v>
      </c>
      <c r="V639" s="53">
        <f t="shared" si="855"/>
        <v>0</v>
      </c>
      <c r="W639" s="40">
        <f t="shared" si="855"/>
        <v>32</v>
      </c>
      <c r="X639" s="114" t="b">
        <f t="shared" si="853"/>
        <v>1</v>
      </c>
    </row>
    <row r="640" spans="1:24" ht="17.25" outlineLevel="1" x14ac:dyDescent="0.3">
      <c r="A640" s="25" t="s">
        <v>245</v>
      </c>
      <c r="B640" s="5" t="s">
        <v>337</v>
      </c>
      <c r="C640" s="44" t="s">
        <v>208</v>
      </c>
      <c r="D640" s="44" t="s">
        <v>126</v>
      </c>
      <c r="E640" s="66" t="s">
        <v>246</v>
      </c>
      <c r="F640" s="4"/>
      <c r="G640" s="45">
        <f t="shared" si="854"/>
        <v>32</v>
      </c>
      <c r="H640" s="45">
        <f t="shared" si="854"/>
        <v>0</v>
      </c>
      <c r="I640" s="45">
        <f t="shared" si="854"/>
        <v>32</v>
      </c>
      <c r="J640" s="45">
        <f t="shared" si="854"/>
        <v>0</v>
      </c>
      <c r="K640" s="45">
        <f t="shared" si="854"/>
        <v>32</v>
      </c>
      <c r="L640" s="101">
        <f t="shared" si="854"/>
        <v>0</v>
      </c>
      <c r="M640" s="45">
        <f t="shared" si="854"/>
        <v>32</v>
      </c>
      <c r="N640" s="101">
        <f t="shared" si="854"/>
        <v>0</v>
      </c>
      <c r="O640" s="45">
        <f t="shared" si="854"/>
        <v>32</v>
      </c>
      <c r="P640" s="101">
        <f t="shared" si="854"/>
        <v>0</v>
      </c>
      <c r="Q640" s="45">
        <f t="shared" si="854"/>
        <v>32</v>
      </c>
      <c r="R640" s="101">
        <f t="shared" si="854"/>
        <v>0</v>
      </c>
      <c r="S640" s="116">
        <f t="shared" si="854"/>
        <v>32</v>
      </c>
      <c r="T640" s="101">
        <f t="shared" si="854"/>
        <v>0</v>
      </c>
      <c r="U640" s="45">
        <f t="shared" si="854"/>
        <v>32</v>
      </c>
      <c r="V640" s="101">
        <f t="shared" si="855"/>
        <v>0</v>
      </c>
      <c r="W640" s="45">
        <f t="shared" si="855"/>
        <v>32</v>
      </c>
      <c r="X640" s="114" t="b">
        <f t="shared" si="853"/>
        <v>1</v>
      </c>
    </row>
    <row r="641" spans="1:24" ht="33" outlineLevel="1" x14ac:dyDescent="0.25">
      <c r="A641" s="6" t="s">
        <v>26</v>
      </c>
      <c r="B641" s="3" t="s">
        <v>337</v>
      </c>
      <c r="C641" s="48" t="s">
        <v>208</v>
      </c>
      <c r="D641" s="48" t="s">
        <v>126</v>
      </c>
      <c r="E641" s="68" t="s">
        <v>246</v>
      </c>
      <c r="F641" s="3" t="s">
        <v>27</v>
      </c>
      <c r="G641" s="49">
        <f t="shared" si="854"/>
        <v>32</v>
      </c>
      <c r="H641" s="49">
        <f t="shared" si="854"/>
        <v>0</v>
      </c>
      <c r="I641" s="49">
        <f t="shared" si="854"/>
        <v>32</v>
      </c>
      <c r="J641" s="49">
        <f t="shared" si="854"/>
        <v>0</v>
      </c>
      <c r="K641" s="49">
        <f t="shared" si="854"/>
        <v>32</v>
      </c>
      <c r="L641" s="55">
        <f t="shared" si="854"/>
        <v>0</v>
      </c>
      <c r="M641" s="49">
        <f t="shared" si="854"/>
        <v>32</v>
      </c>
      <c r="N641" s="55">
        <f t="shared" si="854"/>
        <v>0</v>
      </c>
      <c r="O641" s="49">
        <f t="shared" si="854"/>
        <v>32</v>
      </c>
      <c r="P641" s="55">
        <f t="shared" si="854"/>
        <v>0</v>
      </c>
      <c r="Q641" s="49">
        <f t="shared" si="854"/>
        <v>32</v>
      </c>
      <c r="R641" s="55">
        <f t="shared" si="854"/>
        <v>0</v>
      </c>
      <c r="S641" s="118">
        <f t="shared" si="854"/>
        <v>32</v>
      </c>
      <c r="T641" s="55">
        <f t="shared" si="854"/>
        <v>0</v>
      </c>
      <c r="U641" s="49">
        <f t="shared" si="854"/>
        <v>32</v>
      </c>
      <c r="V641" s="55">
        <f t="shared" si="855"/>
        <v>0</v>
      </c>
      <c r="W641" s="49">
        <f t="shared" si="855"/>
        <v>32</v>
      </c>
      <c r="X641" s="114" t="b">
        <f t="shared" si="853"/>
        <v>1</v>
      </c>
    </row>
    <row r="642" spans="1:24" ht="33" outlineLevel="1" x14ac:dyDescent="0.25">
      <c r="A642" s="6" t="s">
        <v>28</v>
      </c>
      <c r="B642" s="3" t="s">
        <v>337</v>
      </c>
      <c r="C642" s="48" t="s">
        <v>208</v>
      </c>
      <c r="D642" s="48" t="s">
        <v>126</v>
      </c>
      <c r="E642" s="68" t="s">
        <v>246</v>
      </c>
      <c r="F642" s="3" t="s">
        <v>29</v>
      </c>
      <c r="G642" s="55">
        <v>32</v>
      </c>
      <c r="H642" s="49">
        <v>0</v>
      </c>
      <c r="I642" s="55">
        <f>G642+H642</f>
        <v>32</v>
      </c>
      <c r="J642" s="55">
        <v>0</v>
      </c>
      <c r="K642" s="55">
        <f>I642+J642</f>
        <v>32</v>
      </c>
      <c r="L642" s="55">
        <v>0</v>
      </c>
      <c r="M642" s="55">
        <f>K642+L642</f>
        <v>32</v>
      </c>
      <c r="N642" s="55">
        <v>0</v>
      </c>
      <c r="O642" s="55">
        <f>M642+N642</f>
        <v>32</v>
      </c>
      <c r="P642" s="55">
        <v>0</v>
      </c>
      <c r="Q642" s="55">
        <f>O642+P642</f>
        <v>32</v>
      </c>
      <c r="R642" s="55">
        <v>0</v>
      </c>
      <c r="S642" s="119">
        <f>Q642+R642</f>
        <v>32</v>
      </c>
      <c r="T642" s="55">
        <v>0</v>
      </c>
      <c r="U642" s="55">
        <f>S642+T642</f>
        <v>32</v>
      </c>
      <c r="V642" s="55">
        <v>0</v>
      </c>
      <c r="W642" s="55">
        <f>U642+V642</f>
        <v>32</v>
      </c>
      <c r="X642" s="114" t="b">
        <f t="shared" si="853"/>
        <v>1</v>
      </c>
    </row>
    <row r="643" spans="1:24" ht="17.25" outlineLevel="1" x14ac:dyDescent="0.3">
      <c r="A643" s="24" t="s">
        <v>387</v>
      </c>
      <c r="B643" s="4" t="s">
        <v>337</v>
      </c>
      <c r="C643" s="43" t="s">
        <v>208</v>
      </c>
      <c r="D643" s="43" t="s">
        <v>65</v>
      </c>
      <c r="E643" s="69" t="s">
        <v>7</v>
      </c>
      <c r="F643" s="3" t="s">
        <v>7</v>
      </c>
      <c r="G643" s="45">
        <f>G644+G676+G682</f>
        <v>109680</v>
      </c>
      <c r="H643" s="45">
        <f t="shared" ref="H643:I643" si="856">H644+H676+H682</f>
        <v>1095</v>
      </c>
      <c r="I643" s="45">
        <f t="shared" si="856"/>
        <v>110775</v>
      </c>
      <c r="J643" s="45">
        <f t="shared" ref="J643:K643" si="857">J644+J676+J682</f>
        <v>4357</v>
      </c>
      <c r="K643" s="45">
        <f t="shared" si="857"/>
        <v>115132</v>
      </c>
      <c r="L643" s="101">
        <f t="shared" ref="L643:M643" si="858">L644+L676+L682</f>
        <v>-25037.7</v>
      </c>
      <c r="M643" s="45">
        <f t="shared" si="858"/>
        <v>90094.3</v>
      </c>
      <c r="N643" s="101">
        <f t="shared" ref="N643:O643" si="859">N644+N676+N682</f>
        <v>0</v>
      </c>
      <c r="O643" s="45">
        <f t="shared" si="859"/>
        <v>90094.3</v>
      </c>
      <c r="P643" s="101">
        <f t="shared" ref="P643:Q643" si="860">P644+P676+P682</f>
        <v>0</v>
      </c>
      <c r="Q643" s="45">
        <f t="shared" si="860"/>
        <v>90094.3</v>
      </c>
      <c r="R643" s="101">
        <f t="shared" ref="R643:S643" si="861">R644+R676+R682</f>
        <v>0</v>
      </c>
      <c r="S643" s="116">
        <f t="shared" si="861"/>
        <v>90094.3</v>
      </c>
      <c r="T643" s="131">
        <f t="shared" ref="T643:U643" si="862">T644+T676+T682</f>
        <v>-37620.342310000007</v>
      </c>
      <c r="U643" s="139">
        <f t="shared" si="862"/>
        <v>52473.957689999996</v>
      </c>
      <c r="V643" s="131">
        <f t="shared" ref="V643:W643" si="863">V644+V676+V682</f>
        <v>0</v>
      </c>
      <c r="W643" s="139">
        <f t="shared" si="863"/>
        <v>52473.957689999996</v>
      </c>
      <c r="X643" s="114" t="b">
        <f t="shared" si="853"/>
        <v>1</v>
      </c>
    </row>
    <row r="644" spans="1:24" ht="33" outlineLevel="1" x14ac:dyDescent="0.25">
      <c r="A644" s="27" t="s">
        <v>411</v>
      </c>
      <c r="B644" s="12" t="s">
        <v>337</v>
      </c>
      <c r="C644" s="51" t="s">
        <v>208</v>
      </c>
      <c r="D644" s="51" t="s">
        <v>65</v>
      </c>
      <c r="E644" s="70" t="s">
        <v>339</v>
      </c>
      <c r="F644" s="12" t="s">
        <v>7</v>
      </c>
      <c r="G644" s="52">
        <f t="shared" ref="G644:I644" si="864">G651+G666+G661+G645</f>
        <v>78836</v>
      </c>
      <c r="H644" s="52">
        <f t="shared" si="864"/>
        <v>0</v>
      </c>
      <c r="I644" s="52">
        <f t="shared" si="864"/>
        <v>78836</v>
      </c>
      <c r="J644" s="52">
        <f t="shared" ref="J644:K644" si="865">J651+J666+J661+J645</f>
        <v>0</v>
      </c>
      <c r="K644" s="52">
        <f t="shared" si="865"/>
        <v>78836</v>
      </c>
      <c r="L644" s="75">
        <f t="shared" ref="L644:M644" si="866">L651+L666+L661+L645</f>
        <v>-26633</v>
      </c>
      <c r="M644" s="52">
        <f t="shared" si="866"/>
        <v>52203</v>
      </c>
      <c r="N644" s="75">
        <f t="shared" ref="N644:O644" si="867">N651+N666+N661+N645</f>
        <v>0</v>
      </c>
      <c r="O644" s="52">
        <f t="shared" si="867"/>
        <v>52203</v>
      </c>
      <c r="P644" s="75">
        <f t="shared" ref="P644:Q644" si="868">P651+P666+P661+P645</f>
        <v>0</v>
      </c>
      <c r="Q644" s="52">
        <f t="shared" si="868"/>
        <v>52203</v>
      </c>
      <c r="R644" s="75">
        <f t="shared" ref="R644:S644" si="869">R651+R666+R661+R645</f>
        <v>0</v>
      </c>
      <c r="S644" s="121">
        <f t="shared" si="869"/>
        <v>52203</v>
      </c>
      <c r="T644" s="75">
        <f t="shared" ref="T644:U644" si="870">T651+T666+T661+T645</f>
        <v>-42119</v>
      </c>
      <c r="U644" s="52">
        <f t="shared" si="870"/>
        <v>10084</v>
      </c>
      <c r="V644" s="75">
        <f t="shared" ref="V644:W644" si="871">V651+V666+V661+V645</f>
        <v>0</v>
      </c>
      <c r="W644" s="52">
        <f t="shared" si="871"/>
        <v>10084</v>
      </c>
      <c r="X644" s="114" t="b">
        <f t="shared" si="853"/>
        <v>1</v>
      </c>
    </row>
    <row r="645" spans="1:24" ht="69" outlineLevel="1" x14ac:dyDescent="0.3">
      <c r="A645" s="25" t="s">
        <v>463</v>
      </c>
      <c r="B645" s="15" t="s">
        <v>337</v>
      </c>
      <c r="C645" s="44" t="s">
        <v>208</v>
      </c>
      <c r="D645" s="44" t="s">
        <v>65</v>
      </c>
      <c r="E645" s="74" t="s">
        <v>340</v>
      </c>
      <c r="F645" s="12"/>
      <c r="G645" s="45">
        <f t="shared" ref="G645:V649" si="872">G646</f>
        <v>65000</v>
      </c>
      <c r="H645" s="45">
        <f t="shared" si="872"/>
        <v>0</v>
      </c>
      <c r="I645" s="45">
        <f t="shared" si="872"/>
        <v>65000</v>
      </c>
      <c r="J645" s="45">
        <f t="shared" si="872"/>
        <v>0</v>
      </c>
      <c r="K645" s="45">
        <f t="shared" si="872"/>
        <v>65000</v>
      </c>
      <c r="L645" s="101">
        <f t="shared" si="872"/>
        <v>-26633</v>
      </c>
      <c r="M645" s="45">
        <f t="shared" si="872"/>
        <v>38367</v>
      </c>
      <c r="N645" s="101">
        <f t="shared" si="872"/>
        <v>0</v>
      </c>
      <c r="O645" s="45">
        <f t="shared" si="872"/>
        <v>38367</v>
      </c>
      <c r="P645" s="101">
        <f t="shared" si="872"/>
        <v>0</v>
      </c>
      <c r="Q645" s="45">
        <f t="shared" si="872"/>
        <v>38367</v>
      </c>
      <c r="R645" s="101">
        <f t="shared" si="872"/>
        <v>0</v>
      </c>
      <c r="S645" s="116">
        <f t="shared" si="872"/>
        <v>38367</v>
      </c>
      <c r="T645" s="101">
        <f t="shared" si="872"/>
        <v>-38367</v>
      </c>
      <c r="U645" s="45">
        <f t="shared" si="872"/>
        <v>0</v>
      </c>
      <c r="V645" s="101">
        <f t="shared" si="872"/>
        <v>0</v>
      </c>
      <c r="W645" s="45">
        <f t="shared" ref="V645:W649" si="873">W646</f>
        <v>0</v>
      </c>
      <c r="X645" s="114" t="b">
        <f t="shared" si="853"/>
        <v>1</v>
      </c>
    </row>
    <row r="646" spans="1:24" s="35" customFormat="1" outlineLevel="1" x14ac:dyDescent="0.25">
      <c r="A646" s="34" t="s">
        <v>344</v>
      </c>
      <c r="B646" s="7" t="s">
        <v>337</v>
      </c>
      <c r="C646" s="46" t="s">
        <v>208</v>
      </c>
      <c r="D646" s="46" t="s">
        <v>65</v>
      </c>
      <c r="E646" s="67" t="s">
        <v>482</v>
      </c>
      <c r="F646" s="7"/>
      <c r="G646" s="47">
        <f t="shared" si="872"/>
        <v>65000</v>
      </c>
      <c r="H646" s="47">
        <f t="shared" si="872"/>
        <v>0</v>
      </c>
      <c r="I646" s="47">
        <f t="shared" si="872"/>
        <v>65000</v>
      </c>
      <c r="J646" s="47">
        <f t="shared" si="872"/>
        <v>0</v>
      </c>
      <c r="K646" s="47">
        <f t="shared" si="872"/>
        <v>65000</v>
      </c>
      <c r="L646" s="80">
        <f t="shared" si="872"/>
        <v>-26633</v>
      </c>
      <c r="M646" s="47">
        <f t="shared" si="872"/>
        <v>38367</v>
      </c>
      <c r="N646" s="80">
        <f t="shared" si="872"/>
        <v>0</v>
      </c>
      <c r="O646" s="47">
        <f t="shared" si="872"/>
        <v>38367</v>
      </c>
      <c r="P646" s="80">
        <f t="shared" si="872"/>
        <v>0</v>
      </c>
      <c r="Q646" s="47">
        <f t="shared" si="872"/>
        <v>38367</v>
      </c>
      <c r="R646" s="80">
        <f t="shared" si="872"/>
        <v>0</v>
      </c>
      <c r="S646" s="117">
        <f t="shared" si="872"/>
        <v>38367</v>
      </c>
      <c r="T646" s="80">
        <f t="shared" si="872"/>
        <v>-38367</v>
      </c>
      <c r="U646" s="47">
        <f t="shared" si="872"/>
        <v>0</v>
      </c>
      <c r="V646" s="80">
        <f t="shared" si="873"/>
        <v>0</v>
      </c>
      <c r="W646" s="47">
        <f t="shared" si="873"/>
        <v>0</v>
      </c>
      <c r="X646" s="114" t="b">
        <f t="shared" si="853"/>
        <v>1</v>
      </c>
    </row>
    <row r="647" spans="1:24" outlineLevel="1" x14ac:dyDescent="0.25">
      <c r="A647" s="6" t="s">
        <v>101</v>
      </c>
      <c r="B647" s="81" t="s">
        <v>337</v>
      </c>
      <c r="C647" s="48" t="s">
        <v>208</v>
      </c>
      <c r="D647" s="48" t="s">
        <v>65</v>
      </c>
      <c r="E647" s="73" t="s">
        <v>483</v>
      </c>
      <c r="F647" s="12"/>
      <c r="G647" s="55">
        <f t="shared" si="872"/>
        <v>65000</v>
      </c>
      <c r="H647" s="55">
        <f t="shared" si="872"/>
        <v>0</v>
      </c>
      <c r="I647" s="55">
        <f t="shared" si="872"/>
        <v>65000</v>
      </c>
      <c r="J647" s="55">
        <f t="shared" si="872"/>
        <v>0</v>
      </c>
      <c r="K647" s="55">
        <f t="shared" si="872"/>
        <v>65000</v>
      </c>
      <c r="L647" s="55">
        <f t="shared" si="872"/>
        <v>-26633</v>
      </c>
      <c r="M647" s="55">
        <f t="shared" si="872"/>
        <v>38367</v>
      </c>
      <c r="N647" s="55">
        <f t="shared" si="872"/>
        <v>0</v>
      </c>
      <c r="O647" s="55">
        <f t="shared" si="872"/>
        <v>38367</v>
      </c>
      <c r="P647" s="55">
        <f t="shared" si="872"/>
        <v>0</v>
      </c>
      <c r="Q647" s="55">
        <f t="shared" si="872"/>
        <v>38367</v>
      </c>
      <c r="R647" s="55">
        <f t="shared" si="872"/>
        <v>0</v>
      </c>
      <c r="S647" s="119">
        <f t="shared" si="872"/>
        <v>38367</v>
      </c>
      <c r="T647" s="55">
        <f t="shared" si="872"/>
        <v>-38367</v>
      </c>
      <c r="U647" s="55">
        <f t="shared" si="872"/>
        <v>0</v>
      </c>
      <c r="V647" s="55">
        <f t="shared" si="873"/>
        <v>0</v>
      </c>
      <c r="W647" s="55">
        <f t="shared" si="873"/>
        <v>0</v>
      </c>
      <c r="X647" s="114" t="b">
        <f t="shared" si="853"/>
        <v>1</v>
      </c>
    </row>
    <row r="648" spans="1:24" outlineLevel="1" x14ac:dyDescent="0.25">
      <c r="A648" s="6" t="s">
        <v>462</v>
      </c>
      <c r="B648" s="48" t="s">
        <v>337</v>
      </c>
      <c r="C648" s="48" t="s">
        <v>208</v>
      </c>
      <c r="D648" s="48" t="s">
        <v>65</v>
      </c>
      <c r="E648" s="73" t="s">
        <v>488</v>
      </c>
      <c r="F648" s="48" t="s">
        <v>7</v>
      </c>
      <c r="G648" s="55">
        <f t="shared" si="872"/>
        <v>65000</v>
      </c>
      <c r="H648" s="55">
        <f t="shared" si="872"/>
        <v>0</v>
      </c>
      <c r="I648" s="55">
        <f t="shared" si="872"/>
        <v>65000</v>
      </c>
      <c r="J648" s="55">
        <f t="shared" si="872"/>
        <v>0</v>
      </c>
      <c r="K648" s="55">
        <f t="shared" si="872"/>
        <v>65000</v>
      </c>
      <c r="L648" s="55">
        <f t="shared" si="872"/>
        <v>-26633</v>
      </c>
      <c r="M648" s="55">
        <f t="shared" si="872"/>
        <v>38367</v>
      </c>
      <c r="N648" s="55">
        <f t="shared" si="872"/>
        <v>0</v>
      </c>
      <c r="O648" s="55">
        <f t="shared" si="872"/>
        <v>38367</v>
      </c>
      <c r="P648" s="55">
        <f t="shared" si="872"/>
        <v>0</v>
      </c>
      <c r="Q648" s="55">
        <f t="shared" si="872"/>
        <v>38367</v>
      </c>
      <c r="R648" s="55">
        <f t="shared" si="872"/>
        <v>0</v>
      </c>
      <c r="S648" s="119">
        <f t="shared" si="872"/>
        <v>38367</v>
      </c>
      <c r="T648" s="55">
        <f t="shared" si="872"/>
        <v>-38367</v>
      </c>
      <c r="U648" s="55">
        <f t="shared" si="872"/>
        <v>0</v>
      </c>
      <c r="V648" s="55">
        <f t="shared" si="873"/>
        <v>0</v>
      </c>
      <c r="W648" s="55">
        <f t="shared" si="873"/>
        <v>0</v>
      </c>
      <c r="X648" s="114" t="b">
        <f t="shared" si="853"/>
        <v>1</v>
      </c>
    </row>
    <row r="649" spans="1:24" ht="33" outlineLevel="1" x14ac:dyDescent="0.25">
      <c r="A649" s="6" t="s">
        <v>89</v>
      </c>
      <c r="B649" s="48" t="s">
        <v>337</v>
      </c>
      <c r="C649" s="48" t="s">
        <v>208</v>
      </c>
      <c r="D649" s="48" t="s">
        <v>65</v>
      </c>
      <c r="E649" s="73" t="s">
        <v>488</v>
      </c>
      <c r="F649" s="48" t="s">
        <v>90</v>
      </c>
      <c r="G649" s="55">
        <f t="shared" si="872"/>
        <v>65000</v>
      </c>
      <c r="H649" s="55">
        <f t="shared" si="872"/>
        <v>0</v>
      </c>
      <c r="I649" s="55">
        <f t="shared" si="872"/>
        <v>65000</v>
      </c>
      <c r="J649" s="55">
        <f t="shared" si="872"/>
        <v>0</v>
      </c>
      <c r="K649" s="55">
        <f t="shared" si="872"/>
        <v>65000</v>
      </c>
      <c r="L649" s="55">
        <f t="shared" si="872"/>
        <v>-26633</v>
      </c>
      <c r="M649" s="55">
        <f t="shared" si="872"/>
        <v>38367</v>
      </c>
      <c r="N649" s="55">
        <f t="shared" si="872"/>
        <v>0</v>
      </c>
      <c r="O649" s="55">
        <f t="shared" si="872"/>
        <v>38367</v>
      </c>
      <c r="P649" s="55">
        <f t="shared" si="872"/>
        <v>0</v>
      </c>
      <c r="Q649" s="55">
        <f t="shared" si="872"/>
        <v>38367</v>
      </c>
      <c r="R649" s="55">
        <f t="shared" si="872"/>
        <v>0</v>
      </c>
      <c r="S649" s="119">
        <f t="shared" si="872"/>
        <v>38367</v>
      </c>
      <c r="T649" s="55">
        <f t="shared" si="872"/>
        <v>-38367</v>
      </c>
      <c r="U649" s="55">
        <f t="shared" si="872"/>
        <v>0</v>
      </c>
      <c r="V649" s="55">
        <f t="shared" si="873"/>
        <v>0</v>
      </c>
      <c r="W649" s="55">
        <f t="shared" si="873"/>
        <v>0</v>
      </c>
      <c r="X649" s="114" t="b">
        <f t="shared" si="853"/>
        <v>1</v>
      </c>
    </row>
    <row r="650" spans="1:24" outlineLevel="1" x14ac:dyDescent="0.25">
      <c r="A650" s="6" t="s">
        <v>218</v>
      </c>
      <c r="B650" s="48" t="s">
        <v>337</v>
      </c>
      <c r="C650" s="48" t="s">
        <v>208</v>
      </c>
      <c r="D650" s="48" t="s">
        <v>65</v>
      </c>
      <c r="E650" s="73" t="s">
        <v>488</v>
      </c>
      <c r="F650" s="48" t="s">
        <v>219</v>
      </c>
      <c r="G650" s="55">
        <v>65000</v>
      </c>
      <c r="H650" s="49">
        <v>0</v>
      </c>
      <c r="I650" s="55">
        <f>G650+H650</f>
        <v>65000</v>
      </c>
      <c r="J650" s="55">
        <v>0</v>
      </c>
      <c r="K650" s="55">
        <f>I650+J650</f>
        <v>65000</v>
      </c>
      <c r="L650" s="91">
        <f>-25372-261-1000</f>
        <v>-26633</v>
      </c>
      <c r="M650" s="55">
        <f>K650+L650</f>
        <v>38367</v>
      </c>
      <c r="N650" s="55">
        <v>0</v>
      </c>
      <c r="O650" s="55">
        <f>M650+N650</f>
        <v>38367</v>
      </c>
      <c r="P650" s="55">
        <v>0</v>
      </c>
      <c r="Q650" s="55">
        <f>O650+P650</f>
        <v>38367</v>
      </c>
      <c r="R650" s="55">
        <v>0</v>
      </c>
      <c r="S650" s="119">
        <f>Q650+R650</f>
        <v>38367</v>
      </c>
      <c r="T650" s="55">
        <v>-38367</v>
      </c>
      <c r="U650" s="55">
        <f>S650+T650</f>
        <v>0</v>
      </c>
      <c r="V650" s="55">
        <v>0</v>
      </c>
      <c r="W650" s="55">
        <f>U650+V650</f>
        <v>0</v>
      </c>
      <c r="X650" s="114" t="b">
        <f t="shared" si="853"/>
        <v>1</v>
      </c>
    </row>
    <row r="651" spans="1:24" ht="17.25" outlineLevel="1" x14ac:dyDescent="0.3">
      <c r="A651" s="25" t="s">
        <v>446</v>
      </c>
      <c r="B651" s="5" t="s">
        <v>337</v>
      </c>
      <c r="C651" s="44" t="s">
        <v>208</v>
      </c>
      <c r="D651" s="44" t="s">
        <v>65</v>
      </c>
      <c r="E651" s="66" t="s">
        <v>346</v>
      </c>
      <c r="F651" s="3" t="s">
        <v>7</v>
      </c>
      <c r="G651" s="45">
        <f t="shared" ref="G651:V653" si="874">G652</f>
        <v>610</v>
      </c>
      <c r="H651" s="45">
        <f t="shared" si="874"/>
        <v>0</v>
      </c>
      <c r="I651" s="45">
        <f t="shared" si="874"/>
        <v>610</v>
      </c>
      <c r="J651" s="45">
        <f t="shared" si="874"/>
        <v>0</v>
      </c>
      <c r="K651" s="45">
        <f t="shared" si="874"/>
        <v>610</v>
      </c>
      <c r="L651" s="101">
        <f t="shared" si="874"/>
        <v>0</v>
      </c>
      <c r="M651" s="45">
        <f t="shared" si="874"/>
        <v>610</v>
      </c>
      <c r="N651" s="101">
        <f t="shared" si="874"/>
        <v>0</v>
      </c>
      <c r="O651" s="45">
        <f t="shared" si="874"/>
        <v>610</v>
      </c>
      <c r="P651" s="101">
        <f t="shared" si="874"/>
        <v>0</v>
      </c>
      <c r="Q651" s="45">
        <f t="shared" si="874"/>
        <v>610</v>
      </c>
      <c r="R651" s="101">
        <f t="shared" si="874"/>
        <v>0</v>
      </c>
      <c r="S651" s="116">
        <f t="shared" si="874"/>
        <v>610</v>
      </c>
      <c r="T651" s="101">
        <f t="shared" si="874"/>
        <v>800</v>
      </c>
      <c r="U651" s="45">
        <f t="shared" si="874"/>
        <v>1410</v>
      </c>
      <c r="V651" s="101">
        <f t="shared" si="874"/>
        <v>0</v>
      </c>
      <c r="W651" s="45">
        <f t="shared" ref="V651:W653" si="875">W652</f>
        <v>1410</v>
      </c>
      <c r="X651" s="114" t="b">
        <f t="shared" si="853"/>
        <v>1</v>
      </c>
    </row>
    <row r="652" spans="1:24" outlineLevel="1" x14ac:dyDescent="0.25">
      <c r="A652" s="26" t="s">
        <v>388</v>
      </c>
      <c r="B652" s="7" t="s">
        <v>337</v>
      </c>
      <c r="C652" s="46" t="s">
        <v>208</v>
      </c>
      <c r="D652" s="46" t="s">
        <v>65</v>
      </c>
      <c r="E652" s="67" t="s">
        <v>389</v>
      </c>
      <c r="F652" s="3" t="s">
        <v>7</v>
      </c>
      <c r="G652" s="47">
        <f t="shared" si="874"/>
        <v>610</v>
      </c>
      <c r="H652" s="47">
        <f t="shared" si="874"/>
        <v>0</v>
      </c>
      <c r="I652" s="47">
        <f t="shared" si="874"/>
        <v>610</v>
      </c>
      <c r="J652" s="47">
        <f t="shared" si="874"/>
        <v>0</v>
      </c>
      <c r="K652" s="47">
        <f t="shared" si="874"/>
        <v>610</v>
      </c>
      <c r="L652" s="80">
        <f t="shared" si="874"/>
        <v>0</v>
      </c>
      <c r="M652" s="47">
        <f t="shared" si="874"/>
        <v>610</v>
      </c>
      <c r="N652" s="80">
        <f t="shared" si="874"/>
        <v>0</v>
      </c>
      <c r="O652" s="47">
        <f t="shared" si="874"/>
        <v>610</v>
      </c>
      <c r="P652" s="80">
        <f t="shared" si="874"/>
        <v>0</v>
      </c>
      <c r="Q652" s="47">
        <f t="shared" si="874"/>
        <v>610</v>
      </c>
      <c r="R652" s="80">
        <f t="shared" si="874"/>
        <v>0</v>
      </c>
      <c r="S652" s="117">
        <f t="shared" si="874"/>
        <v>610</v>
      </c>
      <c r="T652" s="80">
        <f t="shared" si="874"/>
        <v>800</v>
      </c>
      <c r="U652" s="47">
        <f t="shared" si="874"/>
        <v>1410</v>
      </c>
      <c r="V652" s="80">
        <f t="shared" si="875"/>
        <v>0</v>
      </c>
      <c r="W652" s="47">
        <f t="shared" si="875"/>
        <v>1410</v>
      </c>
      <c r="X652" s="114" t="b">
        <f t="shared" si="853"/>
        <v>1</v>
      </c>
    </row>
    <row r="653" spans="1:24" outlineLevel="1" x14ac:dyDescent="0.25">
      <c r="A653" s="6" t="s">
        <v>101</v>
      </c>
      <c r="B653" s="3" t="s">
        <v>337</v>
      </c>
      <c r="C653" s="48" t="s">
        <v>208</v>
      </c>
      <c r="D653" s="48" t="s">
        <v>65</v>
      </c>
      <c r="E653" s="68" t="s">
        <v>390</v>
      </c>
      <c r="F653" s="3" t="s">
        <v>7</v>
      </c>
      <c r="G653" s="49">
        <f t="shared" si="874"/>
        <v>610</v>
      </c>
      <c r="H653" s="49">
        <f t="shared" si="874"/>
        <v>0</v>
      </c>
      <c r="I653" s="49">
        <f t="shared" si="874"/>
        <v>610</v>
      </c>
      <c r="J653" s="49">
        <f t="shared" si="874"/>
        <v>0</v>
      </c>
      <c r="K653" s="49">
        <f t="shared" si="874"/>
        <v>610</v>
      </c>
      <c r="L653" s="55">
        <f t="shared" si="874"/>
        <v>0</v>
      </c>
      <c r="M653" s="49">
        <f t="shared" si="874"/>
        <v>610</v>
      </c>
      <c r="N653" s="55">
        <f t="shared" si="874"/>
        <v>0</v>
      </c>
      <c r="O653" s="49">
        <f t="shared" si="874"/>
        <v>610</v>
      </c>
      <c r="P653" s="55">
        <f t="shared" si="874"/>
        <v>0</v>
      </c>
      <c r="Q653" s="49">
        <f t="shared" si="874"/>
        <v>610</v>
      </c>
      <c r="R653" s="55">
        <f t="shared" si="874"/>
        <v>0</v>
      </c>
      <c r="S653" s="118">
        <f t="shared" si="874"/>
        <v>610</v>
      </c>
      <c r="T653" s="55">
        <f t="shared" si="874"/>
        <v>800</v>
      </c>
      <c r="U653" s="49">
        <f t="shared" si="874"/>
        <v>1410</v>
      </c>
      <c r="V653" s="55">
        <f t="shared" si="875"/>
        <v>0</v>
      </c>
      <c r="W653" s="49">
        <f t="shared" si="875"/>
        <v>1410</v>
      </c>
      <c r="X653" s="114" t="b">
        <f t="shared" si="853"/>
        <v>1</v>
      </c>
    </row>
    <row r="654" spans="1:24" ht="33" outlineLevel="1" x14ac:dyDescent="0.25">
      <c r="A654" s="6" t="s">
        <v>391</v>
      </c>
      <c r="B654" s="3" t="s">
        <v>337</v>
      </c>
      <c r="C654" s="48" t="s">
        <v>208</v>
      </c>
      <c r="D654" s="48" t="s">
        <v>65</v>
      </c>
      <c r="E654" s="68" t="s">
        <v>392</v>
      </c>
      <c r="F654" s="3" t="s">
        <v>7</v>
      </c>
      <c r="G654" s="49">
        <f t="shared" ref="G654:I654" si="876">G659+G655</f>
        <v>610</v>
      </c>
      <c r="H654" s="49">
        <f t="shared" si="876"/>
        <v>0</v>
      </c>
      <c r="I654" s="49">
        <f t="shared" si="876"/>
        <v>610</v>
      </c>
      <c r="J654" s="49">
        <f t="shared" ref="J654:K654" si="877">J659+J655</f>
        <v>0</v>
      </c>
      <c r="K654" s="49">
        <f t="shared" si="877"/>
        <v>610</v>
      </c>
      <c r="L654" s="55">
        <f t="shared" ref="L654:M654" si="878">L659+L655</f>
        <v>0</v>
      </c>
      <c r="M654" s="49">
        <f t="shared" si="878"/>
        <v>610</v>
      </c>
      <c r="N654" s="55">
        <f t="shared" ref="N654:O654" si="879">N659+N655</f>
        <v>0</v>
      </c>
      <c r="O654" s="49">
        <f t="shared" si="879"/>
        <v>610</v>
      </c>
      <c r="P654" s="55">
        <f t="shared" ref="P654:Q654" si="880">P659+P655</f>
        <v>0</v>
      </c>
      <c r="Q654" s="49">
        <f t="shared" si="880"/>
        <v>610</v>
      </c>
      <c r="R654" s="55">
        <f t="shared" ref="R654:S654" si="881">R659+R655</f>
        <v>0</v>
      </c>
      <c r="S654" s="118">
        <f t="shared" si="881"/>
        <v>610</v>
      </c>
      <c r="T654" s="55">
        <f>T659+T655+T657</f>
        <v>800</v>
      </c>
      <c r="U654" s="55">
        <f>U659+U655+U657</f>
        <v>1410</v>
      </c>
      <c r="V654" s="55">
        <f>V659+V655+V657</f>
        <v>0</v>
      </c>
      <c r="W654" s="55">
        <f>W659+W655+W657</f>
        <v>1410</v>
      </c>
      <c r="X654" s="114" t="b">
        <f t="shared" si="853"/>
        <v>1</v>
      </c>
    </row>
    <row r="655" spans="1:24" ht="33" outlineLevel="1" x14ac:dyDescent="0.25">
      <c r="A655" s="6" t="s">
        <v>26</v>
      </c>
      <c r="B655" s="3" t="s">
        <v>337</v>
      </c>
      <c r="C655" s="48" t="s">
        <v>208</v>
      </c>
      <c r="D655" s="48" t="s">
        <v>65</v>
      </c>
      <c r="E655" s="68" t="s">
        <v>392</v>
      </c>
      <c r="F655" s="3" t="s">
        <v>27</v>
      </c>
      <c r="G655" s="49">
        <f t="shared" ref="G655:W655" si="882">G656</f>
        <v>400</v>
      </c>
      <c r="H655" s="49">
        <f t="shared" si="882"/>
        <v>0</v>
      </c>
      <c r="I655" s="49">
        <f t="shared" si="882"/>
        <v>400</v>
      </c>
      <c r="J655" s="49">
        <f t="shared" si="882"/>
        <v>0</v>
      </c>
      <c r="K655" s="49">
        <f t="shared" si="882"/>
        <v>400</v>
      </c>
      <c r="L655" s="55">
        <f t="shared" si="882"/>
        <v>0</v>
      </c>
      <c r="M655" s="49">
        <f t="shared" si="882"/>
        <v>400</v>
      </c>
      <c r="N655" s="55">
        <f t="shared" si="882"/>
        <v>0</v>
      </c>
      <c r="O655" s="49">
        <f t="shared" si="882"/>
        <v>400</v>
      </c>
      <c r="P655" s="55">
        <f t="shared" si="882"/>
        <v>0</v>
      </c>
      <c r="Q655" s="49">
        <f t="shared" si="882"/>
        <v>400</v>
      </c>
      <c r="R655" s="55">
        <f t="shared" si="882"/>
        <v>0</v>
      </c>
      <c r="S655" s="118">
        <f t="shared" si="882"/>
        <v>400</v>
      </c>
      <c r="T655" s="55">
        <f t="shared" si="882"/>
        <v>-390</v>
      </c>
      <c r="U655" s="49">
        <f t="shared" si="882"/>
        <v>10</v>
      </c>
      <c r="V655" s="55">
        <f t="shared" si="882"/>
        <v>0</v>
      </c>
      <c r="W655" s="49">
        <f t="shared" si="882"/>
        <v>10</v>
      </c>
      <c r="X655" s="114" t="b">
        <f t="shared" si="853"/>
        <v>1</v>
      </c>
    </row>
    <row r="656" spans="1:24" ht="33" outlineLevel="1" x14ac:dyDescent="0.25">
      <c r="A656" s="6" t="s">
        <v>28</v>
      </c>
      <c r="B656" s="3" t="s">
        <v>337</v>
      </c>
      <c r="C656" s="48" t="s">
        <v>208</v>
      </c>
      <c r="D656" s="48" t="s">
        <v>65</v>
      </c>
      <c r="E656" s="68" t="s">
        <v>392</v>
      </c>
      <c r="F656" s="3" t="s">
        <v>29</v>
      </c>
      <c r="G656" s="55">
        <v>400</v>
      </c>
      <c r="H656" s="49">
        <v>0</v>
      </c>
      <c r="I656" s="55">
        <f>G656+H656</f>
        <v>400</v>
      </c>
      <c r="J656" s="55">
        <v>0</v>
      </c>
      <c r="K656" s="55">
        <f>I656+J656</f>
        <v>400</v>
      </c>
      <c r="L656" s="55">
        <v>0</v>
      </c>
      <c r="M656" s="55">
        <f>K656+L656</f>
        <v>400</v>
      </c>
      <c r="N656" s="55">
        <v>0</v>
      </c>
      <c r="O656" s="55">
        <f>M656+N656</f>
        <v>400</v>
      </c>
      <c r="P656" s="55">
        <v>0</v>
      </c>
      <c r="Q656" s="55">
        <f>O656+P656</f>
        <v>400</v>
      </c>
      <c r="R656" s="55">
        <v>0</v>
      </c>
      <c r="S656" s="119">
        <f>Q656+R656</f>
        <v>400</v>
      </c>
      <c r="T656" s="55">
        <v>-390</v>
      </c>
      <c r="U656" s="55">
        <f>S656+T656</f>
        <v>10</v>
      </c>
      <c r="V656" s="55">
        <v>0</v>
      </c>
      <c r="W656" s="55">
        <f>U656+V656</f>
        <v>10</v>
      </c>
      <c r="X656" s="114" t="b">
        <f t="shared" si="853"/>
        <v>1</v>
      </c>
    </row>
    <row r="657" spans="1:24" outlineLevel="1" x14ac:dyDescent="0.25">
      <c r="A657" s="6" t="s">
        <v>299</v>
      </c>
      <c r="B657" s="3" t="s">
        <v>337</v>
      </c>
      <c r="C657" s="48" t="s">
        <v>208</v>
      </c>
      <c r="D657" s="48" t="s">
        <v>65</v>
      </c>
      <c r="E657" s="68" t="s">
        <v>392</v>
      </c>
      <c r="F657" s="3">
        <v>300</v>
      </c>
      <c r="G657" s="55"/>
      <c r="H657" s="49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119">
        <v>0</v>
      </c>
      <c r="T657" s="55">
        <f>T658</f>
        <v>1400</v>
      </c>
      <c r="U657" s="55">
        <f>U658</f>
        <v>1400</v>
      </c>
      <c r="V657" s="55">
        <f>V658</f>
        <v>0</v>
      </c>
      <c r="W657" s="55">
        <f>W658</f>
        <v>1400</v>
      </c>
      <c r="X657" s="114"/>
    </row>
    <row r="658" spans="1:24" outlineLevel="1" x14ac:dyDescent="0.25">
      <c r="A658" s="6" t="s">
        <v>516</v>
      </c>
      <c r="B658" s="3" t="s">
        <v>337</v>
      </c>
      <c r="C658" s="48" t="s">
        <v>208</v>
      </c>
      <c r="D658" s="48" t="s">
        <v>65</v>
      </c>
      <c r="E658" s="68" t="s">
        <v>392</v>
      </c>
      <c r="F658" s="3">
        <v>350</v>
      </c>
      <c r="G658" s="55"/>
      <c r="H658" s="49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119">
        <v>0</v>
      </c>
      <c r="T658" s="55">
        <v>1400</v>
      </c>
      <c r="U658" s="55">
        <f>S658+T658</f>
        <v>1400</v>
      </c>
      <c r="V658" s="55">
        <v>0</v>
      </c>
      <c r="W658" s="55">
        <f>U658+V658</f>
        <v>1400</v>
      </c>
      <c r="X658" s="114"/>
    </row>
    <row r="659" spans="1:24" ht="33" outlineLevel="1" x14ac:dyDescent="0.25">
      <c r="A659" s="6" t="s">
        <v>89</v>
      </c>
      <c r="B659" s="3" t="s">
        <v>337</v>
      </c>
      <c r="C659" s="48" t="s">
        <v>208</v>
      </c>
      <c r="D659" s="48" t="s">
        <v>65</v>
      </c>
      <c r="E659" s="68" t="s">
        <v>392</v>
      </c>
      <c r="F659" s="3" t="s">
        <v>90</v>
      </c>
      <c r="G659" s="49">
        <f t="shared" ref="G659:W659" si="883">G660</f>
        <v>210</v>
      </c>
      <c r="H659" s="49">
        <f t="shared" si="883"/>
        <v>0</v>
      </c>
      <c r="I659" s="49">
        <f t="shared" si="883"/>
        <v>210</v>
      </c>
      <c r="J659" s="49">
        <f t="shared" si="883"/>
        <v>0</v>
      </c>
      <c r="K659" s="49">
        <f t="shared" si="883"/>
        <v>210</v>
      </c>
      <c r="L659" s="55">
        <f t="shared" si="883"/>
        <v>0</v>
      </c>
      <c r="M659" s="49">
        <f t="shared" si="883"/>
        <v>210</v>
      </c>
      <c r="N659" s="55">
        <f t="shared" si="883"/>
        <v>0</v>
      </c>
      <c r="O659" s="49">
        <f t="shared" si="883"/>
        <v>210</v>
      </c>
      <c r="P659" s="55">
        <f t="shared" si="883"/>
        <v>0</v>
      </c>
      <c r="Q659" s="49">
        <f t="shared" si="883"/>
        <v>210</v>
      </c>
      <c r="R659" s="55">
        <f t="shared" si="883"/>
        <v>0</v>
      </c>
      <c r="S659" s="118">
        <f t="shared" si="883"/>
        <v>210</v>
      </c>
      <c r="T659" s="55">
        <f t="shared" si="883"/>
        <v>-210</v>
      </c>
      <c r="U659" s="49">
        <f t="shared" si="883"/>
        <v>0</v>
      </c>
      <c r="V659" s="55">
        <f t="shared" si="883"/>
        <v>0</v>
      </c>
      <c r="W659" s="49">
        <f t="shared" si="883"/>
        <v>0</v>
      </c>
      <c r="X659" s="114" t="b">
        <f t="shared" si="853"/>
        <v>1</v>
      </c>
    </row>
    <row r="660" spans="1:24" outlineLevel="1" x14ac:dyDescent="0.25">
      <c r="A660" s="6" t="s">
        <v>218</v>
      </c>
      <c r="B660" s="3" t="s">
        <v>337</v>
      </c>
      <c r="C660" s="48" t="s">
        <v>208</v>
      </c>
      <c r="D660" s="48" t="s">
        <v>65</v>
      </c>
      <c r="E660" s="68" t="s">
        <v>392</v>
      </c>
      <c r="F660" s="3" t="s">
        <v>219</v>
      </c>
      <c r="G660" s="55">
        <v>210</v>
      </c>
      <c r="H660" s="49">
        <v>0</v>
      </c>
      <c r="I660" s="55">
        <f>G660+H660</f>
        <v>210</v>
      </c>
      <c r="J660" s="55">
        <v>0</v>
      </c>
      <c r="K660" s="55">
        <f>I660+J660</f>
        <v>210</v>
      </c>
      <c r="L660" s="55">
        <v>0</v>
      </c>
      <c r="M660" s="55">
        <f>K660+L660</f>
        <v>210</v>
      </c>
      <c r="N660" s="55">
        <v>0</v>
      </c>
      <c r="O660" s="55">
        <f>M660+N660</f>
        <v>210</v>
      </c>
      <c r="P660" s="55">
        <v>0</v>
      </c>
      <c r="Q660" s="55">
        <f>O660+P660</f>
        <v>210</v>
      </c>
      <c r="R660" s="55">
        <v>0</v>
      </c>
      <c r="S660" s="119">
        <f>Q660+R660</f>
        <v>210</v>
      </c>
      <c r="T660" s="55">
        <v>-210</v>
      </c>
      <c r="U660" s="55">
        <f>S660+T660</f>
        <v>0</v>
      </c>
      <c r="V660" s="55">
        <v>0</v>
      </c>
      <c r="W660" s="55">
        <f>U660+V660</f>
        <v>0</v>
      </c>
      <c r="X660" s="114" t="b">
        <f t="shared" si="853"/>
        <v>1</v>
      </c>
    </row>
    <row r="661" spans="1:24" s="14" customFormat="1" ht="34.5" outlineLevel="1" x14ac:dyDescent="0.3">
      <c r="A661" s="25" t="s">
        <v>412</v>
      </c>
      <c r="B661" s="5" t="s">
        <v>337</v>
      </c>
      <c r="C661" s="44" t="s">
        <v>208</v>
      </c>
      <c r="D661" s="44" t="s">
        <v>65</v>
      </c>
      <c r="E661" s="66" t="s">
        <v>351</v>
      </c>
      <c r="F661" s="3" t="s">
        <v>7</v>
      </c>
      <c r="G661" s="45">
        <f t="shared" ref="G661:V664" si="884">G662</f>
        <v>1696</v>
      </c>
      <c r="H661" s="45">
        <f t="shared" si="884"/>
        <v>0</v>
      </c>
      <c r="I661" s="45">
        <f t="shared" si="884"/>
        <v>1696</v>
      </c>
      <c r="J661" s="45">
        <f t="shared" si="884"/>
        <v>0</v>
      </c>
      <c r="K661" s="45">
        <f t="shared" si="884"/>
        <v>1696</v>
      </c>
      <c r="L661" s="101">
        <f t="shared" si="884"/>
        <v>0</v>
      </c>
      <c r="M661" s="45">
        <f t="shared" si="884"/>
        <v>1696</v>
      </c>
      <c r="N661" s="101">
        <f t="shared" si="884"/>
        <v>0</v>
      </c>
      <c r="O661" s="45">
        <f t="shared" si="884"/>
        <v>1696</v>
      </c>
      <c r="P661" s="101">
        <f t="shared" si="884"/>
        <v>0</v>
      </c>
      <c r="Q661" s="45">
        <f t="shared" si="884"/>
        <v>1696</v>
      </c>
      <c r="R661" s="101">
        <f t="shared" si="884"/>
        <v>0</v>
      </c>
      <c r="S661" s="116">
        <f t="shared" si="884"/>
        <v>1696</v>
      </c>
      <c r="T661" s="101">
        <f t="shared" si="884"/>
        <v>-1696</v>
      </c>
      <c r="U661" s="45">
        <f t="shared" si="884"/>
        <v>0</v>
      </c>
      <c r="V661" s="101">
        <f t="shared" si="884"/>
        <v>0</v>
      </c>
      <c r="W661" s="45">
        <f t="shared" ref="V661:W664" si="885">W662</f>
        <v>0</v>
      </c>
      <c r="X661" s="114" t="b">
        <f t="shared" si="853"/>
        <v>1</v>
      </c>
    </row>
    <row r="662" spans="1:24" s="14" customFormat="1" outlineLevel="1" x14ac:dyDescent="0.25">
      <c r="A662" s="26" t="s">
        <v>384</v>
      </c>
      <c r="B662" s="7" t="s">
        <v>337</v>
      </c>
      <c r="C662" s="46" t="s">
        <v>208</v>
      </c>
      <c r="D662" s="46" t="s">
        <v>65</v>
      </c>
      <c r="E662" s="67" t="s">
        <v>385</v>
      </c>
      <c r="F662" s="3" t="s">
        <v>7</v>
      </c>
      <c r="G662" s="49">
        <f t="shared" si="884"/>
        <v>1696</v>
      </c>
      <c r="H662" s="49">
        <f t="shared" si="884"/>
        <v>0</v>
      </c>
      <c r="I662" s="49">
        <f t="shared" si="884"/>
        <v>1696</v>
      </c>
      <c r="J662" s="49">
        <f t="shared" si="884"/>
        <v>0</v>
      </c>
      <c r="K662" s="49">
        <f t="shared" si="884"/>
        <v>1696</v>
      </c>
      <c r="L662" s="55">
        <f t="shared" si="884"/>
        <v>0</v>
      </c>
      <c r="M662" s="49">
        <f t="shared" si="884"/>
        <v>1696</v>
      </c>
      <c r="N662" s="55">
        <f t="shared" si="884"/>
        <v>0</v>
      </c>
      <c r="O662" s="47">
        <f t="shared" si="884"/>
        <v>1696</v>
      </c>
      <c r="P662" s="80">
        <f t="shared" si="884"/>
        <v>0</v>
      </c>
      <c r="Q662" s="47">
        <f t="shared" si="884"/>
        <v>1696</v>
      </c>
      <c r="R662" s="80">
        <f t="shared" si="884"/>
        <v>0</v>
      </c>
      <c r="S662" s="117">
        <f t="shared" si="884"/>
        <v>1696</v>
      </c>
      <c r="T662" s="80">
        <f t="shared" si="884"/>
        <v>-1696</v>
      </c>
      <c r="U662" s="47">
        <f t="shared" si="884"/>
        <v>0</v>
      </c>
      <c r="V662" s="80">
        <f t="shared" si="885"/>
        <v>0</v>
      </c>
      <c r="W662" s="47">
        <f t="shared" si="885"/>
        <v>0</v>
      </c>
      <c r="X662" s="114" t="b">
        <f t="shared" si="853"/>
        <v>1</v>
      </c>
    </row>
    <row r="663" spans="1:24" s="14" customFormat="1" outlineLevel="1" x14ac:dyDescent="0.25">
      <c r="A663" s="6" t="s">
        <v>349</v>
      </c>
      <c r="B663" s="3" t="s">
        <v>337</v>
      </c>
      <c r="C663" s="48" t="s">
        <v>208</v>
      </c>
      <c r="D663" s="48" t="s">
        <v>65</v>
      </c>
      <c r="E663" s="68" t="s">
        <v>386</v>
      </c>
      <c r="F663" s="3" t="s">
        <v>7</v>
      </c>
      <c r="G663" s="49">
        <f t="shared" si="884"/>
        <v>1696</v>
      </c>
      <c r="H663" s="49">
        <f t="shared" si="884"/>
        <v>0</v>
      </c>
      <c r="I663" s="49">
        <f t="shared" si="884"/>
        <v>1696</v>
      </c>
      <c r="J663" s="49">
        <f t="shared" si="884"/>
        <v>0</v>
      </c>
      <c r="K663" s="49">
        <f t="shared" si="884"/>
        <v>1696</v>
      </c>
      <c r="L663" s="55">
        <f t="shared" si="884"/>
        <v>0</v>
      </c>
      <c r="M663" s="49">
        <f t="shared" si="884"/>
        <v>1696</v>
      </c>
      <c r="N663" s="55">
        <f t="shared" si="884"/>
        <v>0</v>
      </c>
      <c r="O663" s="49">
        <f t="shared" si="884"/>
        <v>1696</v>
      </c>
      <c r="P663" s="55">
        <f t="shared" si="884"/>
        <v>0</v>
      </c>
      <c r="Q663" s="49">
        <f t="shared" si="884"/>
        <v>1696</v>
      </c>
      <c r="R663" s="55">
        <f t="shared" si="884"/>
        <v>0</v>
      </c>
      <c r="S663" s="118">
        <f t="shared" si="884"/>
        <v>1696</v>
      </c>
      <c r="T663" s="55">
        <f t="shared" si="884"/>
        <v>-1696</v>
      </c>
      <c r="U663" s="49">
        <f t="shared" si="884"/>
        <v>0</v>
      </c>
      <c r="V663" s="55">
        <f t="shared" si="885"/>
        <v>0</v>
      </c>
      <c r="W663" s="49">
        <f t="shared" si="885"/>
        <v>0</v>
      </c>
      <c r="X663" s="114" t="b">
        <f t="shared" si="853"/>
        <v>1</v>
      </c>
    </row>
    <row r="664" spans="1:24" s="14" customFormat="1" ht="33" outlineLevel="1" x14ac:dyDescent="0.25">
      <c r="A664" s="6" t="s">
        <v>89</v>
      </c>
      <c r="B664" s="3" t="s">
        <v>337</v>
      </c>
      <c r="C664" s="48" t="s">
        <v>208</v>
      </c>
      <c r="D664" s="48" t="s">
        <v>65</v>
      </c>
      <c r="E664" s="68" t="s">
        <v>386</v>
      </c>
      <c r="F664" s="3" t="s">
        <v>90</v>
      </c>
      <c r="G664" s="49">
        <f t="shared" si="884"/>
        <v>1696</v>
      </c>
      <c r="H664" s="49">
        <f t="shared" si="884"/>
        <v>0</v>
      </c>
      <c r="I664" s="49">
        <f t="shared" si="884"/>
        <v>1696</v>
      </c>
      <c r="J664" s="49">
        <f t="shared" si="884"/>
        <v>0</v>
      </c>
      <c r="K664" s="49">
        <f t="shared" si="884"/>
        <v>1696</v>
      </c>
      <c r="L664" s="55">
        <f t="shared" si="884"/>
        <v>0</v>
      </c>
      <c r="M664" s="49">
        <f t="shared" si="884"/>
        <v>1696</v>
      </c>
      <c r="N664" s="55">
        <f t="shared" si="884"/>
        <v>0</v>
      </c>
      <c r="O664" s="49">
        <f t="shared" si="884"/>
        <v>1696</v>
      </c>
      <c r="P664" s="55">
        <f t="shared" si="884"/>
        <v>0</v>
      </c>
      <c r="Q664" s="49">
        <f t="shared" si="884"/>
        <v>1696</v>
      </c>
      <c r="R664" s="55">
        <f t="shared" si="884"/>
        <v>0</v>
      </c>
      <c r="S664" s="118">
        <f t="shared" si="884"/>
        <v>1696</v>
      </c>
      <c r="T664" s="55">
        <f t="shared" si="884"/>
        <v>-1696</v>
      </c>
      <c r="U664" s="49">
        <f t="shared" si="884"/>
        <v>0</v>
      </c>
      <c r="V664" s="55">
        <f t="shared" si="885"/>
        <v>0</v>
      </c>
      <c r="W664" s="49">
        <f t="shared" si="885"/>
        <v>0</v>
      </c>
      <c r="X664" s="114" t="b">
        <f t="shared" si="853"/>
        <v>1</v>
      </c>
    </row>
    <row r="665" spans="1:24" s="14" customFormat="1" outlineLevel="1" x14ac:dyDescent="0.25">
      <c r="A665" s="6" t="s">
        <v>218</v>
      </c>
      <c r="B665" s="3" t="s">
        <v>337</v>
      </c>
      <c r="C665" s="48" t="s">
        <v>208</v>
      </c>
      <c r="D665" s="48" t="s">
        <v>65</v>
      </c>
      <c r="E665" s="68" t="s">
        <v>386</v>
      </c>
      <c r="F665" s="3" t="s">
        <v>219</v>
      </c>
      <c r="G665" s="55">
        <v>1696</v>
      </c>
      <c r="H665" s="49">
        <v>0</v>
      </c>
      <c r="I665" s="55">
        <f>G665+H665</f>
        <v>1696</v>
      </c>
      <c r="J665" s="55">
        <v>0</v>
      </c>
      <c r="K665" s="55">
        <f>I665+J665</f>
        <v>1696</v>
      </c>
      <c r="L665" s="55">
        <v>0</v>
      </c>
      <c r="M665" s="55">
        <f>K665+L665</f>
        <v>1696</v>
      </c>
      <c r="N665" s="55">
        <v>0</v>
      </c>
      <c r="O665" s="55">
        <f>M665+N665</f>
        <v>1696</v>
      </c>
      <c r="P665" s="55">
        <v>0</v>
      </c>
      <c r="Q665" s="55">
        <f>O665+P665</f>
        <v>1696</v>
      </c>
      <c r="R665" s="55">
        <v>0</v>
      </c>
      <c r="S665" s="119">
        <f>Q665+R665</f>
        <v>1696</v>
      </c>
      <c r="T665" s="55">
        <v>-1696</v>
      </c>
      <c r="U665" s="55">
        <f>S665+T665</f>
        <v>0</v>
      </c>
      <c r="V665" s="55">
        <v>0</v>
      </c>
      <c r="W665" s="55">
        <f>U665+V665</f>
        <v>0</v>
      </c>
      <c r="X665" s="114" t="b">
        <f t="shared" si="853"/>
        <v>1</v>
      </c>
    </row>
    <row r="666" spans="1:24" ht="34.5" outlineLevel="1" x14ac:dyDescent="0.3">
      <c r="A666" s="25" t="s">
        <v>414</v>
      </c>
      <c r="B666" s="5" t="s">
        <v>337</v>
      </c>
      <c r="C666" s="44" t="s">
        <v>208</v>
      </c>
      <c r="D666" s="44" t="s">
        <v>65</v>
      </c>
      <c r="E666" s="66" t="s">
        <v>369</v>
      </c>
      <c r="F666" s="3" t="s">
        <v>7</v>
      </c>
      <c r="G666" s="45">
        <f t="shared" ref="G666:W666" si="886">G667</f>
        <v>11530</v>
      </c>
      <c r="H666" s="45">
        <f t="shared" si="886"/>
        <v>0</v>
      </c>
      <c r="I666" s="45">
        <f t="shared" si="886"/>
        <v>11530</v>
      </c>
      <c r="J666" s="45">
        <f t="shared" si="886"/>
        <v>0</v>
      </c>
      <c r="K666" s="45">
        <f t="shared" si="886"/>
        <v>11530</v>
      </c>
      <c r="L666" s="101">
        <f t="shared" si="886"/>
        <v>0</v>
      </c>
      <c r="M666" s="45">
        <f t="shared" si="886"/>
        <v>11530</v>
      </c>
      <c r="N666" s="101">
        <f t="shared" si="886"/>
        <v>0</v>
      </c>
      <c r="O666" s="45">
        <f t="shared" si="886"/>
        <v>11530</v>
      </c>
      <c r="P666" s="101">
        <f t="shared" si="886"/>
        <v>0</v>
      </c>
      <c r="Q666" s="45">
        <f t="shared" si="886"/>
        <v>11530</v>
      </c>
      <c r="R666" s="101">
        <f t="shared" si="886"/>
        <v>0</v>
      </c>
      <c r="S666" s="116">
        <f t="shared" si="886"/>
        <v>11530</v>
      </c>
      <c r="T666" s="101">
        <f t="shared" si="886"/>
        <v>-2856</v>
      </c>
      <c r="U666" s="45">
        <f t="shared" si="886"/>
        <v>8674</v>
      </c>
      <c r="V666" s="101">
        <f t="shared" si="886"/>
        <v>0</v>
      </c>
      <c r="W666" s="45">
        <f t="shared" si="886"/>
        <v>8674</v>
      </c>
      <c r="X666" s="114" t="b">
        <f t="shared" si="853"/>
        <v>1</v>
      </c>
    </row>
    <row r="667" spans="1:24" outlineLevel="1" x14ac:dyDescent="0.25">
      <c r="A667" s="6" t="s">
        <v>101</v>
      </c>
      <c r="B667" s="3" t="s">
        <v>337</v>
      </c>
      <c r="C667" s="48" t="s">
        <v>208</v>
      </c>
      <c r="D667" s="48" t="s">
        <v>65</v>
      </c>
      <c r="E667" s="68" t="s">
        <v>370</v>
      </c>
      <c r="F667" s="3" t="s">
        <v>7</v>
      </c>
      <c r="G667" s="49">
        <f t="shared" ref="G667:I667" si="887">G668+G673</f>
        <v>11530</v>
      </c>
      <c r="H667" s="49">
        <f t="shared" si="887"/>
        <v>0</v>
      </c>
      <c r="I667" s="49">
        <f t="shared" si="887"/>
        <v>11530</v>
      </c>
      <c r="J667" s="49">
        <f t="shared" ref="J667:K667" si="888">J668+J673</f>
        <v>0</v>
      </c>
      <c r="K667" s="49">
        <f t="shared" si="888"/>
        <v>11530</v>
      </c>
      <c r="L667" s="55">
        <f t="shared" ref="L667:M667" si="889">L668+L673</f>
        <v>0</v>
      </c>
      <c r="M667" s="49">
        <f t="shared" si="889"/>
        <v>11530</v>
      </c>
      <c r="N667" s="55">
        <f t="shared" ref="N667:O667" si="890">N668+N673</f>
        <v>0</v>
      </c>
      <c r="O667" s="49">
        <f t="shared" si="890"/>
        <v>11530</v>
      </c>
      <c r="P667" s="55">
        <f t="shared" ref="P667:Q667" si="891">P668+P673</f>
        <v>0</v>
      </c>
      <c r="Q667" s="49">
        <f t="shared" si="891"/>
        <v>11530</v>
      </c>
      <c r="R667" s="55">
        <f t="shared" ref="R667:S667" si="892">R668+R673</f>
        <v>0</v>
      </c>
      <c r="S667" s="118">
        <f t="shared" si="892"/>
        <v>11530</v>
      </c>
      <c r="T667" s="55">
        <f t="shared" ref="T667:U667" si="893">T668+T673</f>
        <v>-2856</v>
      </c>
      <c r="U667" s="49">
        <f t="shared" si="893"/>
        <v>8674</v>
      </c>
      <c r="V667" s="55">
        <f t="shared" ref="V667:W667" si="894">V668+V673</f>
        <v>0</v>
      </c>
      <c r="W667" s="49">
        <f t="shared" si="894"/>
        <v>8674</v>
      </c>
      <c r="X667" s="114" t="b">
        <f t="shared" si="853"/>
        <v>1</v>
      </c>
    </row>
    <row r="668" spans="1:24" ht="33" outlineLevel="1" x14ac:dyDescent="0.25">
      <c r="A668" s="6" t="s">
        <v>380</v>
      </c>
      <c r="B668" s="3" t="s">
        <v>337</v>
      </c>
      <c r="C668" s="48" t="s">
        <v>208</v>
      </c>
      <c r="D668" s="48" t="s">
        <v>65</v>
      </c>
      <c r="E668" s="68" t="s">
        <v>381</v>
      </c>
      <c r="F668" s="3" t="s">
        <v>7</v>
      </c>
      <c r="G668" s="49">
        <f t="shared" ref="G668:I668" si="895">G671+G669</f>
        <v>10570</v>
      </c>
      <c r="H668" s="49">
        <f t="shared" si="895"/>
        <v>0</v>
      </c>
      <c r="I668" s="49">
        <f t="shared" si="895"/>
        <v>10570</v>
      </c>
      <c r="J668" s="49">
        <f t="shared" ref="J668:K668" si="896">J671+J669</f>
        <v>0</v>
      </c>
      <c r="K668" s="49">
        <f t="shared" si="896"/>
        <v>10570</v>
      </c>
      <c r="L668" s="55">
        <f t="shared" ref="L668:M668" si="897">L671+L669</f>
        <v>0</v>
      </c>
      <c r="M668" s="49">
        <f t="shared" si="897"/>
        <v>10570</v>
      </c>
      <c r="N668" s="55">
        <f t="shared" ref="N668:O668" si="898">N671+N669</f>
        <v>0</v>
      </c>
      <c r="O668" s="49">
        <f t="shared" si="898"/>
        <v>10570</v>
      </c>
      <c r="P668" s="55">
        <f t="shared" ref="P668:Q668" si="899">P671+P669</f>
        <v>0</v>
      </c>
      <c r="Q668" s="49">
        <f t="shared" si="899"/>
        <v>10570</v>
      </c>
      <c r="R668" s="55">
        <f t="shared" ref="R668:S668" si="900">R671+R669</f>
        <v>0</v>
      </c>
      <c r="S668" s="118">
        <f t="shared" si="900"/>
        <v>10570</v>
      </c>
      <c r="T668" s="55">
        <f t="shared" ref="T668:U668" si="901">T671+T669</f>
        <v>-2856</v>
      </c>
      <c r="U668" s="49">
        <f t="shared" si="901"/>
        <v>7714</v>
      </c>
      <c r="V668" s="55">
        <f t="shared" ref="V668:W668" si="902">V671+V669</f>
        <v>0</v>
      </c>
      <c r="W668" s="49">
        <f t="shared" si="902"/>
        <v>7714</v>
      </c>
      <c r="X668" s="114" t="b">
        <f t="shared" si="853"/>
        <v>1</v>
      </c>
    </row>
    <row r="669" spans="1:24" ht="33" outlineLevel="1" x14ac:dyDescent="0.25">
      <c r="A669" s="6" t="s">
        <v>26</v>
      </c>
      <c r="B669" s="3" t="s">
        <v>337</v>
      </c>
      <c r="C669" s="48" t="s">
        <v>208</v>
      </c>
      <c r="D669" s="48" t="s">
        <v>65</v>
      </c>
      <c r="E669" s="68" t="s">
        <v>381</v>
      </c>
      <c r="F669" s="3" t="s">
        <v>27</v>
      </c>
      <c r="G669" s="49">
        <f t="shared" ref="G669:W669" si="903">G670</f>
        <v>8724</v>
      </c>
      <c r="H669" s="49">
        <f t="shared" si="903"/>
        <v>0</v>
      </c>
      <c r="I669" s="49">
        <f t="shared" si="903"/>
        <v>8724</v>
      </c>
      <c r="J669" s="49">
        <f t="shared" si="903"/>
        <v>0</v>
      </c>
      <c r="K669" s="49">
        <f t="shared" si="903"/>
        <v>8724</v>
      </c>
      <c r="L669" s="55">
        <f t="shared" si="903"/>
        <v>0</v>
      </c>
      <c r="M669" s="49">
        <f t="shared" si="903"/>
        <v>8724</v>
      </c>
      <c r="N669" s="55">
        <f t="shared" si="903"/>
        <v>0</v>
      </c>
      <c r="O669" s="49">
        <f t="shared" si="903"/>
        <v>8724</v>
      </c>
      <c r="P669" s="55">
        <f t="shared" si="903"/>
        <v>0</v>
      </c>
      <c r="Q669" s="49">
        <f t="shared" si="903"/>
        <v>8724</v>
      </c>
      <c r="R669" s="55">
        <f t="shared" si="903"/>
        <v>0</v>
      </c>
      <c r="S669" s="118">
        <f t="shared" si="903"/>
        <v>8724</v>
      </c>
      <c r="T669" s="55">
        <f t="shared" si="903"/>
        <v>-1010</v>
      </c>
      <c r="U669" s="49">
        <f t="shared" si="903"/>
        <v>7714</v>
      </c>
      <c r="V669" s="55">
        <f t="shared" si="903"/>
        <v>0</v>
      </c>
      <c r="W669" s="49">
        <f t="shared" si="903"/>
        <v>7714</v>
      </c>
      <c r="X669" s="114" t="b">
        <f t="shared" si="853"/>
        <v>1</v>
      </c>
    </row>
    <row r="670" spans="1:24" ht="33" outlineLevel="1" x14ac:dyDescent="0.25">
      <c r="A670" s="6" t="s">
        <v>28</v>
      </c>
      <c r="B670" s="3" t="s">
        <v>337</v>
      </c>
      <c r="C670" s="48" t="s">
        <v>208</v>
      </c>
      <c r="D670" s="48" t="s">
        <v>65</v>
      </c>
      <c r="E670" s="68" t="s">
        <v>381</v>
      </c>
      <c r="F670" s="3" t="s">
        <v>29</v>
      </c>
      <c r="G670" s="55">
        <v>8724</v>
      </c>
      <c r="H670" s="49">
        <v>0</v>
      </c>
      <c r="I670" s="55">
        <f>G670+H670</f>
        <v>8724</v>
      </c>
      <c r="J670" s="55">
        <v>0</v>
      </c>
      <c r="K670" s="55">
        <f>I670+J670</f>
        <v>8724</v>
      </c>
      <c r="L670" s="55">
        <v>0</v>
      </c>
      <c r="M670" s="55">
        <f>K670+L670</f>
        <v>8724</v>
      </c>
      <c r="N670" s="55">
        <v>0</v>
      </c>
      <c r="O670" s="55">
        <f>M670+N670</f>
        <v>8724</v>
      </c>
      <c r="P670" s="55">
        <v>0</v>
      </c>
      <c r="Q670" s="55">
        <f>O670+P670</f>
        <v>8724</v>
      </c>
      <c r="R670" s="55">
        <v>0</v>
      </c>
      <c r="S670" s="119">
        <f>Q670+R670</f>
        <v>8724</v>
      </c>
      <c r="T670" s="55">
        <v>-1010</v>
      </c>
      <c r="U670" s="55">
        <f>S670+T670</f>
        <v>7714</v>
      </c>
      <c r="V670" s="55">
        <v>0</v>
      </c>
      <c r="W670" s="55">
        <f>U670+V670</f>
        <v>7714</v>
      </c>
      <c r="X670" s="114" t="b">
        <f t="shared" si="853"/>
        <v>1</v>
      </c>
    </row>
    <row r="671" spans="1:24" ht="33" outlineLevel="1" x14ac:dyDescent="0.25">
      <c r="A671" s="6" t="s">
        <v>89</v>
      </c>
      <c r="B671" s="3" t="s">
        <v>337</v>
      </c>
      <c r="C671" s="48" t="s">
        <v>208</v>
      </c>
      <c r="D671" s="48" t="s">
        <v>65</v>
      </c>
      <c r="E671" s="68" t="s">
        <v>381</v>
      </c>
      <c r="F671" s="3" t="s">
        <v>90</v>
      </c>
      <c r="G671" s="49">
        <f t="shared" ref="G671:W671" si="904">G672</f>
        <v>1846</v>
      </c>
      <c r="H671" s="49">
        <f t="shared" si="904"/>
        <v>0</v>
      </c>
      <c r="I671" s="49">
        <f t="shared" si="904"/>
        <v>1846</v>
      </c>
      <c r="J671" s="49">
        <f t="shared" si="904"/>
        <v>0</v>
      </c>
      <c r="K671" s="49">
        <f t="shared" si="904"/>
        <v>1846</v>
      </c>
      <c r="L671" s="55">
        <f t="shared" si="904"/>
        <v>0</v>
      </c>
      <c r="M671" s="49">
        <f t="shared" si="904"/>
        <v>1846</v>
      </c>
      <c r="N671" s="55">
        <f t="shared" si="904"/>
        <v>0</v>
      </c>
      <c r="O671" s="49">
        <f t="shared" si="904"/>
        <v>1846</v>
      </c>
      <c r="P671" s="55">
        <f t="shared" si="904"/>
        <v>0</v>
      </c>
      <c r="Q671" s="49">
        <f t="shared" si="904"/>
        <v>1846</v>
      </c>
      <c r="R671" s="55">
        <f t="shared" si="904"/>
        <v>0</v>
      </c>
      <c r="S671" s="118">
        <f t="shared" si="904"/>
        <v>1846</v>
      </c>
      <c r="T671" s="55">
        <f t="shared" si="904"/>
        <v>-1846</v>
      </c>
      <c r="U671" s="49">
        <f t="shared" si="904"/>
        <v>0</v>
      </c>
      <c r="V671" s="55">
        <f t="shared" si="904"/>
        <v>0</v>
      </c>
      <c r="W671" s="49">
        <f t="shared" si="904"/>
        <v>0</v>
      </c>
      <c r="X671" s="114" t="b">
        <f t="shared" si="853"/>
        <v>1</v>
      </c>
    </row>
    <row r="672" spans="1:24" outlineLevel="1" x14ac:dyDescent="0.25">
      <c r="A672" s="6" t="s">
        <v>218</v>
      </c>
      <c r="B672" s="3" t="s">
        <v>337</v>
      </c>
      <c r="C672" s="48" t="s">
        <v>208</v>
      </c>
      <c r="D672" s="48" t="s">
        <v>65</v>
      </c>
      <c r="E672" s="68" t="s">
        <v>381</v>
      </c>
      <c r="F672" s="3" t="s">
        <v>219</v>
      </c>
      <c r="G672" s="55">
        <v>1846</v>
      </c>
      <c r="H672" s="49">
        <v>0</v>
      </c>
      <c r="I672" s="55">
        <f>G672+H672</f>
        <v>1846</v>
      </c>
      <c r="J672" s="55">
        <v>0</v>
      </c>
      <c r="K672" s="55">
        <f>I672+J672</f>
        <v>1846</v>
      </c>
      <c r="L672" s="55">
        <v>0</v>
      </c>
      <c r="M672" s="55">
        <f>K672+L672</f>
        <v>1846</v>
      </c>
      <c r="N672" s="55">
        <v>0</v>
      </c>
      <c r="O672" s="55">
        <f>M672+N672</f>
        <v>1846</v>
      </c>
      <c r="P672" s="55">
        <v>0</v>
      </c>
      <c r="Q672" s="55">
        <f>O672+P672</f>
        <v>1846</v>
      </c>
      <c r="R672" s="55">
        <v>0</v>
      </c>
      <c r="S672" s="119">
        <f>Q672+R672</f>
        <v>1846</v>
      </c>
      <c r="T672" s="55">
        <v>-1846</v>
      </c>
      <c r="U672" s="55">
        <f>S672+T672</f>
        <v>0</v>
      </c>
      <c r="V672" s="55">
        <v>0</v>
      </c>
      <c r="W672" s="55">
        <f>U672+V672</f>
        <v>0</v>
      </c>
      <c r="X672" s="114" t="b">
        <f t="shared" si="853"/>
        <v>1</v>
      </c>
    </row>
    <row r="673" spans="1:24" ht="33" outlineLevel="1" x14ac:dyDescent="0.25">
      <c r="A673" s="6" t="s">
        <v>393</v>
      </c>
      <c r="B673" s="3" t="s">
        <v>337</v>
      </c>
      <c r="C673" s="48" t="s">
        <v>208</v>
      </c>
      <c r="D673" s="48" t="s">
        <v>65</v>
      </c>
      <c r="E673" s="68" t="s">
        <v>394</v>
      </c>
      <c r="F673" s="3" t="s">
        <v>7</v>
      </c>
      <c r="G673" s="49">
        <f t="shared" ref="G673:V674" si="905">G674</f>
        <v>960</v>
      </c>
      <c r="H673" s="49">
        <f t="shared" si="905"/>
        <v>0</v>
      </c>
      <c r="I673" s="49">
        <f t="shared" si="905"/>
        <v>960</v>
      </c>
      <c r="J673" s="49">
        <f t="shared" si="905"/>
        <v>0</v>
      </c>
      <c r="K673" s="49">
        <f t="shared" si="905"/>
        <v>960</v>
      </c>
      <c r="L673" s="55">
        <f t="shared" si="905"/>
        <v>0</v>
      </c>
      <c r="M673" s="49">
        <f t="shared" si="905"/>
        <v>960</v>
      </c>
      <c r="N673" s="55">
        <f t="shared" si="905"/>
        <v>0</v>
      </c>
      <c r="O673" s="49">
        <f t="shared" si="905"/>
        <v>960</v>
      </c>
      <c r="P673" s="55">
        <f t="shared" si="905"/>
        <v>0</v>
      </c>
      <c r="Q673" s="49">
        <f t="shared" si="905"/>
        <v>960</v>
      </c>
      <c r="R673" s="55">
        <f t="shared" si="905"/>
        <v>0</v>
      </c>
      <c r="S673" s="118">
        <f t="shared" si="905"/>
        <v>960</v>
      </c>
      <c r="T673" s="55">
        <f t="shared" si="905"/>
        <v>0</v>
      </c>
      <c r="U673" s="49">
        <f t="shared" si="905"/>
        <v>960</v>
      </c>
      <c r="V673" s="55">
        <f t="shared" si="905"/>
        <v>0</v>
      </c>
      <c r="W673" s="49">
        <f t="shared" ref="V673:W674" si="906">W674</f>
        <v>960</v>
      </c>
      <c r="X673" s="114" t="b">
        <f t="shared" si="853"/>
        <v>1</v>
      </c>
    </row>
    <row r="674" spans="1:24" ht="33" outlineLevel="1" x14ac:dyDescent="0.25">
      <c r="A674" s="6" t="s">
        <v>26</v>
      </c>
      <c r="B674" s="3" t="s">
        <v>337</v>
      </c>
      <c r="C674" s="48" t="s">
        <v>208</v>
      </c>
      <c r="D674" s="48" t="s">
        <v>65</v>
      </c>
      <c r="E674" s="68" t="s">
        <v>394</v>
      </c>
      <c r="F674" s="3" t="s">
        <v>27</v>
      </c>
      <c r="G674" s="49">
        <f t="shared" si="905"/>
        <v>960</v>
      </c>
      <c r="H674" s="49">
        <f t="shared" si="905"/>
        <v>0</v>
      </c>
      <c r="I674" s="49">
        <f t="shared" si="905"/>
        <v>960</v>
      </c>
      <c r="J674" s="49">
        <f t="shared" si="905"/>
        <v>0</v>
      </c>
      <c r="K674" s="49">
        <f t="shared" si="905"/>
        <v>960</v>
      </c>
      <c r="L674" s="55">
        <f t="shared" si="905"/>
        <v>0</v>
      </c>
      <c r="M674" s="49">
        <f t="shared" si="905"/>
        <v>960</v>
      </c>
      <c r="N674" s="55">
        <f t="shared" si="905"/>
        <v>0</v>
      </c>
      <c r="O674" s="49">
        <f t="shared" si="905"/>
        <v>960</v>
      </c>
      <c r="P674" s="55">
        <f t="shared" si="905"/>
        <v>0</v>
      </c>
      <c r="Q674" s="49">
        <f t="shared" si="905"/>
        <v>960</v>
      </c>
      <c r="R674" s="55">
        <f t="shared" si="905"/>
        <v>0</v>
      </c>
      <c r="S674" s="118">
        <f t="shared" si="905"/>
        <v>960</v>
      </c>
      <c r="T674" s="55">
        <f t="shared" si="905"/>
        <v>0</v>
      </c>
      <c r="U674" s="49">
        <f t="shared" si="905"/>
        <v>960</v>
      </c>
      <c r="V674" s="55">
        <f t="shared" si="906"/>
        <v>0</v>
      </c>
      <c r="W674" s="49">
        <f t="shared" si="906"/>
        <v>960</v>
      </c>
      <c r="X674" s="114" t="b">
        <f t="shared" si="853"/>
        <v>1</v>
      </c>
    </row>
    <row r="675" spans="1:24" ht="33" outlineLevel="1" x14ac:dyDescent="0.25">
      <c r="A675" s="6" t="s">
        <v>28</v>
      </c>
      <c r="B675" s="3" t="s">
        <v>337</v>
      </c>
      <c r="C675" s="48" t="s">
        <v>208</v>
      </c>
      <c r="D675" s="48" t="s">
        <v>65</v>
      </c>
      <c r="E675" s="68" t="s">
        <v>394</v>
      </c>
      <c r="F675" s="3" t="s">
        <v>29</v>
      </c>
      <c r="G675" s="55">
        <v>960</v>
      </c>
      <c r="H675" s="49">
        <v>0</v>
      </c>
      <c r="I675" s="55">
        <f>G675+H675</f>
        <v>960</v>
      </c>
      <c r="J675" s="55">
        <v>0</v>
      </c>
      <c r="K675" s="55">
        <f>I675+J675</f>
        <v>960</v>
      </c>
      <c r="L675" s="55">
        <v>0</v>
      </c>
      <c r="M675" s="55">
        <f>K675+L675</f>
        <v>960</v>
      </c>
      <c r="N675" s="55">
        <v>0</v>
      </c>
      <c r="O675" s="55">
        <f>M675+N675</f>
        <v>960</v>
      </c>
      <c r="P675" s="55">
        <v>0</v>
      </c>
      <c r="Q675" s="55">
        <f>O675+P675</f>
        <v>960</v>
      </c>
      <c r="R675" s="55">
        <v>0</v>
      </c>
      <c r="S675" s="119">
        <f>Q675+R675</f>
        <v>960</v>
      </c>
      <c r="T675" s="55">
        <v>0</v>
      </c>
      <c r="U675" s="55">
        <f>S675+T675</f>
        <v>960</v>
      </c>
      <c r="V675" s="55">
        <v>0</v>
      </c>
      <c r="W675" s="55">
        <f>U675+V675</f>
        <v>960</v>
      </c>
      <c r="X675" s="114" t="b">
        <f t="shared" si="853"/>
        <v>1</v>
      </c>
    </row>
    <row r="676" spans="1:24" ht="49.5" outlineLevel="1" x14ac:dyDescent="0.25">
      <c r="A676" s="27" t="s">
        <v>395</v>
      </c>
      <c r="B676" s="12" t="s">
        <v>337</v>
      </c>
      <c r="C676" s="51" t="s">
        <v>208</v>
      </c>
      <c r="D676" s="51" t="s">
        <v>65</v>
      </c>
      <c r="E676" s="70" t="s">
        <v>396</v>
      </c>
      <c r="F676" s="12" t="s">
        <v>7</v>
      </c>
      <c r="G676" s="52">
        <f t="shared" ref="G676:W676" si="907">G677</f>
        <v>4420</v>
      </c>
      <c r="H676" s="52">
        <f t="shared" si="907"/>
        <v>0</v>
      </c>
      <c r="I676" s="52">
        <f t="shared" si="907"/>
        <v>4420</v>
      </c>
      <c r="J676" s="52">
        <f t="shared" si="907"/>
        <v>0</v>
      </c>
      <c r="K676" s="52">
        <f t="shared" si="907"/>
        <v>4420</v>
      </c>
      <c r="L676" s="75">
        <f t="shared" si="907"/>
        <v>1595.3</v>
      </c>
      <c r="M676" s="52">
        <f t="shared" si="907"/>
        <v>6015.3</v>
      </c>
      <c r="N676" s="75">
        <f t="shared" si="907"/>
        <v>0</v>
      </c>
      <c r="O676" s="52">
        <f t="shared" si="907"/>
        <v>6015.3</v>
      </c>
      <c r="P676" s="75">
        <f t="shared" si="907"/>
        <v>0</v>
      </c>
      <c r="Q676" s="52">
        <f t="shared" si="907"/>
        <v>6015.3</v>
      </c>
      <c r="R676" s="75">
        <f t="shared" si="907"/>
        <v>0</v>
      </c>
      <c r="S676" s="121">
        <f t="shared" si="907"/>
        <v>6015.3</v>
      </c>
      <c r="T676" s="75">
        <f t="shared" si="907"/>
        <v>-5219.3</v>
      </c>
      <c r="U676" s="52">
        <f t="shared" si="907"/>
        <v>796</v>
      </c>
      <c r="V676" s="75">
        <f t="shared" si="907"/>
        <v>0</v>
      </c>
      <c r="W676" s="52">
        <f t="shared" si="907"/>
        <v>796</v>
      </c>
      <c r="X676" s="114" t="b">
        <f t="shared" si="853"/>
        <v>1</v>
      </c>
    </row>
    <row r="677" spans="1:24" ht="33" outlineLevel="1" x14ac:dyDescent="0.25">
      <c r="A677" s="26" t="s">
        <v>437</v>
      </c>
      <c r="B677" s="7" t="s">
        <v>337</v>
      </c>
      <c r="C677" s="46" t="s">
        <v>208</v>
      </c>
      <c r="D677" s="46" t="s">
        <v>65</v>
      </c>
      <c r="E677" s="67" t="s">
        <v>397</v>
      </c>
      <c r="F677" s="3" t="s">
        <v>7</v>
      </c>
      <c r="G677" s="47">
        <f t="shared" ref="G677:I677" si="908">G678+G680</f>
        <v>4420</v>
      </c>
      <c r="H677" s="47">
        <f t="shared" si="908"/>
        <v>0</v>
      </c>
      <c r="I677" s="47">
        <f t="shared" si="908"/>
        <v>4420</v>
      </c>
      <c r="J677" s="47">
        <f t="shared" ref="J677:K677" si="909">J678+J680</f>
        <v>0</v>
      </c>
      <c r="K677" s="47">
        <f t="shared" si="909"/>
        <v>4420</v>
      </c>
      <c r="L677" s="80">
        <f t="shared" ref="L677:M677" si="910">L678+L680</f>
        <v>1595.3</v>
      </c>
      <c r="M677" s="47">
        <f t="shared" si="910"/>
        <v>6015.3</v>
      </c>
      <c r="N677" s="80">
        <f t="shared" ref="N677:O677" si="911">N678+N680</f>
        <v>0</v>
      </c>
      <c r="O677" s="47">
        <f t="shared" si="911"/>
        <v>6015.3</v>
      </c>
      <c r="P677" s="80">
        <f t="shared" ref="P677:Q677" si="912">P678+P680</f>
        <v>0</v>
      </c>
      <c r="Q677" s="47">
        <f t="shared" si="912"/>
        <v>6015.3</v>
      </c>
      <c r="R677" s="80">
        <f t="shared" ref="R677:S677" si="913">R678+R680</f>
        <v>0</v>
      </c>
      <c r="S677" s="117">
        <f t="shared" si="913"/>
        <v>6015.3</v>
      </c>
      <c r="T677" s="80">
        <f t="shared" ref="T677:U677" si="914">T678+T680</f>
        <v>-5219.3</v>
      </c>
      <c r="U677" s="47">
        <f t="shared" si="914"/>
        <v>796</v>
      </c>
      <c r="V677" s="80">
        <f t="shared" ref="V677:W677" si="915">V678+V680</f>
        <v>0</v>
      </c>
      <c r="W677" s="47">
        <f t="shared" si="915"/>
        <v>796</v>
      </c>
      <c r="X677" s="114" t="b">
        <f t="shared" si="853"/>
        <v>1</v>
      </c>
    </row>
    <row r="678" spans="1:24" ht="33" outlineLevel="1" x14ac:dyDescent="0.25">
      <c r="A678" s="6" t="s">
        <v>26</v>
      </c>
      <c r="B678" s="3" t="s">
        <v>337</v>
      </c>
      <c r="C678" s="48" t="s">
        <v>208</v>
      </c>
      <c r="D678" s="48" t="s">
        <v>65</v>
      </c>
      <c r="E678" s="68" t="s">
        <v>397</v>
      </c>
      <c r="F678" s="3" t="s">
        <v>27</v>
      </c>
      <c r="G678" s="49">
        <f t="shared" ref="G678:W678" si="916">G679</f>
        <v>796</v>
      </c>
      <c r="H678" s="49">
        <f t="shared" si="916"/>
        <v>0</v>
      </c>
      <c r="I678" s="49">
        <f t="shared" si="916"/>
        <v>796</v>
      </c>
      <c r="J678" s="49">
        <f t="shared" si="916"/>
        <v>0</v>
      </c>
      <c r="K678" s="49">
        <f t="shared" si="916"/>
        <v>796</v>
      </c>
      <c r="L678" s="55">
        <f t="shared" si="916"/>
        <v>0</v>
      </c>
      <c r="M678" s="49">
        <f t="shared" si="916"/>
        <v>796</v>
      </c>
      <c r="N678" s="55">
        <f t="shared" si="916"/>
        <v>0</v>
      </c>
      <c r="O678" s="49">
        <f t="shared" si="916"/>
        <v>796</v>
      </c>
      <c r="P678" s="55">
        <f t="shared" si="916"/>
        <v>0</v>
      </c>
      <c r="Q678" s="49">
        <f t="shared" si="916"/>
        <v>796</v>
      </c>
      <c r="R678" s="55">
        <f t="shared" si="916"/>
        <v>0</v>
      </c>
      <c r="S678" s="118">
        <f t="shared" si="916"/>
        <v>796</v>
      </c>
      <c r="T678" s="55">
        <f t="shared" si="916"/>
        <v>0</v>
      </c>
      <c r="U678" s="49">
        <f t="shared" si="916"/>
        <v>796</v>
      </c>
      <c r="V678" s="55">
        <f t="shared" si="916"/>
        <v>0</v>
      </c>
      <c r="W678" s="49">
        <f t="shared" si="916"/>
        <v>796</v>
      </c>
      <c r="X678" s="114" t="b">
        <f t="shared" si="853"/>
        <v>1</v>
      </c>
    </row>
    <row r="679" spans="1:24" ht="33" outlineLevel="1" x14ac:dyDescent="0.25">
      <c r="A679" s="6" t="s">
        <v>28</v>
      </c>
      <c r="B679" s="3" t="s">
        <v>337</v>
      </c>
      <c r="C679" s="48" t="s">
        <v>208</v>
      </c>
      <c r="D679" s="48" t="s">
        <v>65</v>
      </c>
      <c r="E679" s="68" t="s">
        <v>397</v>
      </c>
      <c r="F679" s="3" t="s">
        <v>29</v>
      </c>
      <c r="G679" s="55">
        <v>796</v>
      </c>
      <c r="H679" s="49">
        <v>0</v>
      </c>
      <c r="I679" s="55">
        <f>G679+H679</f>
        <v>796</v>
      </c>
      <c r="J679" s="55">
        <v>0</v>
      </c>
      <c r="K679" s="55">
        <f>I679+J679</f>
        <v>796</v>
      </c>
      <c r="L679" s="55">
        <v>0</v>
      </c>
      <c r="M679" s="55">
        <f>K679+L679</f>
        <v>796</v>
      </c>
      <c r="N679" s="55">
        <v>0</v>
      </c>
      <c r="O679" s="55">
        <f>M679+N679</f>
        <v>796</v>
      </c>
      <c r="P679" s="55">
        <v>0</v>
      </c>
      <c r="Q679" s="55">
        <f>O679+P679</f>
        <v>796</v>
      </c>
      <c r="R679" s="55">
        <v>0</v>
      </c>
      <c r="S679" s="119">
        <f>Q679+R679</f>
        <v>796</v>
      </c>
      <c r="T679" s="55">
        <v>0</v>
      </c>
      <c r="U679" s="55">
        <f>S679+T679</f>
        <v>796</v>
      </c>
      <c r="V679" s="55">
        <v>0</v>
      </c>
      <c r="W679" s="55">
        <f>U679+V679</f>
        <v>796</v>
      </c>
      <c r="X679" s="114" t="b">
        <f t="shared" si="853"/>
        <v>1</v>
      </c>
    </row>
    <row r="680" spans="1:24" ht="33" outlineLevel="1" x14ac:dyDescent="0.25">
      <c r="A680" s="6" t="s">
        <v>89</v>
      </c>
      <c r="B680" s="3" t="s">
        <v>337</v>
      </c>
      <c r="C680" s="48" t="s">
        <v>208</v>
      </c>
      <c r="D680" s="48" t="s">
        <v>65</v>
      </c>
      <c r="E680" s="68" t="s">
        <v>397</v>
      </c>
      <c r="F680" s="3" t="s">
        <v>90</v>
      </c>
      <c r="G680" s="49">
        <f t="shared" ref="G680:W680" si="917">G681</f>
        <v>3624</v>
      </c>
      <c r="H680" s="49">
        <f t="shared" si="917"/>
        <v>0</v>
      </c>
      <c r="I680" s="49">
        <f t="shared" si="917"/>
        <v>3624</v>
      </c>
      <c r="J680" s="49">
        <f t="shared" si="917"/>
        <v>0</v>
      </c>
      <c r="K680" s="49">
        <f t="shared" si="917"/>
        <v>3624</v>
      </c>
      <c r="L680" s="55">
        <f t="shared" si="917"/>
        <v>1595.3</v>
      </c>
      <c r="M680" s="49">
        <f t="shared" si="917"/>
        <v>5219.3</v>
      </c>
      <c r="N680" s="55">
        <f t="shared" si="917"/>
        <v>0</v>
      </c>
      <c r="O680" s="49">
        <f t="shared" si="917"/>
        <v>5219.3</v>
      </c>
      <c r="P680" s="55">
        <f t="shared" si="917"/>
        <v>0</v>
      </c>
      <c r="Q680" s="49">
        <f t="shared" si="917"/>
        <v>5219.3</v>
      </c>
      <c r="R680" s="55">
        <f t="shared" si="917"/>
        <v>0</v>
      </c>
      <c r="S680" s="118">
        <f t="shared" si="917"/>
        <v>5219.3</v>
      </c>
      <c r="T680" s="55">
        <f t="shared" si="917"/>
        <v>-5219.3</v>
      </c>
      <c r="U680" s="49">
        <f t="shared" si="917"/>
        <v>0</v>
      </c>
      <c r="V680" s="55">
        <f t="shared" si="917"/>
        <v>0</v>
      </c>
      <c r="W680" s="49">
        <f t="shared" si="917"/>
        <v>0</v>
      </c>
      <c r="X680" s="114" t="b">
        <f t="shared" si="853"/>
        <v>1</v>
      </c>
    </row>
    <row r="681" spans="1:24" outlineLevel="1" x14ac:dyDescent="0.25">
      <c r="A681" s="6" t="s">
        <v>218</v>
      </c>
      <c r="B681" s="3" t="s">
        <v>337</v>
      </c>
      <c r="C681" s="48" t="s">
        <v>208</v>
      </c>
      <c r="D681" s="48" t="s">
        <v>65</v>
      </c>
      <c r="E681" s="68" t="s">
        <v>397</v>
      </c>
      <c r="F681" s="3" t="s">
        <v>219</v>
      </c>
      <c r="G681" s="55">
        <v>3624</v>
      </c>
      <c r="H681" s="49">
        <v>0</v>
      </c>
      <c r="I681" s="55">
        <f>G681+H681</f>
        <v>3624</v>
      </c>
      <c r="J681" s="55">
        <v>0</v>
      </c>
      <c r="K681" s="55">
        <f>I681+J681</f>
        <v>3624</v>
      </c>
      <c r="L681" s="91">
        <v>1595.3</v>
      </c>
      <c r="M681" s="55">
        <f>K681+L681</f>
        <v>5219.3</v>
      </c>
      <c r="N681" s="55">
        <v>0</v>
      </c>
      <c r="O681" s="55">
        <f>M681+N681</f>
        <v>5219.3</v>
      </c>
      <c r="P681" s="55">
        <v>0</v>
      </c>
      <c r="Q681" s="55">
        <f>O681+P681</f>
        <v>5219.3</v>
      </c>
      <c r="R681" s="55">
        <v>0</v>
      </c>
      <c r="S681" s="119">
        <f>Q681+R681</f>
        <v>5219.3</v>
      </c>
      <c r="T681" s="55">
        <v>-5219.3</v>
      </c>
      <c r="U681" s="55">
        <f>S681+T681</f>
        <v>0</v>
      </c>
      <c r="V681" s="55">
        <v>0</v>
      </c>
      <c r="W681" s="55">
        <f>U681+V681</f>
        <v>0</v>
      </c>
      <c r="X681" s="114" t="b">
        <f t="shared" si="853"/>
        <v>1</v>
      </c>
    </row>
    <row r="682" spans="1:24" outlineLevel="1" x14ac:dyDescent="0.25">
      <c r="A682" s="24" t="s">
        <v>11</v>
      </c>
      <c r="B682" s="4" t="s">
        <v>337</v>
      </c>
      <c r="C682" s="43" t="s">
        <v>208</v>
      </c>
      <c r="D682" s="43" t="s">
        <v>65</v>
      </c>
      <c r="E682" s="69" t="s">
        <v>12</v>
      </c>
      <c r="F682" s="3"/>
      <c r="G682" s="40">
        <f t="shared" ref="G682:V684" si="918">G683</f>
        <v>26424</v>
      </c>
      <c r="H682" s="40">
        <f t="shared" si="918"/>
        <v>1095</v>
      </c>
      <c r="I682" s="40">
        <f t="shared" si="918"/>
        <v>27519</v>
      </c>
      <c r="J682" s="40">
        <f t="shared" si="918"/>
        <v>4357</v>
      </c>
      <c r="K682" s="40">
        <f t="shared" si="918"/>
        <v>31876</v>
      </c>
      <c r="L682" s="53">
        <f t="shared" si="918"/>
        <v>0</v>
      </c>
      <c r="M682" s="40">
        <f t="shared" si="918"/>
        <v>31876</v>
      </c>
      <c r="N682" s="53">
        <f t="shared" si="918"/>
        <v>0</v>
      </c>
      <c r="O682" s="40">
        <f t="shared" si="918"/>
        <v>31876</v>
      </c>
      <c r="P682" s="53">
        <f t="shared" si="918"/>
        <v>0</v>
      </c>
      <c r="Q682" s="40">
        <f t="shared" si="918"/>
        <v>31876</v>
      </c>
      <c r="R682" s="53">
        <f t="shared" si="918"/>
        <v>0</v>
      </c>
      <c r="S682" s="115">
        <f t="shared" si="918"/>
        <v>31876</v>
      </c>
      <c r="T682" s="129">
        <f t="shared" si="918"/>
        <v>9717.9576899999993</v>
      </c>
      <c r="U682" s="137">
        <f t="shared" si="918"/>
        <v>41593.957689999996</v>
      </c>
      <c r="V682" s="129">
        <f t="shared" si="918"/>
        <v>0</v>
      </c>
      <c r="W682" s="137">
        <f t="shared" ref="V682:W684" si="919">W683</f>
        <v>41593.957689999996</v>
      </c>
      <c r="X682" s="114" t="b">
        <f t="shared" si="853"/>
        <v>1</v>
      </c>
    </row>
    <row r="683" spans="1:24" ht="51.75" outlineLevel="1" x14ac:dyDescent="0.3">
      <c r="A683" s="25" t="s">
        <v>13</v>
      </c>
      <c r="B683" s="5" t="s">
        <v>337</v>
      </c>
      <c r="C683" s="44" t="s">
        <v>208</v>
      </c>
      <c r="D683" s="44" t="s">
        <v>65</v>
      </c>
      <c r="E683" s="66" t="s">
        <v>14</v>
      </c>
      <c r="F683" s="7" t="s">
        <v>7</v>
      </c>
      <c r="G683" s="45">
        <f t="shared" si="918"/>
        <v>26424</v>
      </c>
      <c r="H683" s="45">
        <f t="shared" si="918"/>
        <v>1095</v>
      </c>
      <c r="I683" s="45">
        <f t="shared" si="918"/>
        <v>27519</v>
      </c>
      <c r="J683" s="45">
        <f t="shared" si="918"/>
        <v>4357</v>
      </c>
      <c r="K683" s="45">
        <f t="shared" si="918"/>
        <v>31876</v>
      </c>
      <c r="L683" s="101">
        <f t="shared" si="918"/>
        <v>0</v>
      </c>
      <c r="M683" s="45">
        <f t="shared" si="918"/>
        <v>31876</v>
      </c>
      <c r="N683" s="101">
        <f t="shared" si="918"/>
        <v>0</v>
      </c>
      <c r="O683" s="45">
        <f t="shared" si="918"/>
        <v>31876</v>
      </c>
      <c r="P683" s="101">
        <f t="shared" si="918"/>
        <v>0</v>
      </c>
      <c r="Q683" s="45">
        <f t="shared" si="918"/>
        <v>31876</v>
      </c>
      <c r="R683" s="101">
        <f t="shared" si="918"/>
        <v>0</v>
      </c>
      <c r="S683" s="116">
        <f t="shared" si="918"/>
        <v>31876</v>
      </c>
      <c r="T683" s="131">
        <f t="shared" si="918"/>
        <v>9717.9576899999993</v>
      </c>
      <c r="U683" s="139">
        <f t="shared" si="918"/>
        <v>41593.957689999996</v>
      </c>
      <c r="V683" s="131">
        <f t="shared" si="919"/>
        <v>0</v>
      </c>
      <c r="W683" s="139">
        <f t="shared" si="919"/>
        <v>41593.957689999996</v>
      </c>
      <c r="X683" s="114" t="b">
        <f t="shared" si="853"/>
        <v>1</v>
      </c>
    </row>
    <row r="684" spans="1:24" outlineLevel="1" x14ac:dyDescent="0.25">
      <c r="A684" s="6" t="s">
        <v>22</v>
      </c>
      <c r="B684" s="3" t="s">
        <v>337</v>
      </c>
      <c r="C684" s="48" t="s">
        <v>208</v>
      </c>
      <c r="D684" s="48" t="s">
        <v>65</v>
      </c>
      <c r="E684" s="68" t="s">
        <v>23</v>
      </c>
      <c r="F684" s="3" t="s">
        <v>7</v>
      </c>
      <c r="G684" s="49">
        <f t="shared" si="918"/>
        <v>26424</v>
      </c>
      <c r="H684" s="49">
        <f t="shared" si="918"/>
        <v>1095</v>
      </c>
      <c r="I684" s="49">
        <f t="shared" si="918"/>
        <v>27519</v>
      </c>
      <c r="J684" s="49">
        <f t="shared" si="918"/>
        <v>4357</v>
      </c>
      <c r="K684" s="49">
        <f t="shared" si="918"/>
        <v>31876</v>
      </c>
      <c r="L684" s="55">
        <f t="shared" si="918"/>
        <v>0</v>
      </c>
      <c r="M684" s="49">
        <f t="shared" si="918"/>
        <v>31876</v>
      </c>
      <c r="N684" s="55">
        <f t="shared" si="918"/>
        <v>0</v>
      </c>
      <c r="O684" s="49">
        <f t="shared" si="918"/>
        <v>31876</v>
      </c>
      <c r="P684" s="55">
        <f t="shared" si="918"/>
        <v>0</v>
      </c>
      <c r="Q684" s="49">
        <f t="shared" si="918"/>
        <v>31876</v>
      </c>
      <c r="R684" s="55">
        <f t="shared" si="918"/>
        <v>0</v>
      </c>
      <c r="S684" s="118">
        <f t="shared" si="918"/>
        <v>31876</v>
      </c>
      <c r="T684" s="133">
        <f t="shared" si="918"/>
        <v>9717.9576899999993</v>
      </c>
      <c r="U684" s="141">
        <f t="shared" si="918"/>
        <v>41593.957689999996</v>
      </c>
      <c r="V684" s="133">
        <f t="shared" si="919"/>
        <v>0</v>
      </c>
      <c r="W684" s="141">
        <f t="shared" si="919"/>
        <v>41593.957689999996</v>
      </c>
      <c r="X684" s="114" t="b">
        <f t="shared" si="853"/>
        <v>1</v>
      </c>
    </row>
    <row r="685" spans="1:24" outlineLevel="1" x14ac:dyDescent="0.25">
      <c r="A685" s="26" t="s">
        <v>398</v>
      </c>
      <c r="B685" s="7" t="s">
        <v>337</v>
      </c>
      <c r="C685" s="46" t="s">
        <v>208</v>
      </c>
      <c r="D685" s="46" t="s">
        <v>65</v>
      </c>
      <c r="E685" s="67" t="s">
        <v>399</v>
      </c>
      <c r="F685" s="3" t="s">
        <v>7</v>
      </c>
      <c r="G685" s="47">
        <f t="shared" ref="G685:I685" si="920">G686+G688+G690</f>
        <v>26424</v>
      </c>
      <c r="H685" s="47">
        <f t="shared" si="920"/>
        <v>1095</v>
      </c>
      <c r="I685" s="47">
        <f t="shared" si="920"/>
        <v>27519</v>
      </c>
      <c r="J685" s="47">
        <f t="shared" ref="J685:K685" si="921">J686+J688+J690</f>
        <v>4357</v>
      </c>
      <c r="K685" s="47">
        <f t="shared" si="921"/>
        <v>31876</v>
      </c>
      <c r="L685" s="80">
        <f t="shared" ref="L685:M685" si="922">L686+L688+L690</f>
        <v>0</v>
      </c>
      <c r="M685" s="47">
        <f t="shared" si="922"/>
        <v>31876</v>
      </c>
      <c r="N685" s="80">
        <f t="shared" ref="N685:O685" si="923">N686+N688+N690</f>
        <v>0</v>
      </c>
      <c r="O685" s="47">
        <f t="shared" si="923"/>
        <v>31876</v>
      </c>
      <c r="P685" s="80">
        <f t="shared" ref="P685:Q685" si="924">P686+P688+P690</f>
        <v>0</v>
      </c>
      <c r="Q685" s="47">
        <f t="shared" si="924"/>
        <v>31876</v>
      </c>
      <c r="R685" s="80">
        <f t="shared" ref="R685:S685" si="925">R686+R688+R690</f>
        <v>0</v>
      </c>
      <c r="S685" s="117">
        <f t="shared" si="925"/>
        <v>31876</v>
      </c>
      <c r="T685" s="132">
        <f t="shared" ref="T685:U685" si="926">T686+T688+T690</f>
        <v>9717.9576899999993</v>
      </c>
      <c r="U685" s="140">
        <f t="shared" si="926"/>
        <v>41593.957689999996</v>
      </c>
      <c r="V685" s="132">
        <f t="shared" ref="V685:W685" si="927">V686+V688+V690</f>
        <v>0</v>
      </c>
      <c r="W685" s="140">
        <f t="shared" si="927"/>
        <v>41593.957689999996</v>
      </c>
      <c r="X685" s="114" t="b">
        <f t="shared" si="853"/>
        <v>1</v>
      </c>
    </row>
    <row r="686" spans="1:24" ht="66" outlineLevel="1" x14ac:dyDescent="0.25">
      <c r="A686" s="6" t="s">
        <v>17</v>
      </c>
      <c r="B686" s="3" t="s">
        <v>337</v>
      </c>
      <c r="C686" s="48" t="s">
        <v>208</v>
      </c>
      <c r="D686" s="48" t="s">
        <v>65</v>
      </c>
      <c r="E686" s="68" t="s">
        <v>399</v>
      </c>
      <c r="F686" s="3" t="s">
        <v>18</v>
      </c>
      <c r="G686" s="49">
        <f t="shared" ref="G686:W686" si="928">G687</f>
        <v>23828</v>
      </c>
      <c r="H686" s="49">
        <f t="shared" si="928"/>
        <v>1095</v>
      </c>
      <c r="I686" s="49">
        <f t="shared" si="928"/>
        <v>24923</v>
      </c>
      <c r="J686" s="49">
        <f t="shared" si="928"/>
        <v>4357</v>
      </c>
      <c r="K686" s="49">
        <f t="shared" si="928"/>
        <v>29280</v>
      </c>
      <c r="L686" s="55">
        <f t="shared" si="928"/>
        <v>0</v>
      </c>
      <c r="M686" s="49">
        <f t="shared" si="928"/>
        <v>29280</v>
      </c>
      <c r="N686" s="55">
        <f t="shared" si="928"/>
        <v>0</v>
      </c>
      <c r="O686" s="49">
        <f t="shared" si="928"/>
        <v>29280</v>
      </c>
      <c r="P686" s="55">
        <f t="shared" si="928"/>
        <v>0</v>
      </c>
      <c r="Q686" s="49">
        <f t="shared" si="928"/>
        <v>29280</v>
      </c>
      <c r="R686" s="55">
        <f t="shared" si="928"/>
        <v>0</v>
      </c>
      <c r="S686" s="118">
        <f t="shared" si="928"/>
        <v>29280</v>
      </c>
      <c r="T686" s="133">
        <f t="shared" si="928"/>
        <v>9717.9576899999993</v>
      </c>
      <c r="U686" s="141">
        <f t="shared" si="928"/>
        <v>38997.957689999996</v>
      </c>
      <c r="V686" s="133">
        <f t="shared" si="928"/>
        <v>0</v>
      </c>
      <c r="W686" s="141">
        <f t="shared" si="928"/>
        <v>38997.957689999996</v>
      </c>
      <c r="X686" s="114" t="b">
        <f t="shared" si="853"/>
        <v>1</v>
      </c>
    </row>
    <row r="687" spans="1:24" ht="33" outlineLevel="1" x14ac:dyDescent="0.25">
      <c r="A687" s="6" t="s">
        <v>19</v>
      </c>
      <c r="B687" s="3" t="s">
        <v>337</v>
      </c>
      <c r="C687" s="48" t="s">
        <v>208</v>
      </c>
      <c r="D687" s="48" t="s">
        <v>65</v>
      </c>
      <c r="E687" s="68" t="s">
        <v>399</v>
      </c>
      <c r="F687" s="3" t="s">
        <v>20</v>
      </c>
      <c r="G687" s="55">
        <v>23828</v>
      </c>
      <c r="H687" s="91">
        <v>1095</v>
      </c>
      <c r="I687" s="55">
        <f>G687+H687</f>
        <v>24923</v>
      </c>
      <c r="J687" s="91">
        <v>4357</v>
      </c>
      <c r="K687" s="55">
        <f>I687+J687</f>
        <v>29280</v>
      </c>
      <c r="L687" s="55">
        <v>0</v>
      </c>
      <c r="M687" s="55">
        <f>K687+L687</f>
        <v>29280</v>
      </c>
      <c r="N687" s="55">
        <v>0</v>
      </c>
      <c r="O687" s="55">
        <f>M687+N687</f>
        <v>29280</v>
      </c>
      <c r="P687" s="55">
        <v>0</v>
      </c>
      <c r="Q687" s="55">
        <f>O687+P687</f>
        <v>29280</v>
      </c>
      <c r="R687" s="55">
        <v>0</v>
      </c>
      <c r="S687" s="119">
        <f>Q687+R687</f>
        <v>29280</v>
      </c>
      <c r="T687" s="133">
        <f>9069+648.95769</f>
        <v>9717.9576899999993</v>
      </c>
      <c r="U687" s="133">
        <f>S687+T687</f>
        <v>38997.957689999996</v>
      </c>
      <c r="V687" s="133">
        <v>0</v>
      </c>
      <c r="W687" s="133">
        <f>U687+V687</f>
        <v>38997.957689999996</v>
      </c>
      <c r="X687" s="114" t="b">
        <f t="shared" si="853"/>
        <v>1</v>
      </c>
    </row>
    <row r="688" spans="1:24" ht="33" outlineLevel="1" x14ac:dyDescent="0.25">
      <c r="A688" s="6" t="s">
        <v>26</v>
      </c>
      <c r="B688" s="3" t="s">
        <v>337</v>
      </c>
      <c r="C688" s="48" t="s">
        <v>208</v>
      </c>
      <c r="D688" s="48" t="s">
        <v>65</v>
      </c>
      <c r="E688" s="68" t="s">
        <v>399</v>
      </c>
      <c r="F688" s="3" t="s">
        <v>27</v>
      </c>
      <c r="G688" s="49">
        <f t="shared" ref="G688:W688" si="929">G689</f>
        <v>2595</v>
      </c>
      <c r="H688" s="49">
        <f t="shared" si="929"/>
        <v>0</v>
      </c>
      <c r="I688" s="49">
        <f t="shared" si="929"/>
        <v>2595</v>
      </c>
      <c r="J688" s="49">
        <f t="shared" si="929"/>
        <v>0</v>
      </c>
      <c r="K688" s="49">
        <f t="shared" si="929"/>
        <v>2595</v>
      </c>
      <c r="L688" s="55">
        <f t="shared" si="929"/>
        <v>0</v>
      </c>
      <c r="M688" s="49">
        <f t="shared" si="929"/>
        <v>2595</v>
      </c>
      <c r="N688" s="55">
        <f t="shared" si="929"/>
        <v>0</v>
      </c>
      <c r="O688" s="49">
        <f t="shared" si="929"/>
        <v>2595</v>
      </c>
      <c r="P688" s="55">
        <f t="shared" si="929"/>
        <v>0</v>
      </c>
      <c r="Q688" s="49">
        <f t="shared" si="929"/>
        <v>2595</v>
      </c>
      <c r="R688" s="55">
        <f t="shared" si="929"/>
        <v>0</v>
      </c>
      <c r="S688" s="118">
        <f t="shared" si="929"/>
        <v>2595</v>
      </c>
      <c r="T688" s="55">
        <f t="shared" si="929"/>
        <v>0</v>
      </c>
      <c r="U688" s="49">
        <f t="shared" si="929"/>
        <v>2595</v>
      </c>
      <c r="V688" s="55">
        <f t="shared" si="929"/>
        <v>0</v>
      </c>
      <c r="W688" s="49">
        <f t="shared" si="929"/>
        <v>2595</v>
      </c>
      <c r="X688" s="114" t="b">
        <f t="shared" si="853"/>
        <v>1</v>
      </c>
    </row>
    <row r="689" spans="1:24" ht="33" outlineLevel="1" x14ac:dyDescent="0.25">
      <c r="A689" s="6" t="s">
        <v>28</v>
      </c>
      <c r="B689" s="3" t="s">
        <v>337</v>
      </c>
      <c r="C689" s="48" t="s">
        <v>208</v>
      </c>
      <c r="D689" s="48" t="s">
        <v>65</v>
      </c>
      <c r="E689" s="68" t="s">
        <v>399</v>
      </c>
      <c r="F689" s="3" t="s">
        <v>29</v>
      </c>
      <c r="G689" s="55">
        <v>2595</v>
      </c>
      <c r="H689" s="49">
        <v>0</v>
      </c>
      <c r="I689" s="55">
        <f>G689+H689</f>
        <v>2595</v>
      </c>
      <c r="J689" s="55">
        <v>0</v>
      </c>
      <c r="K689" s="55">
        <f>I689+J689</f>
        <v>2595</v>
      </c>
      <c r="L689" s="55">
        <v>0</v>
      </c>
      <c r="M689" s="55">
        <f>K689+L689</f>
        <v>2595</v>
      </c>
      <c r="N689" s="55">
        <v>0</v>
      </c>
      <c r="O689" s="55">
        <f>M689+N689</f>
        <v>2595</v>
      </c>
      <c r="P689" s="55">
        <v>0</v>
      </c>
      <c r="Q689" s="55">
        <f>O689+P689</f>
        <v>2595</v>
      </c>
      <c r="R689" s="55">
        <v>0</v>
      </c>
      <c r="S689" s="119">
        <f>Q689+R689</f>
        <v>2595</v>
      </c>
      <c r="T689" s="55">
        <v>0</v>
      </c>
      <c r="U689" s="55">
        <f>S689+T689</f>
        <v>2595</v>
      </c>
      <c r="V689" s="55">
        <v>0</v>
      </c>
      <c r="W689" s="55">
        <f>U689+V689</f>
        <v>2595</v>
      </c>
      <c r="X689" s="114" t="b">
        <f t="shared" si="853"/>
        <v>1</v>
      </c>
    </row>
    <row r="690" spans="1:24" outlineLevel="1" x14ac:dyDescent="0.25">
      <c r="A690" s="6" t="s">
        <v>30</v>
      </c>
      <c r="B690" s="3" t="s">
        <v>337</v>
      </c>
      <c r="C690" s="48" t="s">
        <v>208</v>
      </c>
      <c r="D690" s="48" t="s">
        <v>65</v>
      </c>
      <c r="E690" s="68" t="s">
        <v>399</v>
      </c>
      <c r="F690" s="3" t="s">
        <v>31</v>
      </c>
      <c r="G690" s="49">
        <f t="shared" ref="G690:W690" si="930">G691</f>
        <v>1</v>
      </c>
      <c r="H690" s="49">
        <f t="shared" si="930"/>
        <v>0</v>
      </c>
      <c r="I690" s="49">
        <f t="shared" si="930"/>
        <v>1</v>
      </c>
      <c r="J690" s="49">
        <f t="shared" si="930"/>
        <v>0</v>
      </c>
      <c r="K690" s="49">
        <f t="shared" si="930"/>
        <v>1</v>
      </c>
      <c r="L690" s="55">
        <f t="shared" si="930"/>
        <v>0</v>
      </c>
      <c r="M690" s="49">
        <f t="shared" si="930"/>
        <v>1</v>
      </c>
      <c r="N690" s="55">
        <f t="shared" si="930"/>
        <v>0</v>
      </c>
      <c r="O690" s="49">
        <f t="shared" si="930"/>
        <v>1</v>
      </c>
      <c r="P690" s="55">
        <f t="shared" si="930"/>
        <v>0</v>
      </c>
      <c r="Q690" s="49">
        <f t="shared" si="930"/>
        <v>1</v>
      </c>
      <c r="R690" s="55">
        <f t="shared" si="930"/>
        <v>0</v>
      </c>
      <c r="S690" s="118">
        <f t="shared" si="930"/>
        <v>1</v>
      </c>
      <c r="T690" s="55">
        <f t="shared" si="930"/>
        <v>0</v>
      </c>
      <c r="U690" s="49">
        <f t="shared" si="930"/>
        <v>1</v>
      </c>
      <c r="V690" s="55">
        <f t="shared" si="930"/>
        <v>0</v>
      </c>
      <c r="W690" s="49">
        <f t="shared" si="930"/>
        <v>1</v>
      </c>
      <c r="X690" s="114" t="b">
        <f t="shared" si="853"/>
        <v>1</v>
      </c>
    </row>
    <row r="691" spans="1:24" outlineLevel="1" x14ac:dyDescent="0.25">
      <c r="A691" s="6" t="s">
        <v>32</v>
      </c>
      <c r="B691" s="3" t="s">
        <v>337</v>
      </c>
      <c r="C691" s="48" t="s">
        <v>208</v>
      </c>
      <c r="D691" s="48" t="s">
        <v>65</v>
      </c>
      <c r="E691" s="68" t="s">
        <v>399</v>
      </c>
      <c r="F691" s="3" t="s">
        <v>33</v>
      </c>
      <c r="G691" s="55">
        <v>1</v>
      </c>
      <c r="H691" s="49">
        <v>0</v>
      </c>
      <c r="I691" s="55">
        <f>G691+H691</f>
        <v>1</v>
      </c>
      <c r="J691" s="55">
        <v>0</v>
      </c>
      <c r="K691" s="55">
        <f>I691+J691</f>
        <v>1</v>
      </c>
      <c r="L691" s="55">
        <v>0</v>
      </c>
      <c r="M691" s="55">
        <f>K691+L691</f>
        <v>1</v>
      </c>
      <c r="N691" s="55">
        <v>0</v>
      </c>
      <c r="O691" s="55">
        <f>M691+N691</f>
        <v>1</v>
      </c>
      <c r="P691" s="55">
        <v>0</v>
      </c>
      <c r="Q691" s="55">
        <f>O691+P691</f>
        <v>1</v>
      </c>
      <c r="R691" s="55">
        <v>0</v>
      </c>
      <c r="S691" s="119">
        <f>Q691+R691</f>
        <v>1</v>
      </c>
      <c r="T691" s="55">
        <v>0</v>
      </c>
      <c r="U691" s="55">
        <f>S691+T691</f>
        <v>1</v>
      </c>
      <c r="V691" s="55">
        <v>0</v>
      </c>
      <c r="W691" s="55">
        <f>U691+V691</f>
        <v>1</v>
      </c>
      <c r="X691" s="114" t="b">
        <f t="shared" si="853"/>
        <v>1</v>
      </c>
    </row>
    <row r="692" spans="1:24" ht="33" outlineLevel="1" x14ac:dyDescent="0.25">
      <c r="A692" s="24" t="s">
        <v>522</v>
      </c>
      <c r="B692" s="4" t="s">
        <v>337</v>
      </c>
      <c r="C692" s="43" t="s">
        <v>74</v>
      </c>
      <c r="D692" s="43" t="s">
        <v>6</v>
      </c>
      <c r="E692" s="69" t="s">
        <v>7</v>
      </c>
      <c r="F692" s="3" t="s">
        <v>7</v>
      </c>
      <c r="G692" s="40" t="e">
        <f>G693+#REF!+G804+G810+#REF!</f>
        <v>#REF!</v>
      </c>
      <c r="H692" s="40" t="e">
        <f>H693+#REF!+H804+H810+#REF!</f>
        <v>#REF!</v>
      </c>
      <c r="I692" s="40" t="e">
        <f>I693+#REF!+I804+I810+#REF!</f>
        <v>#REF!</v>
      </c>
      <c r="J692" s="40" t="e">
        <f>J693+#REF!+J804+J810+#REF!</f>
        <v>#REF!</v>
      </c>
      <c r="K692" s="40" t="e">
        <f>K693+#REF!+K804+K810+#REF!</f>
        <v>#REF!</v>
      </c>
      <c r="L692" s="53" t="e">
        <f>L693+#REF!+L804+L810+#REF!</f>
        <v>#REF!</v>
      </c>
      <c r="M692" s="40" t="e">
        <f>M693+#REF!+M804+M810+#REF!</f>
        <v>#REF!</v>
      </c>
      <c r="N692" s="53" t="e">
        <f>N693+#REF!+N804+N810+#REF!</f>
        <v>#REF!</v>
      </c>
      <c r="O692" s="40" t="e">
        <f>O693+#REF!+O804+O810+#REF!</f>
        <v>#REF!</v>
      </c>
      <c r="P692" s="53" t="e">
        <f>P693+#REF!+P804+P810+#REF!</f>
        <v>#REF!</v>
      </c>
      <c r="Q692" s="40" t="e">
        <f>Q693+#REF!+Q804+Q810+#REF!</f>
        <v>#REF!</v>
      </c>
      <c r="R692" s="53" t="e">
        <f>R693+#REF!+R804+R810+#REF!</f>
        <v>#REF!</v>
      </c>
      <c r="S692" s="115"/>
      <c r="T692" s="129">
        <f>T693</f>
        <v>389591.19207000011</v>
      </c>
      <c r="U692" s="129">
        <f>U693</f>
        <v>389591.19207000011</v>
      </c>
      <c r="V692" s="129">
        <f>V693</f>
        <v>-35.538020000000003</v>
      </c>
      <c r="W692" s="129">
        <f>W693</f>
        <v>389555.65405000007</v>
      </c>
      <c r="X692" s="114"/>
    </row>
    <row r="693" spans="1:24" outlineLevel="1" x14ac:dyDescent="0.25">
      <c r="A693" s="24" t="s">
        <v>521</v>
      </c>
      <c r="B693" s="4" t="s">
        <v>337</v>
      </c>
      <c r="C693" s="43" t="s">
        <v>74</v>
      </c>
      <c r="D693" s="43" t="s">
        <v>64</v>
      </c>
      <c r="E693" s="69" t="s">
        <v>7</v>
      </c>
      <c r="F693" s="3" t="s">
        <v>7</v>
      </c>
      <c r="G693" s="40">
        <f t="shared" ref="G693:S693" si="931">G694</f>
        <v>283658.59999999998</v>
      </c>
      <c r="H693" s="40">
        <f t="shared" si="931"/>
        <v>0</v>
      </c>
      <c r="I693" s="40">
        <f t="shared" si="931"/>
        <v>283658.59999999998</v>
      </c>
      <c r="J693" s="40">
        <f t="shared" si="931"/>
        <v>0</v>
      </c>
      <c r="K693" s="40">
        <f t="shared" si="931"/>
        <v>283658.59999999998</v>
      </c>
      <c r="L693" s="53">
        <f t="shared" si="931"/>
        <v>-1000</v>
      </c>
      <c r="M693" s="40">
        <f t="shared" si="931"/>
        <v>282658.59999999998</v>
      </c>
      <c r="N693" s="53">
        <f t="shared" si="931"/>
        <v>0</v>
      </c>
      <c r="O693" s="40">
        <f t="shared" si="931"/>
        <v>282658.59999999998</v>
      </c>
      <c r="P693" s="53">
        <f t="shared" si="931"/>
        <v>0</v>
      </c>
      <c r="Q693" s="40">
        <f t="shared" si="931"/>
        <v>282658.59999999998</v>
      </c>
      <c r="R693" s="53">
        <f t="shared" si="931"/>
        <v>0</v>
      </c>
      <c r="S693" s="115">
        <f t="shared" si="931"/>
        <v>0</v>
      </c>
      <c r="T693" s="129">
        <f>T694+T774</f>
        <v>389591.19207000011</v>
      </c>
      <c r="U693" s="129">
        <f>U694+U774</f>
        <v>389591.19207000011</v>
      </c>
      <c r="V693" s="129">
        <f>V694+V774</f>
        <v>-35.538020000000003</v>
      </c>
      <c r="W693" s="129">
        <f>W694+W774</f>
        <v>389555.65405000007</v>
      </c>
      <c r="X693" s="114"/>
    </row>
    <row r="694" spans="1:24" ht="33" outlineLevel="1" x14ac:dyDescent="0.25">
      <c r="A694" s="27" t="s">
        <v>411</v>
      </c>
      <c r="B694" s="12" t="s">
        <v>337</v>
      </c>
      <c r="C694" s="51" t="s">
        <v>74</v>
      </c>
      <c r="D694" s="51" t="s">
        <v>64</v>
      </c>
      <c r="E694" s="70" t="s">
        <v>339</v>
      </c>
      <c r="F694" s="12" t="s">
        <v>7</v>
      </c>
      <c r="G694" s="52">
        <f t="shared" ref="G694:U694" si="932">G695+G727+G732+G746+G760</f>
        <v>283658.59999999998</v>
      </c>
      <c r="H694" s="52">
        <f t="shared" si="932"/>
        <v>0</v>
      </c>
      <c r="I694" s="52">
        <f t="shared" si="932"/>
        <v>283658.59999999998</v>
      </c>
      <c r="J694" s="52">
        <f t="shared" si="932"/>
        <v>0</v>
      </c>
      <c r="K694" s="52">
        <f t="shared" si="932"/>
        <v>283658.59999999998</v>
      </c>
      <c r="L694" s="75">
        <f t="shared" si="932"/>
        <v>-1000</v>
      </c>
      <c r="M694" s="52">
        <f t="shared" si="932"/>
        <v>282658.59999999998</v>
      </c>
      <c r="N694" s="75">
        <f t="shared" si="932"/>
        <v>0</v>
      </c>
      <c r="O694" s="52">
        <f t="shared" si="932"/>
        <v>282658.59999999998</v>
      </c>
      <c r="P694" s="75">
        <f t="shared" si="932"/>
        <v>0</v>
      </c>
      <c r="Q694" s="52">
        <f t="shared" si="932"/>
        <v>282658.59999999998</v>
      </c>
      <c r="R694" s="75">
        <f t="shared" si="932"/>
        <v>0</v>
      </c>
      <c r="S694" s="121">
        <f t="shared" si="932"/>
        <v>0</v>
      </c>
      <c r="T694" s="130">
        <f t="shared" si="932"/>
        <v>387423.52091000008</v>
      </c>
      <c r="U694" s="138">
        <f t="shared" si="932"/>
        <v>387423.52091000008</v>
      </c>
      <c r="V694" s="130">
        <f t="shared" ref="V694:W694" si="933">V695+V727+V732+V746+V760</f>
        <v>-35.538020000000003</v>
      </c>
      <c r="W694" s="138">
        <f t="shared" si="933"/>
        <v>387387.98289000004</v>
      </c>
      <c r="X694" s="114"/>
    </row>
    <row r="695" spans="1:24" ht="69" outlineLevel="1" x14ac:dyDescent="0.3">
      <c r="A695" s="25" t="s">
        <v>461</v>
      </c>
      <c r="B695" s="5" t="s">
        <v>337</v>
      </c>
      <c r="C695" s="44" t="s">
        <v>74</v>
      </c>
      <c r="D695" s="44" t="s">
        <v>64</v>
      </c>
      <c r="E695" s="66" t="s">
        <v>340</v>
      </c>
      <c r="F695" s="3" t="s">
        <v>7</v>
      </c>
      <c r="G695" s="45">
        <f t="shared" ref="G695" si="934">G696+G704+G708+G716</f>
        <v>269634.59999999998</v>
      </c>
      <c r="H695" s="45">
        <f t="shared" ref="H695" si="935">H696+H704+H708+H716</f>
        <v>0</v>
      </c>
      <c r="I695" s="45">
        <f t="shared" ref="I695" si="936">I696+I704+I708+I716</f>
        <v>269634.59999999998</v>
      </c>
      <c r="J695" s="45">
        <f t="shared" ref="J695" si="937">J696+J704+J708+J716</f>
        <v>0</v>
      </c>
      <c r="K695" s="45">
        <f t="shared" ref="K695" si="938">K696+K704+K708+K716</f>
        <v>269634.59999999998</v>
      </c>
      <c r="L695" s="101">
        <f t="shared" ref="L695" si="939">L696+L704+L708+L716</f>
        <v>-1000</v>
      </c>
      <c r="M695" s="45">
        <f t="shared" ref="M695" si="940">M696+M704+M708+M716</f>
        <v>268634.59999999998</v>
      </c>
      <c r="N695" s="101">
        <f t="shared" ref="N695" si="941">N696+N704+N708+N716</f>
        <v>0</v>
      </c>
      <c r="O695" s="45">
        <f t="shared" ref="O695" si="942">O696+O704+O708+O716</f>
        <v>268634.59999999998</v>
      </c>
      <c r="P695" s="101">
        <f t="shared" ref="P695" si="943">P696+P704+P708+P716</f>
        <v>0</v>
      </c>
      <c r="Q695" s="45">
        <f t="shared" ref="Q695" si="944">Q696+Q704+Q708+Q716</f>
        <v>268634.59999999998</v>
      </c>
      <c r="R695" s="101">
        <f t="shared" ref="R695" si="945">R696+R704+R708+R716</f>
        <v>0</v>
      </c>
      <c r="S695" s="116">
        <f t="shared" ref="S695" si="946">S696+S704+S708+S716</f>
        <v>0</v>
      </c>
      <c r="T695" s="131">
        <f>T696+T704+T708+T716+T700+T712</f>
        <v>338406.13810000004</v>
      </c>
      <c r="U695" s="131">
        <f>U696+U704+U708+U716+U700+U712</f>
        <v>338406.13810000004</v>
      </c>
      <c r="V695" s="131">
        <f>V696+V704+V708+V716+V700+V712</f>
        <v>0</v>
      </c>
      <c r="W695" s="131">
        <f>W696+W704+W708+W716+W700+W712</f>
        <v>338406.13810000004</v>
      </c>
      <c r="X695" s="114"/>
    </row>
    <row r="696" spans="1:24" ht="33" outlineLevel="1" x14ac:dyDescent="0.25">
      <c r="A696" s="26" t="s">
        <v>341</v>
      </c>
      <c r="B696" s="7" t="s">
        <v>337</v>
      </c>
      <c r="C696" s="46" t="s">
        <v>74</v>
      </c>
      <c r="D696" s="46" t="s">
        <v>64</v>
      </c>
      <c r="E696" s="67" t="s">
        <v>342</v>
      </c>
      <c r="F696" s="3" t="s">
        <v>7</v>
      </c>
      <c r="G696" s="47">
        <f t="shared" ref="G696:V698" si="947">G697</f>
        <v>251055.6</v>
      </c>
      <c r="H696" s="47">
        <f t="shared" si="947"/>
        <v>0</v>
      </c>
      <c r="I696" s="47">
        <f t="shared" si="947"/>
        <v>251055.6</v>
      </c>
      <c r="J696" s="47">
        <f t="shared" si="947"/>
        <v>0</v>
      </c>
      <c r="K696" s="47">
        <f t="shared" si="947"/>
        <v>251055.6</v>
      </c>
      <c r="L696" s="80">
        <f t="shared" si="947"/>
        <v>0</v>
      </c>
      <c r="M696" s="47">
        <f t="shared" si="947"/>
        <v>251055.6</v>
      </c>
      <c r="N696" s="80">
        <f t="shared" si="947"/>
        <v>0</v>
      </c>
      <c r="O696" s="47">
        <f t="shared" si="947"/>
        <v>251055.6</v>
      </c>
      <c r="P696" s="80">
        <f t="shared" si="947"/>
        <v>0</v>
      </c>
      <c r="Q696" s="47">
        <f t="shared" si="947"/>
        <v>251055.6</v>
      </c>
      <c r="R696" s="80">
        <f t="shared" si="947"/>
        <v>0</v>
      </c>
      <c r="S696" s="117">
        <f t="shared" si="947"/>
        <v>0</v>
      </c>
      <c r="T696" s="80">
        <f t="shared" si="947"/>
        <v>173238.5</v>
      </c>
      <c r="U696" s="47">
        <f t="shared" si="947"/>
        <v>173238.5</v>
      </c>
      <c r="V696" s="80">
        <f t="shared" si="947"/>
        <v>0</v>
      </c>
      <c r="W696" s="47">
        <f t="shared" ref="V696:W698" si="948">W697</f>
        <v>173238.5</v>
      </c>
      <c r="X696" s="114"/>
    </row>
    <row r="697" spans="1:24" outlineLevel="1" x14ac:dyDescent="0.25">
      <c r="A697" s="6" t="s">
        <v>87</v>
      </c>
      <c r="B697" s="3" t="s">
        <v>337</v>
      </c>
      <c r="C697" s="48" t="s">
        <v>74</v>
      </c>
      <c r="D697" s="48" t="s">
        <v>64</v>
      </c>
      <c r="E697" s="68" t="s">
        <v>343</v>
      </c>
      <c r="F697" s="3" t="s">
        <v>7</v>
      </c>
      <c r="G697" s="49">
        <f t="shared" si="947"/>
        <v>251055.6</v>
      </c>
      <c r="H697" s="49">
        <f t="shared" si="947"/>
        <v>0</v>
      </c>
      <c r="I697" s="49">
        <f t="shared" si="947"/>
        <v>251055.6</v>
      </c>
      <c r="J697" s="49">
        <f t="shared" si="947"/>
        <v>0</v>
      </c>
      <c r="K697" s="49">
        <f t="shared" si="947"/>
        <v>251055.6</v>
      </c>
      <c r="L697" s="55">
        <f t="shared" si="947"/>
        <v>0</v>
      </c>
      <c r="M697" s="49">
        <f t="shared" si="947"/>
        <v>251055.6</v>
      </c>
      <c r="N697" s="55">
        <f t="shared" si="947"/>
        <v>0</v>
      </c>
      <c r="O697" s="49">
        <f t="shared" si="947"/>
        <v>251055.6</v>
      </c>
      <c r="P697" s="55">
        <f t="shared" si="947"/>
        <v>0</v>
      </c>
      <c r="Q697" s="49">
        <f t="shared" si="947"/>
        <v>251055.6</v>
      </c>
      <c r="R697" s="55">
        <f t="shared" si="947"/>
        <v>0</v>
      </c>
      <c r="S697" s="118">
        <f t="shared" si="947"/>
        <v>0</v>
      </c>
      <c r="T697" s="55">
        <f t="shared" si="947"/>
        <v>173238.5</v>
      </c>
      <c r="U697" s="49">
        <f t="shared" si="947"/>
        <v>173238.5</v>
      </c>
      <c r="V697" s="55">
        <f t="shared" si="948"/>
        <v>0</v>
      </c>
      <c r="W697" s="49">
        <f t="shared" si="948"/>
        <v>173238.5</v>
      </c>
      <c r="X697" s="114"/>
    </row>
    <row r="698" spans="1:24" outlineLevel="1" x14ac:dyDescent="0.25">
      <c r="A698" s="6" t="s">
        <v>524</v>
      </c>
      <c r="B698" s="3" t="s">
        <v>337</v>
      </c>
      <c r="C698" s="48" t="s">
        <v>74</v>
      </c>
      <c r="D698" s="48" t="s">
        <v>64</v>
      </c>
      <c r="E698" s="68" t="s">
        <v>343</v>
      </c>
      <c r="F698" s="3">
        <v>500</v>
      </c>
      <c r="G698" s="49">
        <f t="shared" si="947"/>
        <v>251055.6</v>
      </c>
      <c r="H698" s="49">
        <f t="shared" si="947"/>
        <v>0</v>
      </c>
      <c r="I698" s="49">
        <f t="shared" si="947"/>
        <v>251055.6</v>
      </c>
      <c r="J698" s="49">
        <f t="shared" si="947"/>
        <v>0</v>
      </c>
      <c r="K698" s="49">
        <f t="shared" si="947"/>
        <v>251055.6</v>
      </c>
      <c r="L698" s="55">
        <f t="shared" si="947"/>
        <v>0</v>
      </c>
      <c r="M698" s="49">
        <f t="shared" si="947"/>
        <v>251055.6</v>
      </c>
      <c r="N698" s="55">
        <f t="shared" si="947"/>
        <v>0</v>
      </c>
      <c r="O698" s="49">
        <f t="shared" si="947"/>
        <v>251055.6</v>
      </c>
      <c r="P698" s="55">
        <f t="shared" si="947"/>
        <v>0</v>
      </c>
      <c r="Q698" s="49">
        <f t="shared" si="947"/>
        <v>251055.6</v>
      </c>
      <c r="R698" s="55">
        <f t="shared" si="947"/>
        <v>0</v>
      </c>
      <c r="S698" s="118">
        <f t="shared" si="947"/>
        <v>0</v>
      </c>
      <c r="T698" s="55">
        <f t="shared" si="947"/>
        <v>173238.5</v>
      </c>
      <c r="U698" s="49">
        <f t="shared" si="947"/>
        <v>173238.5</v>
      </c>
      <c r="V698" s="55">
        <f t="shared" si="948"/>
        <v>0</v>
      </c>
      <c r="W698" s="49">
        <f t="shared" si="948"/>
        <v>173238.5</v>
      </c>
      <c r="X698" s="114"/>
    </row>
    <row r="699" spans="1:24" outlineLevel="1" x14ac:dyDescent="0.25">
      <c r="A699" s="6" t="s">
        <v>525</v>
      </c>
      <c r="B699" s="3" t="s">
        <v>337</v>
      </c>
      <c r="C699" s="48" t="s">
        <v>74</v>
      </c>
      <c r="D699" s="48" t="s">
        <v>64</v>
      </c>
      <c r="E699" s="68" t="s">
        <v>343</v>
      </c>
      <c r="F699" s="3">
        <v>540</v>
      </c>
      <c r="G699" s="55">
        <v>251055.6</v>
      </c>
      <c r="H699" s="49">
        <v>0</v>
      </c>
      <c r="I699" s="55">
        <f>G699+H699</f>
        <v>251055.6</v>
      </c>
      <c r="J699" s="55">
        <v>0</v>
      </c>
      <c r="K699" s="55">
        <f>I699+J699</f>
        <v>251055.6</v>
      </c>
      <c r="L699" s="55">
        <v>0</v>
      </c>
      <c r="M699" s="55">
        <f>K699+L699</f>
        <v>251055.6</v>
      </c>
      <c r="N699" s="55">
        <v>0</v>
      </c>
      <c r="O699" s="55">
        <f>M699+N699</f>
        <v>251055.6</v>
      </c>
      <c r="P699" s="55">
        <v>0</v>
      </c>
      <c r="Q699" s="55">
        <f>O699+P699</f>
        <v>251055.6</v>
      </c>
      <c r="R699" s="55">
        <v>0</v>
      </c>
      <c r="S699" s="119">
        <v>0</v>
      </c>
      <c r="T699" s="55">
        <v>173238.5</v>
      </c>
      <c r="U699" s="55">
        <f>S699+T699</f>
        <v>173238.5</v>
      </c>
      <c r="V699" s="55">
        <v>0</v>
      </c>
      <c r="W699" s="55">
        <f>U699+V699</f>
        <v>173238.5</v>
      </c>
      <c r="X699" s="114"/>
    </row>
    <row r="700" spans="1:24" s="89" customFormat="1" outlineLevel="1" x14ac:dyDescent="0.25">
      <c r="A700" s="26" t="s">
        <v>374</v>
      </c>
      <c r="B700" s="7" t="s">
        <v>337</v>
      </c>
      <c r="C700" s="46" t="s">
        <v>74</v>
      </c>
      <c r="D700" s="46" t="s">
        <v>64</v>
      </c>
      <c r="E700" s="67" t="s">
        <v>375</v>
      </c>
      <c r="F700" s="3" t="s">
        <v>7</v>
      </c>
      <c r="G700" s="47">
        <f t="shared" ref="G700:V702" si="949">G701</f>
        <v>286700</v>
      </c>
      <c r="H700" s="47">
        <f t="shared" si="949"/>
        <v>15000</v>
      </c>
      <c r="I700" s="47">
        <f t="shared" si="949"/>
        <v>301700</v>
      </c>
      <c r="J700" s="47">
        <f t="shared" si="949"/>
        <v>0</v>
      </c>
      <c r="K700" s="47">
        <f t="shared" si="949"/>
        <v>301700</v>
      </c>
      <c r="L700" s="80">
        <f t="shared" si="949"/>
        <v>-105838.3</v>
      </c>
      <c r="M700" s="47">
        <f t="shared" si="949"/>
        <v>195861.7</v>
      </c>
      <c r="N700" s="80">
        <f t="shared" si="949"/>
        <v>0</v>
      </c>
      <c r="O700" s="47">
        <f t="shared" si="949"/>
        <v>195861.7</v>
      </c>
      <c r="P700" s="80">
        <f t="shared" si="949"/>
        <v>0</v>
      </c>
      <c r="Q700" s="47">
        <f t="shared" si="949"/>
        <v>195861.7</v>
      </c>
      <c r="R700" s="80">
        <f t="shared" si="949"/>
        <v>0</v>
      </c>
      <c r="S700" s="117">
        <f t="shared" si="949"/>
        <v>0</v>
      </c>
      <c r="T700" s="80">
        <f t="shared" si="949"/>
        <v>137226.20000000001</v>
      </c>
      <c r="U700" s="47">
        <f t="shared" si="949"/>
        <v>137226.20000000001</v>
      </c>
      <c r="V700" s="80">
        <f t="shared" si="949"/>
        <v>0</v>
      </c>
      <c r="W700" s="47">
        <f t="shared" ref="V700:W702" si="950">W701</f>
        <v>137226.20000000001</v>
      </c>
      <c r="X700" s="114"/>
    </row>
    <row r="701" spans="1:24" s="89" customFormat="1" outlineLevel="1" x14ac:dyDescent="0.25">
      <c r="A701" s="6" t="s">
        <v>87</v>
      </c>
      <c r="B701" s="3" t="s">
        <v>337</v>
      </c>
      <c r="C701" s="48" t="s">
        <v>74</v>
      </c>
      <c r="D701" s="48" t="s">
        <v>64</v>
      </c>
      <c r="E701" s="68" t="s">
        <v>376</v>
      </c>
      <c r="F701" s="3" t="s">
        <v>7</v>
      </c>
      <c r="G701" s="49">
        <f t="shared" si="949"/>
        <v>286700</v>
      </c>
      <c r="H701" s="49">
        <f t="shared" si="949"/>
        <v>15000</v>
      </c>
      <c r="I701" s="49">
        <f t="shared" si="949"/>
        <v>301700</v>
      </c>
      <c r="J701" s="49">
        <f t="shared" si="949"/>
        <v>0</v>
      </c>
      <c r="K701" s="49">
        <f t="shared" si="949"/>
        <v>301700</v>
      </c>
      <c r="L701" s="55">
        <f t="shared" si="949"/>
        <v>-105838.3</v>
      </c>
      <c r="M701" s="49">
        <f t="shared" si="949"/>
        <v>195861.7</v>
      </c>
      <c r="N701" s="55">
        <f t="shared" si="949"/>
        <v>0</v>
      </c>
      <c r="O701" s="49">
        <f t="shared" si="949"/>
        <v>195861.7</v>
      </c>
      <c r="P701" s="55">
        <f t="shared" si="949"/>
        <v>0</v>
      </c>
      <c r="Q701" s="49">
        <f t="shared" si="949"/>
        <v>195861.7</v>
      </c>
      <c r="R701" s="55">
        <f t="shared" si="949"/>
        <v>0</v>
      </c>
      <c r="S701" s="118">
        <f t="shared" si="949"/>
        <v>0</v>
      </c>
      <c r="T701" s="55">
        <f t="shared" si="949"/>
        <v>137226.20000000001</v>
      </c>
      <c r="U701" s="49">
        <f t="shared" si="949"/>
        <v>137226.20000000001</v>
      </c>
      <c r="V701" s="55">
        <f t="shared" si="950"/>
        <v>0</v>
      </c>
      <c r="W701" s="49">
        <f t="shared" si="950"/>
        <v>137226.20000000001</v>
      </c>
      <c r="X701" s="114"/>
    </row>
    <row r="702" spans="1:24" s="89" customFormat="1" outlineLevel="1" x14ac:dyDescent="0.25">
      <c r="A702" s="6" t="s">
        <v>524</v>
      </c>
      <c r="B702" s="3" t="s">
        <v>337</v>
      </c>
      <c r="C702" s="48" t="s">
        <v>74</v>
      </c>
      <c r="D702" s="48" t="s">
        <v>64</v>
      </c>
      <c r="E702" s="68" t="s">
        <v>376</v>
      </c>
      <c r="F702" s="3">
        <v>500</v>
      </c>
      <c r="G702" s="49">
        <f t="shared" si="949"/>
        <v>286700</v>
      </c>
      <c r="H702" s="49">
        <f t="shared" si="949"/>
        <v>15000</v>
      </c>
      <c r="I702" s="49">
        <f t="shared" si="949"/>
        <v>301700</v>
      </c>
      <c r="J702" s="49">
        <f t="shared" si="949"/>
        <v>0</v>
      </c>
      <c r="K702" s="49">
        <f t="shared" si="949"/>
        <v>301700</v>
      </c>
      <c r="L702" s="55">
        <f t="shared" si="949"/>
        <v>-105838.3</v>
      </c>
      <c r="M702" s="49">
        <f t="shared" si="949"/>
        <v>195861.7</v>
      </c>
      <c r="N702" s="55">
        <f t="shared" si="949"/>
        <v>0</v>
      </c>
      <c r="O702" s="49">
        <f t="shared" si="949"/>
        <v>195861.7</v>
      </c>
      <c r="P702" s="55">
        <f t="shared" si="949"/>
        <v>0</v>
      </c>
      <c r="Q702" s="49">
        <f t="shared" si="949"/>
        <v>195861.7</v>
      </c>
      <c r="R702" s="55">
        <f t="shared" si="949"/>
        <v>0</v>
      </c>
      <c r="S702" s="118">
        <f t="shared" si="949"/>
        <v>0</v>
      </c>
      <c r="T702" s="55">
        <f t="shared" si="949"/>
        <v>137226.20000000001</v>
      </c>
      <c r="U702" s="49">
        <f t="shared" si="949"/>
        <v>137226.20000000001</v>
      </c>
      <c r="V702" s="55">
        <f t="shared" si="950"/>
        <v>0</v>
      </c>
      <c r="W702" s="49">
        <f t="shared" si="950"/>
        <v>137226.20000000001</v>
      </c>
      <c r="X702" s="114"/>
    </row>
    <row r="703" spans="1:24" s="89" customFormat="1" outlineLevel="1" x14ac:dyDescent="0.25">
      <c r="A703" s="6" t="s">
        <v>525</v>
      </c>
      <c r="B703" s="3" t="s">
        <v>337</v>
      </c>
      <c r="C703" s="48" t="s">
        <v>74</v>
      </c>
      <c r="D703" s="48" t="s">
        <v>64</v>
      </c>
      <c r="E703" s="68" t="s">
        <v>376</v>
      </c>
      <c r="F703" s="3">
        <v>540</v>
      </c>
      <c r="G703" s="55">
        <v>286700</v>
      </c>
      <c r="H703" s="91">
        <v>15000</v>
      </c>
      <c r="I703" s="55">
        <f>G703+H703</f>
        <v>301700</v>
      </c>
      <c r="J703" s="55">
        <v>0</v>
      </c>
      <c r="K703" s="55">
        <f>I703+J703</f>
        <v>301700</v>
      </c>
      <c r="L703" s="91">
        <v>-105838.3</v>
      </c>
      <c r="M703" s="55">
        <f>K703+L703</f>
        <v>195861.7</v>
      </c>
      <c r="N703" s="55">
        <v>0</v>
      </c>
      <c r="O703" s="55">
        <f>M703+N703</f>
        <v>195861.7</v>
      </c>
      <c r="P703" s="55">
        <v>0</v>
      </c>
      <c r="Q703" s="55">
        <f>O703+P703</f>
        <v>195861.7</v>
      </c>
      <c r="R703" s="55">
        <v>0</v>
      </c>
      <c r="S703" s="119">
        <v>0</v>
      </c>
      <c r="T703" s="55">
        <v>137226.20000000001</v>
      </c>
      <c r="U703" s="55">
        <f>S703+T703</f>
        <v>137226.20000000001</v>
      </c>
      <c r="V703" s="55">
        <v>0</v>
      </c>
      <c r="W703" s="55">
        <f>U703+V703</f>
        <v>137226.20000000001</v>
      </c>
      <c r="X703" s="114"/>
    </row>
    <row r="704" spans="1:24" ht="33" outlineLevel="1" x14ac:dyDescent="0.25">
      <c r="A704" s="26" t="s">
        <v>479</v>
      </c>
      <c r="B704" s="7" t="s">
        <v>337</v>
      </c>
      <c r="C704" s="46" t="s">
        <v>74</v>
      </c>
      <c r="D704" s="46" t="s">
        <v>64</v>
      </c>
      <c r="E704" s="67" t="s">
        <v>345</v>
      </c>
      <c r="F704" s="3" t="s">
        <v>7</v>
      </c>
      <c r="G704" s="80">
        <f>G705</f>
        <v>71</v>
      </c>
      <c r="H704" s="80">
        <f t="shared" ref="H704:W706" si="951">H705</f>
        <v>0</v>
      </c>
      <c r="I704" s="80">
        <f t="shared" si="951"/>
        <v>71</v>
      </c>
      <c r="J704" s="80">
        <f t="shared" si="951"/>
        <v>0</v>
      </c>
      <c r="K704" s="80">
        <f t="shared" si="951"/>
        <v>71</v>
      </c>
      <c r="L704" s="80">
        <f t="shared" si="951"/>
        <v>0</v>
      </c>
      <c r="M704" s="80">
        <f t="shared" si="951"/>
        <v>71</v>
      </c>
      <c r="N704" s="80">
        <f t="shared" si="951"/>
        <v>0</v>
      </c>
      <c r="O704" s="80">
        <f t="shared" si="951"/>
        <v>71</v>
      </c>
      <c r="P704" s="80">
        <f t="shared" si="951"/>
        <v>0</v>
      </c>
      <c r="Q704" s="80">
        <f t="shared" si="951"/>
        <v>71</v>
      </c>
      <c r="R704" s="80">
        <f t="shared" si="951"/>
        <v>0</v>
      </c>
      <c r="S704" s="122">
        <f t="shared" si="951"/>
        <v>0</v>
      </c>
      <c r="T704" s="132">
        <f t="shared" si="951"/>
        <v>328.98591999999996</v>
      </c>
      <c r="U704" s="132">
        <f t="shared" si="951"/>
        <v>328.98591999999996</v>
      </c>
      <c r="V704" s="132">
        <f t="shared" si="951"/>
        <v>0</v>
      </c>
      <c r="W704" s="132">
        <f t="shared" si="951"/>
        <v>328.98591999999996</v>
      </c>
      <c r="X704" s="114"/>
    </row>
    <row r="705" spans="1:24" ht="49.5" outlineLevel="1" x14ac:dyDescent="0.25">
      <c r="A705" s="6" t="s">
        <v>440</v>
      </c>
      <c r="B705" s="3" t="s">
        <v>337</v>
      </c>
      <c r="C705" s="48" t="s">
        <v>74</v>
      </c>
      <c r="D705" s="48" t="s">
        <v>64</v>
      </c>
      <c r="E705" s="68" t="s">
        <v>439</v>
      </c>
      <c r="F705" s="3" t="s">
        <v>7</v>
      </c>
      <c r="G705" s="55">
        <f t="shared" ref="G705:V706" si="952">G706</f>
        <v>71</v>
      </c>
      <c r="H705" s="55">
        <f t="shared" si="952"/>
        <v>0</v>
      </c>
      <c r="I705" s="55">
        <f t="shared" si="952"/>
        <v>71</v>
      </c>
      <c r="J705" s="55">
        <f t="shared" si="952"/>
        <v>0</v>
      </c>
      <c r="K705" s="55">
        <f t="shared" si="952"/>
        <v>71</v>
      </c>
      <c r="L705" s="55">
        <f t="shared" si="952"/>
        <v>0</v>
      </c>
      <c r="M705" s="55">
        <f t="shared" si="952"/>
        <v>71</v>
      </c>
      <c r="N705" s="55">
        <f t="shared" si="952"/>
        <v>0</v>
      </c>
      <c r="O705" s="55">
        <f t="shared" si="952"/>
        <v>71</v>
      </c>
      <c r="P705" s="55">
        <f t="shared" si="952"/>
        <v>0</v>
      </c>
      <c r="Q705" s="55">
        <f t="shared" si="952"/>
        <v>71</v>
      </c>
      <c r="R705" s="55">
        <f t="shared" si="952"/>
        <v>0</v>
      </c>
      <c r="S705" s="119">
        <f t="shared" si="952"/>
        <v>0</v>
      </c>
      <c r="T705" s="133">
        <f t="shared" si="952"/>
        <v>328.98591999999996</v>
      </c>
      <c r="U705" s="133">
        <f t="shared" si="952"/>
        <v>328.98591999999996</v>
      </c>
      <c r="V705" s="133">
        <f t="shared" si="952"/>
        <v>0</v>
      </c>
      <c r="W705" s="133">
        <f t="shared" si="951"/>
        <v>328.98591999999996</v>
      </c>
      <c r="X705" s="114"/>
    </row>
    <row r="706" spans="1:24" outlineLevel="1" x14ac:dyDescent="0.25">
      <c r="A706" s="6" t="s">
        <v>524</v>
      </c>
      <c r="B706" s="3" t="s">
        <v>337</v>
      </c>
      <c r="C706" s="48" t="s">
        <v>74</v>
      </c>
      <c r="D706" s="48" t="s">
        <v>64</v>
      </c>
      <c r="E706" s="68" t="s">
        <v>439</v>
      </c>
      <c r="F706" s="3">
        <v>500</v>
      </c>
      <c r="G706" s="55">
        <f t="shared" si="952"/>
        <v>71</v>
      </c>
      <c r="H706" s="55">
        <f t="shared" si="952"/>
        <v>0</v>
      </c>
      <c r="I706" s="55">
        <f t="shared" si="952"/>
        <v>71</v>
      </c>
      <c r="J706" s="55">
        <f t="shared" si="952"/>
        <v>0</v>
      </c>
      <c r="K706" s="55">
        <f t="shared" si="952"/>
        <v>71</v>
      </c>
      <c r="L706" s="55">
        <f t="shared" si="952"/>
        <v>0</v>
      </c>
      <c r="M706" s="55">
        <f t="shared" si="952"/>
        <v>71</v>
      </c>
      <c r="N706" s="55">
        <f t="shared" si="952"/>
        <v>0</v>
      </c>
      <c r="O706" s="55">
        <f t="shared" si="952"/>
        <v>71</v>
      </c>
      <c r="P706" s="55">
        <f t="shared" si="952"/>
        <v>0</v>
      </c>
      <c r="Q706" s="55">
        <f t="shared" si="952"/>
        <v>71</v>
      </c>
      <c r="R706" s="55">
        <f t="shared" si="952"/>
        <v>0</v>
      </c>
      <c r="S706" s="119">
        <f t="shared" si="952"/>
        <v>0</v>
      </c>
      <c r="T706" s="133">
        <f t="shared" si="952"/>
        <v>328.98591999999996</v>
      </c>
      <c r="U706" s="133">
        <f t="shared" si="952"/>
        <v>328.98591999999996</v>
      </c>
      <c r="V706" s="133">
        <f t="shared" si="951"/>
        <v>0</v>
      </c>
      <c r="W706" s="133">
        <f t="shared" si="951"/>
        <v>328.98591999999996</v>
      </c>
      <c r="X706" s="114"/>
    </row>
    <row r="707" spans="1:24" outlineLevel="1" x14ac:dyDescent="0.25">
      <c r="A707" s="6" t="s">
        <v>525</v>
      </c>
      <c r="B707" s="3" t="s">
        <v>337</v>
      </c>
      <c r="C707" s="48" t="s">
        <v>74</v>
      </c>
      <c r="D707" s="48" t="s">
        <v>64</v>
      </c>
      <c r="E707" s="68" t="s">
        <v>439</v>
      </c>
      <c r="F707" s="3">
        <v>540</v>
      </c>
      <c r="G707" s="55">
        <v>71</v>
      </c>
      <c r="H707" s="49">
        <v>0</v>
      </c>
      <c r="I707" s="55">
        <f>G707+H707</f>
        <v>71</v>
      </c>
      <c r="J707" s="55">
        <v>0</v>
      </c>
      <c r="K707" s="55">
        <f>I707+J707</f>
        <v>71</v>
      </c>
      <c r="L707" s="55">
        <v>0</v>
      </c>
      <c r="M707" s="55">
        <f>K707+L707</f>
        <v>71</v>
      </c>
      <c r="N707" s="55">
        <v>0</v>
      </c>
      <c r="O707" s="55">
        <f>M707+N707</f>
        <v>71</v>
      </c>
      <c r="P707" s="55">
        <v>0</v>
      </c>
      <c r="Q707" s="55">
        <f>O707+P707</f>
        <v>71</v>
      </c>
      <c r="R707" s="55">
        <v>0</v>
      </c>
      <c r="S707" s="119">
        <v>0</v>
      </c>
      <c r="T707" s="133">
        <f>52.3232+276.66272</f>
        <v>328.98591999999996</v>
      </c>
      <c r="U707" s="133">
        <f>S707+T707</f>
        <v>328.98591999999996</v>
      </c>
      <c r="V707" s="133">
        <v>0</v>
      </c>
      <c r="W707" s="133">
        <f>U707+V707</f>
        <v>328.98591999999996</v>
      </c>
      <c r="X707" s="114"/>
    </row>
    <row r="708" spans="1:24" ht="33" outlineLevel="1" x14ac:dyDescent="0.25">
      <c r="A708" s="26" t="s">
        <v>480</v>
      </c>
      <c r="B708" s="7" t="s">
        <v>337</v>
      </c>
      <c r="C708" s="46" t="s">
        <v>74</v>
      </c>
      <c r="D708" s="46" t="s">
        <v>64</v>
      </c>
      <c r="E708" s="72" t="s">
        <v>475</v>
      </c>
      <c r="F708" s="3"/>
      <c r="G708" s="55">
        <f>G709</f>
        <v>508</v>
      </c>
      <c r="H708" s="55">
        <f t="shared" ref="H708:W710" si="953">H709</f>
        <v>0</v>
      </c>
      <c r="I708" s="55">
        <f t="shared" si="953"/>
        <v>508</v>
      </c>
      <c r="J708" s="55">
        <f t="shared" si="953"/>
        <v>0</v>
      </c>
      <c r="K708" s="55">
        <f t="shared" si="953"/>
        <v>508</v>
      </c>
      <c r="L708" s="55">
        <f t="shared" si="953"/>
        <v>0</v>
      </c>
      <c r="M708" s="55">
        <f t="shared" si="953"/>
        <v>508</v>
      </c>
      <c r="N708" s="55">
        <f t="shared" si="953"/>
        <v>0</v>
      </c>
      <c r="O708" s="80">
        <f t="shared" si="953"/>
        <v>508</v>
      </c>
      <c r="P708" s="80">
        <f t="shared" si="953"/>
        <v>0</v>
      </c>
      <c r="Q708" s="80">
        <f t="shared" si="953"/>
        <v>508</v>
      </c>
      <c r="R708" s="80">
        <f t="shared" si="953"/>
        <v>0</v>
      </c>
      <c r="S708" s="122">
        <f t="shared" si="953"/>
        <v>0</v>
      </c>
      <c r="T708" s="132">
        <f t="shared" si="953"/>
        <v>612.10140000000001</v>
      </c>
      <c r="U708" s="132">
        <f t="shared" si="953"/>
        <v>612.10140000000001</v>
      </c>
      <c r="V708" s="132">
        <f t="shared" si="953"/>
        <v>0</v>
      </c>
      <c r="W708" s="132">
        <f t="shared" si="953"/>
        <v>612.10140000000001</v>
      </c>
      <c r="X708" s="114"/>
    </row>
    <row r="709" spans="1:24" ht="49.5" outlineLevel="1" x14ac:dyDescent="0.25">
      <c r="A709" s="6" t="s">
        <v>481</v>
      </c>
      <c r="B709" s="3" t="s">
        <v>337</v>
      </c>
      <c r="C709" s="48" t="s">
        <v>74</v>
      </c>
      <c r="D709" s="48" t="s">
        <v>64</v>
      </c>
      <c r="E709" s="73" t="s">
        <v>476</v>
      </c>
      <c r="F709" s="3" t="s">
        <v>7</v>
      </c>
      <c r="G709" s="55">
        <f>G710</f>
        <v>508</v>
      </c>
      <c r="H709" s="55">
        <f t="shared" si="953"/>
        <v>0</v>
      </c>
      <c r="I709" s="55">
        <f t="shared" si="953"/>
        <v>508</v>
      </c>
      <c r="J709" s="55">
        <f t="shared" si="953"/>
        <v>0</v>
      </c>
      <c r="K709" s="55">
        <f t="shared" si="953"/>
        <v>508</v>
      </c>
      <c r="L709" s="55">
        <f t="shared" si="953"/>
        <v>0</v>
      </c>
      <c r="M709" s="55">
        <f t="shared" si="953"/>
        <v>508</v>
      </c>
      <c r="N709" s="55">
        <f t="shared" si="953"/>
        <v>0</v>
      </c>
      <c r="O709" s="55">
        <f t="shared" si="953"/>
        <v>508</v>
      </c>
      <c r="P709" s="55">
        <f t="shared" si="953"/>
        <v>0</v>
      </c>
      <c r="Q709" s="55">
        <f t="shared" si="953"/>
        <v>508</v>
      </c>
      <c r="R709" s="55">
        <f t="shared" si="953"/>
        <v>0</v>
      </c>
      <c r="S709" s="119">
        <f t="shared" si="953"/>
        <v>0</v>
      </c>
      <c r="T709" s="133">
        <f t="shared" si="953"/>
        <v>612.10140000000001</v>
      </c>
      <c r="U709" s="133">
        <f t="shared" si="953"/>
        <v>612.10140000000001</v>
      </c>
      <c r="V709" s="133">
        <f t="shared" si="953"/>
        <v>0</v>
      </c>
      <c r="W709" s="133">
        <f t="shared" si="953"/>
        <v>612.10140000000001</v>
      </c>
      <c r="X709" s="114"/>
    </row>
    <row r="710" spans="1:24" outlineLevel="1" x14ac:dyDescent="0.25">
      <c r="A710" s="6" t="s">
        <v>524</v>
      </c>
      <c r="B710" s="3" t="s">
        <v>337</v>
      </c>
      <c r="C710" s="48" t="s">
        <v>74</v>
      </c>
      <c r="D710" s="48" t="s">
        <v>64</v>
      </c>
      <c r="E710" s="73" t="s">
        <v>476</v>
      </c>
      <c r="F710" s="3">
        <v>500</v>
      </c>
      <c r="G710" s="55">
        <f>G711</f>
        <v>508</v>
      </c>
      <c r="H710" s="55">
        <f t="shared" si="953"/>
        <v>0</v>
      </c>
      <c r="I710" s="55">
        <f t="shared" si="953"/>
        <v>508</v>
      </c>
      <c r="J710" s="55">
        <f t="shared" si="953"/>
        <v>0</v>
      </c>
      <c r="K710" s="55">
        <f t="shared" si="953"/>
        <v>508</v>
      </c>
      <c r="L710" s="55">
        <f t="shared" si="953"/>
        <v>0</v>
      </c>
      <c r="M710" s="55">
        <f t="shared" si="953"/>
        <v>508</v>
      </c>
      <c r="N710" s="55">
        <f t="shared" si="953"/>
        <v>0</v>
      </c>
      <c r="O710" s="55">
        <f t="shared" si="953"/>
        <v>508</v>
      </c>
      <c r="P710" s="55">
        <f t="shared" si="953"/>
        <v>0</v>
      </c>
      <c r="Q710" s="55">
        <f t="shared" si="953"/>
        <v>508</v>
      </c>
      <c r="R710" s="55">
        <f t="shared" si="953"/>
        <v>0</v>
      </c>
      <c r="S710" s="119">
        <f t="shared" si="953"/>
        <v>0</v>
      </c>
      <c r="T710" s="133">
        <f t="shared" si="953"/>
        <v>612.10140000000001</v>
      </c>
      <c r="U710" s="133">
        <f t="shared" si="953"/>
        <v>612.10140000000001</v>
      </c>
      <c r="V710" s="133">
        <f t="shared" si="953"/>
        <v>0</v>
      </c>
      <c r="W710" s="133">
        <f t="shared" si="953"/>
        <v>612.10140000000001</v>
      </c>
      <c r="X710" s="114"/>
    </row>
    <row r="711" spans="1:24" outlineLevel="1" x14ac:dyDescent="0.25">
      <c r="A711" s="6" t="s">
        <v>525</v>
      </c>
      <c r="B711" s="3" t="s">
        <v>337</v>
      </c>
      <c r="C711" s="48" t="s">
        <v>74</v>
      </c>
      <c r="D711" s="48" t="s">
        <v>64</v>
      </c>
      <c r="E711" s="73" t="s">
        <v>476</v>
      </c>
      <c r="F711" s="3">
        <v>540</v>
      </c>
      <c r="G711" s="55">
        <v>508</v>
      </c>
      <c r="H711" s="49">
        <v>0</v>
      </c>
      <c r="I711" s="55">
        <f>G711+H711</f>
        <v>508</v>
      </c>
      <c r="J711" s="55">
        <v>0</v>
      </c>
      <c r="K711" s="55">
        <f>I711+J711</f>
        <v>508</v>
      </c>
      <c r="L711" s="55">
        <v>0</v>
      </c>
      <c r="M711" s="55">
        <f>K711+L711</f>
        <v>508</v>
      </c>
      <c r="N711" s="55">
        <v>0</v>
      </c>
      <c r="O711" s="55">
        <f>M711+N711</f>
        <v>508</v>
      </c>
      <c r="P711" s="55">
        <v>0</v>
      </c>
      <c r="Q711" s="55">
        <f>O711+P711</f>
        <v>508</v>
      </c>
      <c r="R711" s="55">
        <v>0</v>
      </c>
      <c r="S711" s="119">
        <v>0</v>
      </c>
      <c r="T711" s="133">
        <f>282.5+329.6014</f>
        <v>612.10140000000001</v>
      </c>
      <c r="U711" s="133">
        <f>S711+T711</f>
        <v>612.10140000000001</v>
      </c>
      <c r="V711" s="133">
        <v>0</v>
      </c>
      <c r="W711" s="133">
        <f>U711+V711</f>
        <v>612.10140000000001</v>
      </c>
      <c r="X711" s="114"/>
    </row>
    <row r="712" spans="1:24" s="89" customFormat="1" ht="33" outlineLevel="1" x14ac:dyDescent="0.25">
      <c r="A712" s="26" t="s">
        <v>486</v>
      </c>
      <c r="B712" s="7" t="s">
        <v>337</v>
      </c>
      <c r="C712" s="46" t="s">
        <v>74</v>
      </c>
      <c r="D712" s="46" t="s">
        <v>64</v>
      </c>
      <c r="E712" s="72" t="s">
        <v>477</v>
      </c>
      <c r="F712" s="3"/>
      <c r="G712" s="55">
        <f>G713</f>
        <v>893</v>
      </c>
      <c r="H712" s="55">
        <f t="shared" ref="H712:W714" si="954">H713</f>
        <v>0</v>
      </c>
      <c r="I712" s="55">
        <f t="shared" si="954"/>
        <v>893</v>
      </c>
      <c r="J712" s="55">
        <f t="shared" si="954"/>
        <v>0</v>
      </c>
      <c r="K712" s="55">
        <f t="shared" si="954"/>
        <v>893</v>
      </c>
      <c r="L712" s="55">
        <f t="shared" si="954"/>
        <v>0</v>
      </c>
      <c r="M712" s="55">
        <f t="shared" si="954"/>
        <v>893</v>
      </c>
      <c r="N712" s="55">
        <f t="shared" si="954"/>
        <v>0</v>
      </c>
      <c r="O712" s="80">
        <f t="shared" si="954"/>
        <v>893</v>
      </c>
      <c r="P712" s="80">
        <f t="shared" si="954"/>
        <v>0</v>
      </c>
      <c r="Q712" s="80">
        <f t="shared" si="954"/>
        <v>893</v>
      </c>
      <c r="R712" s="80">
        <f t="shared" si="954"/>
        <v>0</v>
      </c>
      <c r="S712" s="122">
        <f t="shared" si="954"/>
        <v>0</v>
      </c>
      <c r="T712" s="132">
        <f t="shared" si="954"/>
        <v>246.69595000000001</v>
      </c>
      <c r="U712" s="132">
        <f t="shared" si="954"/>
        <v>246.69595000000001</v>
      </c>
      <c r="V712" s="132">
        <f t="shared" si="954"/>
        <v>0</v>
      </c>
      <c r="W712" s="132">
        <f t="shared" si="954"/>
        <v>246.69595000000001</v>
      </c>
      <c r="X712" s="114"/>
    </row>
    <row r="713" spans="1:24" s="89" customFormat="1" ht="49.5" outlineLevel="1" x14ac:dyDescent="0.25">
      <c r="A713" s="6" t="s">
        <v>487</v>
      </c>
      <c r="B713" s="3" t="s">
        <v>337</v>
      </c>
      <c r="C713" s="48" t="s">
        <v>74</v>
      </c>
      <c r="D713" s="48" t="s">
        <v>64</v>
      </c>
      <c r="E713" s="73" t="s">
        <v>478</v>
      </c>
      <c r="F713" s="3" t="s">
        <v>7</v>
      </c>
      <c r="G713" s="55">
        <f>G714</f>
        <v>893</v>
      </c>
      <c r="H713" s="55">
        <f t="shared" si="954"/>
        <v>0</v>
      </c>
      <c r="I713" s="55">
        <f t="shared" si="954"/>
        <v>893</v>
      </c>
      <c r="J713" s="55">
        <f t="shared" si="954"/>
        <v>0</v>
      </c>
      <c r="K713" s="55">
        <f t="shared" si="954"/>
        <v>893</v>
      </c>
      <c r="L713" s="55">
        <f t="shared" si="954"/>
        <v>0</v>
      </c>
      <c r="M713" s="55">
        <f t="shared" si="954"/>
        <v>893</v>
      </c>
      <c r="N713" s="55">
        <f t="shared" si="954"/>
        <v>0</v>
      </c>
      <c r="O713" s="55">
        <f t="shared" si="954"/>
        <v>893</v>
      </c>
      <c r="P713" s="55">
        <f t="shared" si="954"/>
        <v>0</v>
      </c>
      <c r="Q713" s="55">
        <f t="shared" si="954"/>
        <v>893</v>
      </c>
      <c r="R713" s="55">
        <f t="shared" si="954"/>
        <v>0</v>
      </c>
      <c r="S713" s="119">
        <f t="shared" si="954"/>
        <v>0</v>
      </c>
      <c r="T713" s="133">
        <f t="shared" si="954"/>
        <v>246.69595000000001</v>
      </c>
      <c r="U713" s="133">
        <f t="shared" si="954"/>
        <v>246.69595000000001</v>
      </c>
      <c r="V713" s="133">
        <f t="shared" si="954"/>
        <v>0</v>
      </c>
      <c r="W713" s="133">
        <f t="shared" si="954"/>
        <v>246.69595000000001</v>
      </c>
      <c r="X713" s="114"/>
    </row>
    <row r="714" spans="1:24" s="89" customFormat="1" outlineLevel="1" x14ac:dyDescent="0.25">
      <c r="A714" s="6" t="s">
        <v>524</v>
      </c>
      <c r="B714" s="3" t="s">
        <v>337</v>
      </c>
      <c r="C714" s="48" t="s">
        <v>74</v>
      </c>
      <c r="D714" s="48" t="s">
        <v>64</v>
      </c>
      <c r="E714" s="73" t="s">
        <v>478</v>
      </c>
      <c r="F714" s="3">
        <v>500</v>
      </c>
      <c r="G714" s="55">
        <f>G715</f>
        <v>893</v>
      </c>
      <c r="H714" s="55">
        <f t="shared" si="954"/>
        <v>0</v>
      </c>
      <c r="I714" s="55">
        <f t="shared" si="954"/>
        <v>893</v>
      </c>
      <c r="J714" s="55">
        <f t="shared" si="954"/>
        <v>0</v>
      </c>
      <c r="K714" s="55">
        <f t="shared" si="954"/>
        <v>893</v>
      </c>
      <c r="L714" s="55">
        <f t="shared" si="954"/>
        <v>0</v>
      </c>
      <c r="M714" s="55">
        <f t="shared" si="954"/>
        <v>893</v>
      </c>
      <c r="N714" s="55">
        <f t="shared" si="954"/>
        <v>0</v>
      </c>
      <c r="O714" s="55">
        <f t="shared" si="954"/>
        <v>893</v>
      </c>
      <c r="P714" s="55">
        <f t="shared" si="954"/>
        <v>0</v>
      </c>
      <c r="Q714" s="55">
        <f t="shared" si="954"/>
        <v>893</v>
      </c>
      <c r="R714" s="55">
        <f t="shared" si="954"/>
        <v>0</v>
      </c>
      <c r="S714" s="119">
        <f t="shared" si="954"/>
        <v>0</v>
      </c>
      <c r="T714" s="133">
        <f t="shared" si="954"/>
        <v>246.69595000000001</v>
      </c>
      <c r="U714" s="133">
        <f t="shared" si="954"/>
        <v>246.69595000000001</v>
      </c>
      <c r="V714" s="133">
        <f t="shared" si="954"/>
        <v>0</v>
      </c>
      <c r="W714" s="133">
        <f t="shared" si="954"/>
        <v>246.69595000000001</v>
      </c>
      <c r="X714" s="114"/>
    </row>
    <row r="715" spans="1:24" s="89" customFormat="1" outlineLevel="1" x14ac:dyDescent="0.25">
      <c r="A715" s="6" t="s">
        <v>525</v>
      </c>
      <c r="B715" s="3" t="s">
        <v>337</v>
      </c>
      <c r="C715" s="48" t="s">
        <v>74</v>
      </c>
      <c r="D715" s="48" t="s">
        <v>64</v>
      </c>
      <c r="E715" s="73" t="s">
        <v>478</v>
      </c>
      <c r="F715" s="3">
        <v>540</v>
      </c>
      <c r="G715" s="55">
        <v>893</v>
      </c>
      <c r="H715" s="49">
        <v>0</v>
      </c>
      <c r="I715" s="55">
        <f>G715+H715</f>
        <v>893</v>
      </c>
      <c r="J715" s="55">
        <v>0</v>
      </c>
      <c r="K715" s="55">
        <f>I715+J715</f>
        <v>893</v>
      </c>
      <c r="L715" s="55">
        <v>0</v>
      </c>
      <c r="M715" s="55">
        <f>K715+L715</f>
        <v>893</v>
      </c>
      <c r="N715" s="55">
        <v>0</v>
      </c>
      <c r="O715" s="55">
        <f>M715+N715</f>
        <v>893</v>
      </c>
      <c r="P715" s="55">
        <v>0</v>
      </c>
      <c r="Q715" s="55">
        <f>O715+P715</f>
        <v>893</v>
      </c>
      <c r="R715" s="55">
        <v>0</v>
      </c>
      <c r="S715" s="119">
        <v>0</v>
      </c>
      <c r="T715" s="133">
        <v>246.69595000000001</v>
      </c>
      <c r="U715" s="133">
        <f>S715+T715</f>
        <v>246.69595000000001</v>
      </c>
      <c r="V715" s="133">
        <v>0</v>
      </c>
      <c r="W715" s="133">
        <f>U715+V715</f>
        <v>246.69595000000001</v>
      </c>
      <c r="X715" s="114"/>
    </row>
    <row r="716" spans="1:24" outlineLevel="1" x14ac:dyDescent="0.25">
      <c r="A716" s="26" t="s">
        <v>344</v>
      </c>
      <c r="B716" s="7" t="s">
        <v>337</v>
      </c>
      <c r="C716" s="46" t="s">
        <v>74</v>
      </c>
      <c r="D716" s="46" t="s">
        <v>64</v>
      </c>
      <c r="E716" s="67" t="s">
        <v>482</v>
      </c>
      <c r="F716" s="3" t="s">
        <v>7</v>
      </c>
      <c r="G716" s="80">
        <f>G717</f>
        <v>18000</v>
      </c>
      <c r="H716" s="80">
        <f t="shared" ref="H716:W717" si="955">H717</f>
        <v>0</v>
      </c>
      <c r="I716" s="80">
        <f t="shared" si="955"/>
        <v>18000</v>
      </c>
      <c r="J716" s="80">
        <f t="shared" si="955"/>
        <v>0</v>
      </c>
      <c r="K716" s="80">
        <f t="shared" si="955"/>
        <v>18000</v>
      </c>
      <c r="L716" s="80">
        <f t="shared" si="955"/>
        <v>-1000</v>
      </c>
      <c r="M716" s="80">
        <f t="shared" si="955"/>
        <v>17000</v>
      </c>
      <c r="N716" s="80">
        <f t="shared" si="955"/>
        <v>0</v>
      </c>
      <c r="O716" s="80">
        <f t="shared" si="955"/>
        <v>17000</v>
      </c>
      <c r="P716" s="80">
        <f t="shared" si="955"/>
        <v>0</v>
      </c>
      <c r="Q716" s="80">
        <f t="shared" si="955"/>
        <v>17000</v>
      </c>
      <c r="R716" s="80">
        <f t="shared" si="955"/>
        <v>0</v>
      </c>
      <c r="S716" s="122">
        <f t="shared" si="955"/>
        <v>0</v>
      </c>
      <c r="T716" s="132">
        <f t="shared" si="955"/>
        <v>26753.654829999999</v>
      </c>
      <c r="U716" s="132">
        <f t="shared" si="955"/>
        <v>26753.654829999999</v>
      </c>
      <c r="V716" s="132">
        <f t="shared" si="955"/>
        <v>0</v>
      </c>
      <c r="W716" s="132">
        <f t="shared" si="955"/>
        <v>26753.654829999999</v>
      </c>
      <c r="X716" s="114"/>
    </row>
    <row r="717" spans="1:24" outlineLevel="1" x14ac:dyDescent="0.25">
      <c r="A717" s="6" t="s">
        <v>101</v>
      </c>
      <c r="B717" s="3" t="s">
        <v>337</v>
      </c>
      <c r="C717" s="48" t="s">
        <v>74</v>
      </c>
      <c r="D717" s="48" t="s">
        <v>64</v>
      </c>
      <c r="E717" s="68" t="s">
        <v>483</v>
      </c>
      <c r="F717" s="3" t="s">
        <v>7</v>
      </c>
      <c r="G717" s="55">
        <f>G718</f>
        <v>18000</v>
      </c>
      <c r="H717" s="55">
        <f t="shared" si="955"/>
        <v>0</v>
      </c>
      <c r="I717" s="55">
        <f t="shared" si="955"/>
        <v>18000</v>
      </c>
      <c r="J717" s="55">
        <f t="shared" si="955"/>
        <v>0</v>
      </c>
      <c r="K717" s="55">
        <f t="shared" si="955"/>
        <v>18000</v>
      </c>
      <c r="L717" s="55">
        <f t="shared" si="955"/>
        <v>-1000</v>
      </c>
      <c r="M717" s="55">
        <f t="shared" si="955"/>
        <v>17000</v>
      </c>
      <c r="N717" s="55">
        <f t="shared" si="955"/>
        <v>0</v>
      </c>
      <c r="O717" s="55">
        <f t="shared" si="955"/>
        <v>17000</v>
      </c>
      <c r="P717" s="55">
        <f t="shared" si="955"/>
        <v>0</v>
      </c>
      <c r="Q717" s="55">
        <f t="shared" si="955"/>
        <v>17000</v>
      </c>
      <c r="R717" s="55">
        <f t="shared" si="955"/>
        <v>0</v>
      </c>
      <c r="S717" s="119">
        <f t="shared" si="955"/>
        <v>0</v>
      </c>
      <c r="T717" s="133">
        <f>T718+T721+T724</f>
        <v>26753.654829999999</v>
      </c>
      <c r="U717" s="133">
        <f>U718+U721+U724</f>
        <v>26753.654829999999</v>
      </c>
      <c r="V717" s="133">
        <f>V718+V721+V724</f>
        <v>0</v>
      </c>
      <c r="W717" s="133">
        <f>W718+W721+W724</f>
        <v>26753.654829999999</v>
      </c>
      <c r="X717" s="114"/>
    </row>
    <row r="718" spans="1:24" ht="33" outlineLevel="1" x14ac:dyDescent="0.25">
      <c r="A718" s="6" t="s">
        <v>465</v>
      </c>
      <c r="B718" s="3" t="s">
        <v>337</v>
      </c>
      <c r="C718" s="48" t="s">
        <v>74</v>
      </c>
      <c r="D718" s="48" t="s">
        <v>64</v>
      </c>
      <c r="E718" s="68" t="s">
        <v>484</v>
      </c>
      <c r="F718" s="3" t="s">
        <v>7</v>
      </c>
      <c r="G718" s="55">
        <f t="shared" ref="G718:V719" si="956">G719</f>
        <v>18000</v>
      </c>
      <c r="H718" s="55">
        <f t="shared" si="956"/>
        <v>0</v>
      </c>
      <c r="I718" s="55">
        <f t="shared" si="956"/>
        <v>18000</v>
      </c>
      <c r="J718" s="55">
        <f t="shared" si="956"/>
        <v>0</v>
      </c>
      <c r="K718" s="55">
        <f t="shared" si="956"/>
        <v>18000</v>
      </c>
      <c r="L718" s="55">
        <f t="shared" si="956"/>
        <v>-1000</v>
      </c>
      <c r="M718" s="55">
        <f t="shared" si="956"/>
        <v>17000</v>
      </c>
      <c r="N718" s="55">
        <f t="shared" si="956"/>
        <v>0</v>
      </c>
      <c r="O718" s="55">
        <f t="shared" si="956"/>
        <v>17000</v>
      </c>
      <c r="P718" s="55">
        <f t="shared" si="956"/>
        <v>0</v>
      </c>
      <c r="Q718" s="55">
        <f t="shared" si="956"/>
        <v>17000</v>
      </c>
      <c r="R718" s="55">
        <f t="shared" si="956"/>
        <v>0</v>
      </c>
      <c r="S718" s="119">
        <f t="shared" si="956"/>
        <v>0</v>
      </c>
      <c r="T718" s="133">
        <f t="shared" si="956"/>
        <v>10149.766159999999</v>
      </c>
      <c r="U718" s="133">
        <f t="shared" si="956"/>
        <v>10149.766159999999</v>
      </c>
      <c r="V718" s="133">
        <f t="shared" si="956"/>
        <v>0</v>
      </c>
      <c r="W718" s="133">
        <f t="shared" ref="V718:W719" si="957">W719</f>
        <v>10149.766159999999</v>
      </c>
      <c r="X718" s="114"/>
    </row>
    <row r="719" spans="1:24" outlineLevel="1" x14ac:dyDescent="0.25">
      <c r="A719" s="6" t="s">
        <v>524</v>
      </c>
      <c r="B719" s="3" t="s">
        <v>337</v>
      </c>
      <c r="C719" s="48" t="s">
        <v>74</v>
      </c>
      <c r="D719" s="48" t="s">
        <v>64</v>
      </c>
      <c r="E719" s="68" t="s">
        <v>484</v>
      </c>
      <c r="F719" s="3">
        <v>500</v>
      </c>
      <c r="G719" s="55">
        <f t="shared" si="956"/>
        <v>18000</v>
      </c>
      <c r="H719" s="55">
        <f t="shared" si="956"/>
        <v>0</v>
      </c>
      <c r="I719" s="55">
        <f t="shared" si="956"/>
        <v>18000</v>
      </c>
      <c r="J719" s="55">
        <f t="shared" si="956"/>
        <v>0</v>
      </c>
      <c r="K719" s="55">
        <f t="shared" si="956"/>
        <v>18000</v>
      </c>
      <c r="L719" s="55">
        <f t="shared" si="956"/>
        <v>-1000</v>
      </c>
      <c r="M719" s="55">
        <f t="shared" si="956"/>
        <v>17000</v>
      </c>
      <c r="N719" s="55">
        <f t="shared" si="956"/>
        <v>0</v>
      </c>
      <c r="O719" s="55">
        <f t="shared" si="956"/>
        <v>17000</v>
      </c>
      <c r="P719" s="55">
        <f t="shared" si="956"/>
        <v>0</v>
      </c>
      <c r="Q719" s="55">
        <f t="shared" si="956"/>
        <v>17000</v>
      </c>
      <c r="R719" s="55">
        <f t="shared" si="956"/>
        <v>0</v>
      </c>
      <c r="S719" s="119">
        <f t="shared" si="956"/>
        <v>0</v>
      </c>
      <c r="T719" s="133">
        <f t="shared" si="956"/>
        <v>10149.766159999999</v>
      </c>
      <c r="U719" s="133">
        <f t="shared" si="956"/>
        <v>10149.766159999999</v>
      </c>
      <c r="V719" s="133">
        <f t="shared" si="957"/>
        <v>0</v>
      </c>
      <c r="W719" s="133">
        <f t="shared" si="957"/>
        <v>10149.766159999999</v>
      </c>
      <c r="X719" s="114"/>
    </row>
    <row r="720" spans="1:24" outlineLevel="1" x14ac:dyDescent="0.25">
      <c r="A720" s="6" t="s">
        <v>525</v>
      </c>
      <c r="B720" s="3" t="s">
        <v>337</v>
      </c>
      <c r="C720" s="48" t="s">
        <v>74</v>
      </c>
      <c r="D720" s="48" t="s">
        <v>64</v>
      </c>
      <c r="E720" s="68" t="s">
        <v>484</v>
      </c>
      <c r="F720" s="3">
        <v>540</v>
      </c>
      <c r="G720" s="55">
        <v>18000</v>
      </c>
      <c r="H720" s="49">
        <v>0</v>
      </c>
      <c r="I720" s="55">
        <f>G720+H720</f>
        <v>18000</v>
      </c>
      <c r="J720" s="55">
        <v>0</v>
      </c>
      <c r="K720" s="55">
        <f>I720+J720</f>
        <v>18000</v>
      </c>
      <c r="L720" s="91">
        <v>-1000</v>
      </c>
      <c r="M720" s="55">
        <f>K720+L720</f>
        <v>17000</v>
      </c>
      <c r="N720" s="55">
        <v>0</v>
      </c>
      <c r="O720" s="55">
        <f>M720+N720</f>
        <v>17000</v>
      </c>
      <c r="P720" s="55">
        <v>0</v>
      </c>
      <c r="Q720" s="55">
        <f>O720+P720</f>
        <v>17000</v>
      </c>
      <c r="R720" s="55">
        <v>0</v>
      </c>
      <c r="S720" s="119">
        <v>0</v>
      </c>
      <c r="T720" s="133">
        <v>10149.766159999999</v>
      </c>
      <c r="U720" s="133">
        <f>S720+T720</f>
        <v>10149.766159999999</v>
      </c>
      <c r="V720" s="133">
        <v>0</v>
      </c>
      <c r="W720" s="133">
        <f>U720+V720</f>
        <v>10149.766159999999</v>
      </c>
      <c r="X720" s="114"/>
    </row>
    <row r="721" spans="1:24" s="135" customFormat="1" outlineLevel="1" x14ac:dyDescent="0.25">
      <c r="A721" s="6" t="s">
        <v>79</v>
      </c>
      <c r="B721" s="3" t="s">
        <v>337</v>
      </c>
      <c r="C721" s="48" t="s">
        <v>74</v>
      </c>
      <c r="D721" s="48" t="s">
        <v>64</v>
      </c>
      <c r="E721" s="68" t="s">
        <v>485</v>
      </c>
      <c r="F721" s="3"/>
      <c r="G721" s="55" t="e">
        <f>G722+#REF!</f>
        <v>#REF!</v>
      </c>
      <c r="H721" s="55" t="e">
        <f>H722+#REF!</f>
        <v>#REF!</v>
      </c>
      <c r="I721" s="55" t="e">
        <f>I722+#REF!</f>
        <v>#REF!</v>
      </c>
      <c r="J721" s="55" t="e">
        <f>J722+#REF!</f>
        <v>#REF!</v>
      </c>
      <c r="K721" s="55" t="e">
        <f>K722+#REF!</f>
        <v>#REF!</v>
      </c>
      <c r="L721" s="55" t="e">
        <f>L722+#REF!</f>
        <v>#REF!</v>
      </c>
      <c r="M721" s="55" t="e">
        <f>M722+#REF!</f>
        <v>#REF!</v>
      </c>
      <c r="N721" s="55" t="e">
        <f>N722+#REF!</f>
        <v>#REF!</v>
      </c>
      <c r="O721" s="55" t="e">
        <f>O722+#REF!</f>
        <v>#REF!</v>
      </c>
      <c r="P721" s="55" t="e">
        <f>P722+#REF!</f>
        <v>#REF!</v>
      </c>
      <c r="Q721" s="55" t="e">
        <f>Q722+#REF!</f>
        <v>#REF!</v>
      </c>
      <c r="R721" s="55" t="e">
        <f>R722+#REF!</f>
        <v>#REF!</v>
      </c>
      <c r="S721" s="119">
        <f>S722</f>
        <v>0</v>
      </c>
      <c r="T721" s="133">
        <f>T722</f>
        <v>2641.18867</v>
      </c>
      <c r="U721" s="133">
        <f>U722</f>
        <v>2641.18867</v>
      </c>
      <c r="V721" s="133">
        <f>V722</f>
        <v>0</v>
      </c>
      <c r="W721" s="133">
        <f>W722</f>
        <v>2641.18867</v>
      </c>
      <c r="X721" s="134"/>
    </row>
    <row r="722" spans="1:24" s="135" customFormat="1" outlineLevel="1" x14ac:dyDescent="0.25">
      <c r="A722" s="6" t="s">
        <v>524</v>
      </c>
      <c r="B722" s="3" t="s">
        <v>337</v>
      </c>
      <c r="C722" s="48" t="s">
        <v>74</v>
      </c>
      <c r="D722" s="48" t="s">
        <v>64</v>
      </c>
      <c r="E722" s="68" t="s">
        <v>485</v>
      </c>
      <c r="F722" s="3">
        <v>500</v>
      </c>
      <c r="G722" s="55">
        <f t="shared" ref="G722:W722" si="958">G723</f>
        <v>1262</v>
      </c>
      <c r="H722" s="55">
        <f t="shared" si="958"/>
        <v>0</v>
      </c>
      <c r="I722" s="55">
        <f t="shared" si="958"/>
        <v>1262</v>
      </c>
      <c r="J722" s="55">
        <f t="shared" si="958"/>
        <v>3000</v>
      </c>
      <c r="K722" s="55">
        <f t="shared" si="958"/>
        <v>4262</v>
      </c>
      <c r="L722" s="55">
        <f t="shared" si="958"/>
        <v>0</v>
      </c>
      <c r="M722" s="55">
        <f t="shared" si="958"/>
        <v>4262</v>
      </c>
      <c r="N722" s="55">
        <f t="shared" si="958"/>
        <v>0</v>
      </c>
      <c r="O722" s="55">
        <f t="shared" si="958"/>
        <v>4262</v>
      </c>
      <c r="P722" s="55">
        <f t="shared" si="958"/>
        <v>0</v>
      </c>
      <c r="Q722" s="55">
        <f t="shared" si="958"/>
        <v>4262</v>
      </c>
      <c r="R722" s="55">
        <f t="shared" si="958"/>
        <v>0</v>
      </c>
      <c r="S722" s="119">
        <f t="shared" si="958"/>
        <v>0</v>
      </c>
      <c r="T722" s="133">
        <f t="shared" si="958"/>
        <v>2641.18867</v>
      </c>
      <c r="U722" s="133">
        <f t="shared" si="958"/>
        <v>2641.18867</v>
      </c>
      <c r="V722" s="133">
        <f t="shared" si="958"/>
        <v>0</v>
      </c>
      <c r="W722" s="133">
        <f t="shared" si="958"/>
        <v>2641.18867</v>
      </c>
      <c r="X722" s="134"/>
    </row>
    <row r="723" spans="1:24" s="135" customFormat="1" outlineLevel="1" x14ac:dyDescent="0.25">
      <c r="A723" s="6" t="s">
        <v>525</v>
      </c>
      <c r="B723" s="3" t="s">
        <v>337</v>
      </c>
      <c r="C723" s="48" t="s">
        <v>74</v>
      </c>
      <c r="D723" s="48" t="s">
        <v>64</v>
      </c>
      <c r="E723" s="68" t="s">
        <v>485</v>
      </c>
      <c r="F723" s="3">
        <v>540</v>
      </c>
      <c r="G723" s="55">
        <f>1052+210</f>
        <v>1262</v>
      </c>
      <c r="H723" s="49">
        <v>0</v>
      </c>
      <c r="I723" s="55">
        <f>G723+H723</f>
        <v>1262</v>
      </c>
      <c r="J723" s="91">
        <v>3000</v>
      </c>
      <c r="K723" s="55">
        <f>I723+J723</f>
        <v>4262</v>
      </c>
      <c r="L723" s="55">
        <v>0</v>
      </c>
      <c r="M723" s="55">
        <f>K723+L723</f>
        <v>4262</v>
      </c>
      <c r="N723" s="55">
        <v>0</v>
      </c>
      <c r="O723" s="55">
        <f>M723+N723</f>
        <v>4262</v>
      </c>
      <c r="P723" s="55">
        <v>0</v>
      </c>
      <c r="Q723" s="55">
        <f>O723+P723</f>
        <v>4262</v>
      </c>
      <c r="R723" s="55">
        <v>0</v>
      </c>
      <c r="S723" s="119">
        <v>0</v>
      </c>
      <c r="T723" s="133">
        <v>2641.18867</v>
      </c>
      <c r="U723" s="133">
        <f>S723+T723</f>
        <v>2641.18867</v>
      </c>
      <c r="V723" s="133">
        <v>0</v>
      </c>
      <c r="W723" s="133">
        <f>U723+V723</f>
        <v>2641.18867</v>
      </c>
      <c r="X723" s="134"/>
    </row>
    <row r="724" spans="1:24" s="135" customFormat="1" outlineLevel="1" x14ac:dyDescent="0.25">
      <c r="A724" s="6" t="s">
        <v>462</v>
      </c>
      <c r="B724" s="48" t="s">
        <v>337</v>
      </c>
      <c r="C724" s="48" t="s">
        <v>74</v>
      </c>
      <c r="D724" s="48" t="s">
        <v>64</v>
      </c>
      <c r="E724" s="73" t="s">
        <v>488</v>
      </c>
      <c r="F724" s="48" t="s">
        <v>7</v>
      </c>
      <c r="G724" s="55">
        <f t="shared" ref="G724:V725" si="959">G725</f>
        <v>65000</v>
      </c>
      <c r="H724" s="55">
        <f t="shared" si="959"/>
        <v>0</v>
      </c>
      <c r="I724" s="55">
        <f t="shared" si="959"/>
        <v>65000</v>
      </c>
      <c r="J724" s="55">
        <f t="shared" si="959"/>
        <v>0</v>
      </c>
      <c r="K724" s="55">
        <f t="shared" si="959"/>
        <v>65000</v>
      </c>
      <c r="L724" s="55">
        <f t="shared" si="959"/>
        <v>-26633</v>
      </c>
      <c r="M724" s="55">
        <f t="shared" si="959"/>
        <v>38367</v>
      </c>
      <c r="N724" s="55">
        <f t="shared" si="959"/>
        <v>0</v>
      </c>
      <c r="O724" s="55">
        <f t="shared" si="959"/>
        <v>38367</v>
      </c>
      <c r="P724" s="55">
        <f t="shared" si="959"/>
        <v>0</v>
      </c>
      <c r="Q724" s="55">
        <f t="shared" si="959"/>
        <v>38367</v>
      </c>
      <c r="R724" s="55">
        <f t="shared" si="959"/>
        <v>0</v>
      </c>
      <c r="S724" s="119">
        <f t="shared" si="959"/>
        <v>0</v>
      </c>
      <c r="T724" s="55">
        <f t="shared" si="959"/>
        <v>13962.7</v>
      </c>
      <c r="U724" s="55">
        <f t="shared" si="959"/>
        <v>13962.7</v>
      </c>
      <c r="V724" s="55">
        <f t="shared" si="959"/>
        <v>0</v>
      </c>
      <c r="W724" s="55">
        <f t="shared" ref="V724:W725" si="960">W725</f>
        <v>13962.7</v>
      </c>
      <c r="X724" s="134"/>
    </row>
    <row r="725" spans="1:24" s="135" customFormat="1" outlineLevel="1" x14ac:dyDescent="0.25">
      <c r="A725" s="6" t="s">
        <v>524</v>
      </c>
      <c r="B725" s="48" t="s">
        <v>337</v>
      </c>
      <c r="C725" s="48" t="s">
        <v>74</v>
      </c>
      <c r="D725" s="48" t="s">
        <v>64</v>
      </c>
      <c r="E725" s="73" t="s">
        <v>488</v>
      </c>
      <c r="F725" s="3">
        <v>500</v>
      </c>
      <c r="G725" s="55">
        <f t="shared" si="959"/>
        <v>65000</v>
      </c>
      <c r="H725" s="55">
        <f t="shared" si="959"/>
        <v>0</v>
      </c>
      <c r="I725" s="55">
        <f t="shared" si="959"/>
        <v>65000</v>
      </c>
      <c r="J725" s="55">
        <f t="shared" si="959"/>
        <v>0</v>
      </c>
      <c r="K725" s="55">
        <f t="shared" si="959"/>
        <v>65000</v>
      </c>
      <c r="L725" s="55">
        <f t="shared" si="959"/>
        <v>-26633</v>
      </c>
      <c r="M725" s="55">
        <f t="shared" si="959"/>
        <v>38367</v>
      </c>
      <c r="N725" s="55">
        <f t="shared" si="959"/>
        <v>0</v>
      </c>
      <c r="O725" s="55">
        <f t="shared" si="959"/>
        <v>38367</v>
      </c>
      <c r="P725" s="55">
        <f t="shared" si="959"/>
        <v>0</v>
      </c>
      <c r="Q725" s="55">
        <f t="shared" si="959"/>
        <v>38367</v>
      </c>
      <c r="R725" s="55">
        <f t="shared" si="959"/>
        <v>0</v>
      </c>
      <c r="S725" s="119">
        <f t="shared" si="959"/>
        <v>0</v>
      </c>
      <c r="T725" s="55">
        <f t="shared" si="959"/>
        <v>13962.7</v>
      </c>
      <c r="U725" s="55">
        <f t="shared" si="959"/>
        <v>13962.7</v>
      </c>
      <c r="V725" s="55">
        <f t="shared" si="960"/>
        <v>0</v>
      </c>
      <c r="W725" s="55">
        <f t="shared" si="960"/>
        <v>13962.7</v>
      </c>
      <c r="X725" s="134"/>
    </row>
    <row r="726" spans="1:24" s="135" customFormat="1" outlineLevel="1" x14ac:dyDescent="0.25">
      <c r="A726" s="6" t="s">
        <v>525</v>
      </c>
      <c r="B726" s="48" t="s">
        <v>337</v>
      </c>
      <c r="C726" s="48" t="s">
        <v>74</v>
      </c>
      <c r="D726" s="48" t="s">
        <v>64</v>
      </c>
      <c r="E726" s="73" t="s">
        <v>488</v>
      </c>
      <c r="F726" s="3">
        <v>540</v>
      </c>
      <c r="G726" s="55">
        <v>65000</v>
      </c>
      <c r="H726" s="49">
        <v>0</v>
      </c>
      <c r="I726" s="55">
        <f>G726+H726</f>
        <v>65000</v>
      </c>
      <c r="J726" s="55">
        <v>0</v>
      </c>
      <c r="K726" s="55">
        <f>I726+J726</f>
        <v>65000</v>
      </c>
      <c r="L726" s="91">
        <f>-25372-261-1000</f>
        <v>-26633</v>
      </c>
      <c r="M726" s="55">
        <f>K726+L726</f>
        <v>38367</v>
      </c>
      <c r="N726" s="55">
        <v>0</v>
      </c>
      <c r="O726" s="55">
        <f>M726+N726</f>
        <v>38367</v>
      </c>
      <c r="P726" s="55">
        <v>0</v>
      </c>
      <c r="Q726" s="55">
        <f>O726+P726</f>
        <v>38367</v>
      </c>
      <c r="R726" s="55">
        <v>0</v>
      </c>
      <c r="S726" s="119">
        <v>0</v>
      </c>
      <c r="T726" s="55">
        <v>13962.7</v>
      </c>
      <c r="U726" s="55">
        <f>S726+T726</f>
        <v>13962.7</v>
      </c>
      <c r="V726" s="55">
        <v>0</v>
      </c>
      <c r="W726" s="55">
        <f>U726+V726</f>
        <v>13962.7</v>
      </c>
      <c r="X726" s="134"/>
    </row>
    <row r="727" spans="1:24" ht="17.25" outlineLevel="1" x14ac:dyDescent="0.3">
      <c r="A727" s="25" t="s">
        <v>446</v>
      </c>
      <c r="B727" s="5" t="s">
        <v>337</v>
      </c>
      <c r="C727" s="44" t="s">
        <v>74</v>
      </c>
      <c r="D727" s="44" t="s">
        <v>64</v>
      </c>
      <c r="E727" s="66" t="s">
        <v>346</v>
      </c>
      <c r="F727" s="3" t="s">
        <v>7</v>
      </c>
      <c r="G727" s="45">
        <f t="shared" ref="G727:V730" si="961">G728</f>
        <v>76</v>
      </c>
      <c r="H727" s="45">
        <f t="shared" si="961"/>
        <v>0</v>
      </c>
      <c r="I727" s="45">
        <f t="shared" si="961"/>
        <v>76</v>
      </c>
      <c r="J727" s="45">
        <f t="shared" si="961"/>
        <v>0</v>
      </c>
      <c r="K727" s="45">
        <f t="shared" si="961"/>
        <v>76</v>
      </c>
      <c r="L727" s="101">
        <f t="shared" si="961"/>
        <v>0</v>
      </c>
      <c r="M727" s="45">
        <f t="shared" si="961"/>
        <v>76</v>
      </c>
      <c r="N727" s="101">
        <f t="shared" si="961"/>
        <v>0</v>
      </c>
      <c r="O727" s="45">
        <f t="shared" si="961"/>
        <v>76</v>
      </c>
      <c r="P727" s="101">
        <f t="shared" si="961"/>
        <v>0</v>
      </c>
      <c r="Q727" s="45">
        <f t="shared" si="961"/>
        <v>76</v>
      </c>
      <c r="R727" s="101">
        <f t="shared" si="961"/>
        <v>0</v>
      </c>
      <c r="S727" s="116">
        <f t="shared" si="961"/>
        <v>0</v>
      </c>
      <c r="T727" s="131">
        <f t="shared" si="961"/>
        <v>96.473749999999995</v>
      </c>
      <c r="U727" s="139">
        <f t="shared" si="961"/>
        <v>96.473749999999995</v>
      </c>
      <c r="V727" s="131">
        <f t="shared" si="961"/>
        <v>0</v>
      </c>
      <c r="W727" s="139">
        <f t="shared" ref="V727:W730" si="962">W728</f>
        <v>96.473749999999995</v>
      </c>
      <c r="X727" s="114"/>
    </row>
    <row r="728" spans="1:24" outlineLevel="1" x14ac:dyDescent="0.25">
      <c r="A728" s="6" t="s">
        <v>347</v>
      </c>
      <c r="B728" s="3" t="s">
        <v>337</v>
      </c>
      <c r="C728" s="48" t="s">
        <v>74</v>
      </c>
      <c r="D728" s="48" t="s">
        <v>64</v>
      </c>
      <c r="E728" s="68" t="s">
        <v>348</v>
      </c>
      <c r="F728" s="3" t="s">
        <v>7</v>
      </c>
      <c r="G728" s="55">
        <f t="shared" si="961"/>
        <v>76</v>
      </c>
      <c r="H728" s="55">
        <f t="shared" si="961"/>
        <v>0</v>
      </c>
      <c r="I728" s="55">
        <f t="shared" si="961"/>
        <v>76</v>
      </c>
      <c r="J728" s="55">
        <f t="shared" si="961"/>
        <v>0</v>
      </c>
      <c r="K728" s="55">
        <f t="shared" si="961"/>
        <v>76</v>
      </c>
      <c r="L728" s="55">
        <f t="shared" si="961"/>
        <v>0</v>
      </c>
      <c r="M728" s="55">
        <f t="shared" si="961"/>
        <v>76</v>
      </c>
      <c r="N728" s="55">
        <f t="shared" si="961"/>
        <v>0</v>
      </c>
      <c r="O728" s="55">
        <f t="shared" si="961"/>
        <v>76</v>
      </c>
      <c r="P728" s="55">
        <f t="shared" si="961"/>
        <v>0</v>
      </c>
      <c r="Q728" s="55">
        <f t="shared" si="961"/>
        <v>76</v>
      </c>
      <c r="R728" s="55">
        <f t="shared" si="961"/>
        <v>0</v>
      </c>
      <c r="S728" s="119">
        <f t="shared" si="961"/>
        <v>0</v>
      </c>
      <c r="T728" s="133">
        <f t="shared" si="961"/>
        <v>96.473749999999995</v>
      </c>
      <c r="U728" s="133">
        <f t="shared" si="961"/>
        <v>96.473749999999995</v>
      </c>
      <c r="V728" s="133">
        <f t="shared" si="962"/>
        <v>0</v>
      </c>
      <c r="W728" s="133">
        <f t="shared" si="962"/>
        <v>96.473749999999995</v>
      </c>
      <c r="X728" s="114"/>
    </row>
    <row r="729" spans="1:24" outlineLevel="1" x14ac:dyDescent="0.25">
      <c r="A729" s="6" t="s">
        <v>349</v>
      </c>
      <c r="B729" s="3" t="s">
        <v>337</v>
      </c>
      <c r="C729" s="48" t="s">
        <v>74</v>
      </c>
      <c r="D729" s="48" t="s">
        <v>64</v>
      </c>
      <c r="E729" s="68" t="s">
        <v>350</v>
      </c>
      <c r="F729" s="3" t="s">
        <v>7</v>
      </c>
      <c r="G729" s="49">
        <f t="shared" si="961"/>
        <v>76</v>
      </c>
      <c r="H729" s="49">
        <f t="shared" si="961"/>
        <v>0</v>
      </c>
      <c r="I729" s="49">
        <f t="shared" si="961"/>
        <v>76</v>
      </c>
      <c r="J729" s="49">
        <f t="shared" si="961"/>
        <v>0</v>
      </c>
      <c r="K729" s="49">
        <f t="shared" si="961"/>
        <v>76</v>
      </c>
      <c r="L729" s="55">
        <f t="shared" si="961"/>
        <v>0</v>
      </c>
      <c r="M729" s="49">
        <f t="shared" si="961"/>
        <v>76</v>
      </c>
      <c r="N729" s="55">
        <f t="shared" si="961"/>
        <v>0</v>
      </c>
      <c r="O729" s="49">
        <f t="shared" si="961"/>
        <v>76</v>
      </c>
      <c r="P729" s="55">
        <f t="shared" si="961"/>
        <v>0</v>
      </c>
      <c r="Q729" s="49">
        <f t="shared" si="961"/>
        <v>76</v>
      </c>
      <c r="R729" s="55">
        <f t="shared" si="961"/>
        <v>0</v>
      </c>
      <c r="S729" s="118">
        <f t="shared" si="961"/>
        <v>0</v>
      </c>
      <c r="T729" s="133">
        <f t="shared" si="961"/>
        <v>96.473749999999995</v>
      </c>
      <c r="U729" s="141">
        <f t="shared" si="961"/>
        <v>96.473749999999995</v>
      </c>
      <c r="V729" s="133">
        <f t="shared" si="962"/>
        <v>0</v>
      </c>
      <c r="W729" s="141">
        <f t="shared" si="962"/>
        <v>96.473749999999995</v>
      </c>
      <c r="X729" s="114"/>
    </row>
    <row r="730" spans="1:24" outlineLevel="1" x14ac:dyDescent="0.25">
      <c r="A730" s="6" t="s">
        <v>524</v>
      </c>
      <c r="B730" s="3" t="s">
        <v>337</v>
      </c>
      <c r="C730" s="48" t="s">
        <v>74</v>
      </c>
      <c r="D730" s="48" t="s">
        <v>64</v>
      </c>
      <c r="E730" s="68" t="s">
        <v>350</v>
      </c>
      <c r="F730" s="3">
        <v>500</v>
      </c>
      <c r="G730" s="49">
        <f t="shared" si="961"/>
        <v>76</v>
      </c>
      <c r="H730" s="49">
        <f t="shared" si="961"/>
        <v>0</v>
      </c>
      <c r="I730" s="49">
        <f t="shared" si="961"/>
        <v>76</v>
      </c>
      <c r="J730" s="49">
        <f t="shared" si="961"/>
        <v>0</v>
      </c>
      <c r="K730" s="49">
        <f t="shared" si="961"/>
        <v>76</v>
      </c>
      <c r="L730" s="55">
        <f t="shared" si="961"/>
        <v>0</v>
      </c>
      <c r="M730" s="49">
        <f t="shared" si="961"/>
        <v>76</v>
      </c>
      <c r="N730" s="55">
        <f t="shared" si="961"/>
        <v>0</v>
      </c>
      <c r="O730" s="49">
        <f t="shared" si="961"/>
        <v>76</v>
      </c>
      <c r="P730" s="55">
        <f t="shared" si="961"/>
        <v>0</v>
      </c>
      <c r="Q730" s="49">
        <f t="shared" si="961"/>
        <v>76</v>
      </c>
      <c r="R730" s="55">
        <f t="shared" si="961"/>
        <v>0</v>
      </c>
      <c r="S730" s="118">
        <f t="shared" si="961"/>
        <v>0</v>
      </c>
      <c r="T730" s="133">
        <f t="shared" si="961"/>
        <v>96.473749999999995</v>
      </c>
      <c r="U730" s="141">
        <f t="shared" si="961"/>
        <v>96.473749999999995</v>
      </c>
      <c r="V730" s="133">
        <f t="shared" si="962"/>
        <v>0</v>
      </c>
      <c r="W730" s="141">
        <f t="shared" si="962"/>
        <v>96.473749999999995</v>
      </c>
      <c r="X730" s="114"/>
    </row>
    <row r="731" spans="1:24" outlineLevel="1" x14ac:dyDescent="0.25">
      <c r="A731" s="6" t="s">
        <v>525</v>
      </c>
      <c r="B731" s="3" t="s">
        <v>337</v>
      </c>
      <c r="C731" s="48" t="s">
        <v>74</v>
      </c>
      <c r="D731" s="48" t="s">
        <v>64</v>
      </c>
      <c r="E731" s="68" t="s">
        <v>350</v>
      </c>
      <c r="F731" s="3">
        <v>540</v>
      </c>
      <c r="G731" s="55">
        <v>76</v>
      </c>
      <c r="H731" s="49">
        <v>0</v>
      </c>
      <c r="I731" s="55">
        <f>G731+H731</f>
        <v>76</v>
      </c>
      <c r="J731" s="55">
        <v>0</v>
      </c>
      <c r="K731" s="55">
        <f>I731+J731</f>
        <v>76</v>
      </c>
      <c r="L731" s="55">
        <v>0</v>
      </c>
      <c r="M731" s="55">
        <f>K731+L731</f>
        <v>76</v>
      </c>
      <c r="N731" s="55">
        <v>0</v>
      </c>
      <c r="O731" s="55">
        <f>M731+N731</f>
        <v>76</v>
      </c>
      <c r="P731" s="55">
        <v>0</v>
      </c>
      <c r="Q731" s="55">
        <f>O731+P731</f>
        <v>76</v>
      </c>
      <c r="R731" s="55">
        <v>0</v>
      </c>
      <c r="S731" s="119">
        <v>0</v>
      </c>
      <c r="T731" s="133">
        <f>37.16125+59.3125</f>
        <v>96.473749999999995</v>
      </c>
      <c r="U731" s="133">
        <f>S731+T731</f>
        <v>96.473749999999995</v>
      </c>
      <c r="V731" s="133">
        <v>0</v>
      </c>
      <c r="W731" s="133">
        <f>U731+V731</f>
        <v>96.473749999999995</v>
      </c>
      <c r="X731" s="114"/>
    </row>
    <row r="732" spans="1:24" ht="34.5" outlineLevel="1" x14ac:dyDescent="0.3">
      <c r="A732" s="25" t="s">
        <v>412</v>
      </c>
      <c r="B732" s="5" t="s">
        <v>337</v>
      </c>
      <c r="C732" s="44" t="s">
        <v>74</v>
      </c>
      <c r="D732" s="44" t="s">
        <v>64</v>
      </c>
      <c r="E732" s="66" t="s">
        <v>351</v>
      </c>
      <c r="F732" s="3" t="s">
        <v>7</v>
      </c>
      <c r="G732" s="45">
        <f t="shared" ref="G732" si="963">G733+G741</f>
        <v>9518</v>
      </c>
      <c r="H732" s="45">
        <f t="shared" ref="H732" si="964">H733+H741</f>
        <v>0</v>
      </c>
      <c r="I732" s="45">
        <f t="shared" ref="I732" si="965">I733+I741</f>
        <v>9518</v>
      </c>
      <c r="J732" s="45">
        <f t="shared" ref="J732" si="966">J733+J741</f>
        <v>0</v>
      </c>
      <c r="K732" s="45">
        <f t="shared" ref="K732" si="967">K733+K741</f>
        <v>9518</v>
      </c>
      <c r="L732" s="101">
        <f t="shared" ref="L732" si="968">L733+L741</f>
        <v>0</v>
      </c>
      <c r="M732" s="45">
        <f t="shared" ref="M732" si="969">M733+M741</f>
        <v>9518</v>
      </c>
      <c r="N732" s="101">
        <f t="shared" ref="N732" si="970">N733+N741</f>
        <v>0</v>
      </c>
      <c r="O732" s="45">
        <f t="shared" ref="O732" si="971">O733+O741</f>
        <v>9518</v>
      </c>
      <c r="P732" s="101">
        <f t="shared" ref="P732" si="972">P733+P741</f>
        <v>0</v>
      </c>
      <c r="Q732" s="45">
        <f t="shared" ref="Q732" si="973">Q733+Q741</f>
        <v>9518</v>
      </c>
      <c r="R732" s="101">
        <f t="shared" ref="R732" si="974">R733+R741</f>
        <v>0</v>
      </c>
      <c r="S732" s="116">
        <f t="shared" ref="S732" si="975">S733+S741</f>
        <v>0</v>
      </c>
      <c r="T732" s="131">
        <f>T733+T741+T737</f>
        <v>8952.8629999999994</v>
      </c>
      <c r="U732" s="131">
        <f>U733+U741+U737</f>
        <v>8952.8629999999994</v>
      </c>
      <c r="V732" s="131">
        <f>V733+V741+V737</f>
        <v>-35.538020000000003</v>
      </c>
      <c r="W732" s="131">
        <f>W733+W741+W737</f>
        <v>8917.3249799999994</v>
      </c>
      <c r="X732" s="114"/>
    </row>
    <row r="733" spans="1:24" ht="33" outlineLevel="1" x14ac:dyDescent="0.25">
      <c r="A733" s="26" t="s">
        <v>352</v>
      </c>
      <c r="B733" s="7" t="s">
        <v>337</v>
      </c>
      <c r="C733" s="46" t="s">
        <v>74</v>
      </c>
      <c r="D733" s="46" t="s">
        <v>64</v>
      </c>
      <c r="E733" s="67" t="s">
        <v>353</v>
      </c>
      <c r="F733" s="3" t="s">
        <v>7</v>
      </c>
      <c r="G733" s="47">
        <f t="shared" ref="G733:V735" si="976">G734</f>
        <v>8781</v>
      </c>
      <c r="H733" s="47">
        <f t="shared" si="976"/>
        <v>0</v>
      </c>
      <c r="I733" s="47">
        <f t="shared" si="976"/>
        <v>8781</v>
      </c>
      <c r="J733" s="47">
        <f t="shared" si="976"/>
        <v>0</v>
      </c>
      <c r="K733" s="47">
        <f t="shared" si="976"/>
        <v>8781</v>
      </c>
      <c r="L733" s="80">
        <f t="shared" si="976"/>
        <v>0</v>
      </c>
      <c r="M733" s="47">
        <f t="shared" si="976"/>
        <v>8781</v>
      </c>
      <c r="N733" s="80">
        <f t="shared" si="976"/>
        <v>0</v>
      </c>
      <c r="O733" s="47">
        <f t="shared" si="976"/>
        <v>8781</v>
      </c>
      <c r="P733" s="80">
        <f t="shared" si="976"/>
        <v>0</v>
      </c>
      <c r="Q733" s="47">
        <f t="shared" si="976"/>
        <v>8781</v>
      </c>
      <c r="R733" s="80">
        <f t="shared" si="976"/>
        <v>0</v>
      </c>
      <c r="S733" s="117">
        <f t="shared" si="976"/>
        <v>0</v>
      </c>
      <c r="T733" s="132">
        <f t="shared" si="976"/>
        <v>6903.0003299999998</v>
      </c>
      <c r="U733" s="140">
        <f t="shared" si="976"/>
        <v>6903.0003299999998</v>
      </c>
      <c r="V733" s="132">
        <f t="shared" si="976"/>
        <v>0</v>
      </c>
      <c r="W733" s="140">
        <f t="shared" ref="V733:W735" si="977">W734</f>
        <v>6903.0003299999998</v>
      </c>
      <c r="X733" s="114"/>
    </row>
    <row r="734" spans="1:24" outlineLevel="1" x14ac:dyDescent="0.25">
      <c r="A734" s="6" t="s">
        <v>349</v>
      </c>
      <c r="B734" s="3" t="s">
        <v>337</v>
      </c>
      <c r="C734" s="48" t="s">
        <v>74</v>
      </c>
      <c r="D734" s="48" t="s">
        <v>64</v>
      </c>
      <c r="E734" s="68" t="s">
        <v>354</v>
      </c>
      <c r="F734" s="3" t="s">
        <v>7</v>
      </c>
      <c r="G734" s="49">
        <f t="shared" si="976"/>
        <v>8781</v>
      </c>
      <c r="H734" s="49">
        <f t="shared" si="976"/>
        <v>0</v>
      </c>
      <c r="I734" s="49">
        <f t="shared" si="976"/>
        <v>8781</v>
      </c>
      <c r="J734" s="49">
        <f t="shared" si="976"/>
        <v>0</v>
      </c>
      <c r="K734" s="49">
        <f t="shared" si="976"/>
        <v>8781</v>
      </c>
      <c r="L734" s="55">
        <f t="shared" si="976"/>
        <v>0</v>
      </c>
      <c r="M734" s="49">
        <f t="shared" si="976"/>
        <v>8781</v>
      </c>
      <c r="N734" s="55">
        <f t="shared" si="976"/>
        <v>0</v>
      </c>
      <c r="O734" s="49">
        <f t="shared" si="976"/>
        <v>8781</v>
      </c>
      <c r="P734" s="55">
        <f t="shared" si="976"/>
        <v>0</v>
      </c>
      <c r="Q734" s="49">
        <f t="shared" si="976"/>
        <v>8781</v>
      </c>
      <c r="R734" s="55">
        <f t="shared" si="976"/>
        <v>0</v>
      </c>
      <c r="S734" s="118">
        <f t="shared" si="976"/>
        <v>0</v>
      </c>
      <c r="T734" s="133">
        <f t="shared" si="976"/>
        <v>6903.0003299999998</v>
      </c>
      <c r="U734" s="141">
        <f t="shared" si="976"/>
        <v>6903.0003299999998</v>
      </c>
      <c r="V734" s="133">
        <f t="shared" si="977"/>
        <v>0</v>
      </c>
      <c r="W734" s="141">
        <f t="shared" si="977"/>
        <v>6903.0003299999998</v>
      </c>
      <c r="X734" s="114"/>
    </row>
    <row r="735" spans="1:24" outlineLevel="1" x14ac:dyDescent="0.25">
      <c r="A735" s="6" t="s">
        <v>524</v>
      </c>
      <c r="B735" s="3" t="s">
        <v>337</v>
      </c>
      <c r="C735" s="48" t="s">
        <v>74</v>
      </c>
      <c r="D735" s="48" t="s">
        <v>64</v>
      </c>
      <c r="E735" s="68" t="s">
        <v>354</v>
      </c>
      <c r="F735" s="3">
        <v>500</v>
      </c>
      <c r="G735" s="49">
        <f t="shared" si="976"/>
        <v>8781</v>
      </c>
      <c r="H735" s="49">
        <f t="shared" si="976"/>
        <v>0</v>
      </c>
      <c r="I735" s="49">
        <f t="shared" si="976"/>
        <v>8781</v>
      </c>
      <c r="J735" s="49">
        <f t="shared" si="976"/>
        <v>0</v>
      </c>
      <c r="K735" s="49">
        <f t="shared" si="976"/>
        <v>8781</v>
      </c>
      <c r="L735" s="55">
        <f t="shared" si="976"/>
        <v>0</v>
      </c>
      <c r="M735" s="49">
        <f t="shared" si="976"/>
        <v>8781</v>
      </c>
      <c r="N735" s="55">
        <f t="shared" si="976"/>
        <v>0</v>
      </c>
      <c r="O735" s="49">
        <f t="shared" si="976"/>
        <v>8781</v>
      </c>
      <c r="P735" s="55">
        <f t="shared" si="976"/>
        <v>0</v>
      </c>
      <c r="Q735" s="49">
        <f t="shared" si="976"/>
        <v>8781</v>
      </c>
      <c r="R735" s="55">
        <f t="shared" si="976"/>
        <v>0</v>
      </c>
      <c r="S735" s="118">
        <f t="shared" si="976"/>
        <v>0</v>
      </c>
      <c r="T735" s="133">
        <f t="shared" si="976"/>
        <v>6903.0003299999998</v>
      </c>
      <c r="U735" s="141">
        <f t="shared" si="976"/>
        <v>6903.0003299999998</v>
      </c>
      <c r="V735" s="133">
        <f t="shared" si="977"/>
        <v>0</v>
      </c>
      <c r="W735" s="141">
        <f t="shared" si="977"/>
        <v>6903.0003299999998</v>
      </c>
      <c r="X735" s="114"/>
    </row>
    <row r="736" spans="1:24" outlineLevel="1" x14ac:dyDescent="0.25">
      <c r="A736" s="6" t="s">
        <v>525</v>
      </c>
      <c r="B736" s="3" t="s">
        <v>337</v>
      </c>
      <c r="C736" s="48" t="s">
        <v>74</v>
      </c>
      <c r="D736" s="48" t="s">
        <v>64</v>
      </c>
      <c r="E736" s="68" t="s">
        <v>354</v>
      </c>
      <c r="F736" s="3">
        <v>540</v>
      </c>
      <c r="G736" s="55">
        <v>8781</v>
      </c>
      <c r="H736" s="49">
        <v>0</v>
      </c>
      <c r="I736" s="55">
        <f>G736+H736</f>
        <v>8781</v>
      </c>
      <c r="J736" s="55">
        <v>0</v>
      </c>
      <c r="K736" s="55">
        <f>I736+J736</f>
        <v>8781</v>
      </c>
      <c r="L736" s="55">
        <v>0</v>
      </c>
      <c r="M736" s="55">
        <f>K736+L736</f>
        <v>8781</v>
      </c>
      <c r="N736" s="55">
        <v>0</v>
      </c>
      <c r="O736" s="55">
        <f>M736+N736</f>
        <v>8781</v>
      </c>
      <c r="P736" s="55">
        <v>0</v>
      </c>
      <c r="Q736" s="55">
        <f>O736+P736</f>
        <v>8781</v>
      </c>
      <c r="R736" s="55">
        <v>0</v>
      </c>
      <c r="S736" s="119">
        <v>0</v>
      </c>
      <c r="T736" s="133">
        <v>6903.0003299999998</v>
      </c>
      <c r="U736" s="133">
        <f>S736+T736</f>
        <v>6903.0003299999998</v>
      </c>
      <c r="V736" s="133">
        <v>0</v>
      </c>
      <c r="W736" s="133">
        <f>U736+V736</f>
        <v>6903.0003299999998</v>
      </c>
      <c r="X736" s="114"/>
    </row>
    <row r="737" spans="1:24" outlineLevel="1" x14ac:dyDescent="0.25">
      <c r="A737" s="26" t="s">
        <v>384</v>
      </c>
      <c r="B737" s="7" t="s">
        <v>337</v>
      </c>
      <c r="C737" s="46" t="s">
        <v>74</v>
      </c>
      <c r="D737" s="46" t="s">
        <v>64</v>
      </c>
      <c r="E737" s="67" t="s">
        <v>385</v>
      </c>
      <c r="F737" s="3" t="s">
        <v>7</v>
      </c>
      <c r="G737" s="49">
        <f t="shared" ref="G737:V739" si="978">G738</f>
        <v>1696</v>
      </c>
      <c r="H737" s="49">
        <f t="shared" si="978"/>
        <v>0</v>
      </c>
      <c r="I737" s="49">
        <f t="shared" si="978"/>
        <v>1696</v>
      </c>
      <c r="J737" s="49">
        <f t="shared" si="978"/>
        <v>0</v>
      </c>
      <c r="K737" s="49">
        <f t="shared" si="978"/>
        <v>1696</v>
      </c>
      <c r="L737" s="55">
        <f t="shared" si="978"/>
        <v>0</v>
      </c>
      <c r="M737" s="49">
        <f t="shared" si="978"/>
        <v>1696</v>
      </c>
      <c r="N737" s="55">
        <f t="shared" si="978"/>
        <v>0</v>
      </c>
      <c r="O737" s="47">
        <f t="shared" si="978"/>
        <v>1696</v>
      </c>
      <c r="P737" s="80">
        <f t="shared" si="978"/>
        <v>0</v>
      </c>
      <c r="Q737" s="47">
        <f t="shared" si="978"/>
        <v>1696</v>
      </c>
      <c r="R737" s="80">
        <f t="shared" si="978"/>
        <v>0</v>
      </c>
      <c r="S737" s="117">
        <f t="shared" si="978"/>
        <v>0</v>
      </c>
      <c r="T737" s="132">
        <f t="shared" si="978"/>
        <v>1071.62617</v>
      </c>
      <c r="U737" s="140">
        <f t="shared" si="978"/>
        <v>1071.62617</v>
      </c>
      <c r="V737" s="132">
        <f t="shared" si="978"/>
        <v>0</v>
      </c>
      <c r="W737" s="140">
        <f t="shared" ref="V737:W739" si="979">W738</f>
        <v>1071.62617</v>
      </c>
      <c r="X737" s="114"/>
    </row>
    <row r="738" spans="1:24" outlineLevel="1" x14ac:dyDescent="0.25">
      <c r="A738" s="6" t="s">
        <v>349</v>
      </c>
      <c r="B738" s="3" t="s">
        <v>337</v>
      </c>
      <c r="C738" s="48" t="s">
        <v>74</v>
      </c>
      <c r="D738" s="48" t="s">
        <v>64</v>
      </c>
      <c r="E738" s="68" t="s">
        <v>386</v>
      </c>
      <c r="F738" s="3" t="s">
        <v>7</v>
      </c>
      <c r="G738" s="49">
        <f t="shared" si="978"/>
        <v>1696</v>
      </c>
      <c r="H738" s="49">
        <f t="shared" si="978"/>
        <v>0</v>
      </c>
      <c r="I738" s="49">
        <f t="shared" si="978"/>
        <v>1696</v>
      </c>
      <c r="J738" s="49">
        <f t="shared" si="978"/>
        <v>0</v>
      </c>
      <c r="K738" s="49">
        <f t="shared" si="978"/>
        <v>1696</v>
      </c>
      <c r="L738" s="55">
        <f t="shared" si="978"/>
        <v>0</v>
      </c>
      <c r="M738" s="49">
        <f t="shared" si="978"/>
        <v>1696</v>
      </c>
      <c r="N738" s="55">
        <f t="shared" si="978"/>
        <v>0</v>
      </c>
      <c r="O738" s="49">
        <f t="shared" si="978"/>
        <v>1696</v>
      </c>
      <c r="P738" s="55">
        <f t="shared" si="978"/>
        <v>0</v>
      </c>
      <c r="Q738" s="49">
        <f t="shared" si="978"/>
        <v>1696</v>
      </c>
      <c r="R738" s="55">
        <f t="shared" si="978"/>
        <v>0</v>
      </c>
      <c r="S738" s="118">
        <f t="shared" si="978"/>
        <v>0</v>
      </c>
      <c r="T738" s="133">
        <f t="shared" si="978"/>
        <v>1071.62617</v>
      </c>
      <c r="U738" s="141">
        <f t="shared" si="978"/>
        <v>1071.62617</v>
      </c>
      <c r="V738" s="133">
        <f t="shared" si="979"/>
        <v>0</v>
      </c>
      <c r="W738" s="141">
        <f t="shared" si="979"/>
        <v>1071.62617</v>
      </c>
      <c r="X738" s="114"/>
    </row>
    <row r="739" spans="1:24" outlineLevel="1" x14ac:dyDescent="0.25">
      <c r="A739" s="6" t="s">
        <v>524</v>
      </c>
      <c r="B739" s="3" t="s">
        <v>337</v>
      </c>
      <c r="C739" s="48" t="s">
        <v>74</v>
      </c>
      <c r="D739" s="48" t="s">
        <v>64</v>
      </c>
      <c r="E739" s="68" t="s">
        <v>386</v>
      </c>
      <c r="F739" s="3">
        <v>500</v>
      </c>
      <c r="G739" s="49">
        <f t="shared" si="978"/>
        <v>1696</v>
      </c>
      <c r="H739" s="49">
        <f t="shared" si="978"/>
        <v>0</v>
      </c>
      <c r="I739" s="49">
        <f t="shared" si="978"/>
        <v>1696</v>
      </c>
      <c r="J739" s="49">
        <f t="shared" si="978"/>
        <v>0</v>
      </c>
      <c r="K739" s="49">
        <f t="shared" si="978"/>
        <v>1696</v>
      </c>
      <c r="L739" s="55">
        <f t="shared" si="978"/>
        <v>0</v>
      </c>
      <c r="M739" s="49">
        <f t="shared" si="978"/>
        <v>1696</v>
      </c>
      <c r="N739" s="55">
        <f t="shared" si="978"/>
        <v>0</v>
      </c>
      <c r="O739" s="49">
        <f t="shared" si="978"/>
        <v>1696</v>
      </c>
      <c r="P739" s="55">
        <f t="shared" si="978"/>
        <v>0</v>
      </c>
      <c r="Q739" s="49">
        <f t="shared" si="978"/>
        <v>1696</v>
      </c>
      <c r="R739" s="55">
        <f t="shared" si="978"/>
        <v>0</v>
      </c>
      <c r="S739" s="118">
        <f t="shared" si="978"/>
        <v>0</v>
      </c>
      <c r="T739" s="133">
        <f t="shared" si="978"/>
        <v>1071.62617</v>
      </c>
      <c r="U739" s="141">
        <f t="shared" si="978"/>
        <v>1071.62617</v>
      </c>
      <c r="V739" s="133">
        <f t="shared" si="979"/>
        <v>0</v>
      </c>
      <c r="W739" s="141">
        <f t="shared" si="979"/>
        <v>1071.62617</v>
      </c>
      <c r="X739" s="114"/>
    </row>
    <row r="740" spans="1:24" outlineLevel="1" x14ac:dyDescent="0.25">
      <c r="A740" s="6" t="s">
        <v>525</v>
      </c>
      <c r="B740" s="3" t="s">
        <v>337</v>
      </c>
      <c r="C740" s="48" t="s">
        <v>74</v>
      </c>
      <c r="D740" s="48" t="s">
        <v>64</v>
      </c>
      <c r="E740" s="68" t="s">
        <v>386</v>
      </c>
      <c r="F740" s="3">
        <v>540</v>
      </c>
      <c r="G740" s="55">
        <v>1696</v>
      </c>
      <c r="H740" s="49">
        <v>0</v>
      </c>
      <c r="I740" s="55">
        <f>G740+H740</f>
        <v>1696</v>
      </c>
      <c r="J740" s="55">
        <v>0</v>
      </c>
      <c r="K740" s="55">
        <f>I740+J740</f>
        <v>1696</v>
      </c>
      <c r="L740" s="55">
        <v>0</v>
      </c>
      <c r="M740" s="55">
        <f>K740+L740</f>
        <v>1696</v>
      </c>
      <c r="N740" s="55">
        <v>0</v>
      </c>
      <c r="O740" s="55">
        <f>M740+N740</f>
        <v>1696</v>
      </c>
      <c r="P740" s="55">
        <v>0</v>
      </c>
      <c r="Q740" s="55">
        <f>O740+P740</f>
        <v>1696</v>
      </c>
      <c r="R740" s="55">
        <v>0</v>
      </c>
      <c r="S740" s="119">
        <v>0</v>
      </c>
      <c r="T740" s="133">
        <v>1071.62617</v>
      </c>
      <c r="U740" s="133">
        <f>S740+T740</f>
        <v>1071.62617</v>
      </c>
      <c r="V740" s="133">
        <v>0</v>
      </c>
      <c r="W740" s="133">
        <f>U740+V740</f>
        <v>1071.62617</v>
      </c>
      <c r="X740" s="114"/>
    </row>
    <row r="741" spans="1:24" ht="33" outlineLevel="1" x14ac:dyDescent="0.25">
      <c r="A741" s="26" t="s">
        <v>355</v>
      </c>
      <c r="B741" s="7" t="s">
        <v>337</v>
      </c>
      <c r="C741" s="46" t="s">
        <v>74</v>
      </c>
      <c r="D741" s="46" t="s">
        <v>64</v>
      </c>
      <c r="E741" s="67" t="s">
        <v>356</v>
      </c>
      <c r="F741" s="3" t="s">
        <v>7</v>
      </c>
      <c r="G741" s="47">
        <f t="shared" ref="G741:V744" si="980">G742</f>
        <v>737</v>
      </c>
      <c r="H741" s="47">
        <f t="shared" si="980"/>
        <v>0</v>
      </c>
      <c r="I741" s="47">
        <f t="shared" si="980"/>
        <v>737</v>
      </c>
      <c r="J741" s="47">
        <f t="shared" si="980"/>
        <v>0</v>
      </c>
      <c r="K741" s="47">
        <f t="shared" si="980"/>
        <v>737</v>
      </c>
      <c r="L741" s="80">
        <f t="shared" si="980"/>
        <v>0</v>
      </c>
      <c r="M741" s="47">
        <f t="shared" si="980"/>
        <v>737</v>
      </c>
      <c r="N741" s="80">
        <f t="shared" si="980"/>
        <v>0</v>
      </c>
      <c r="O741" s="47">
        <f t="shared" si="980"/>
        <v>737</v>
      </c>
      <c r="P741" s="80">
        <f t="shared" si="980"/>
        <v>0</v>
      </c>
      <c r="Q741" s="47">
        <f t="shared" si="980"/>
        <v>737</v>
      </c>
      <c r="R741" s="80">
        <f t="shared" si="980"/>
        <v>0</v>
      </c>
      <c r="S741" s="117">
        <f t="shared" si="980"/>
        <v>0</v>
      </c>
      <c r="T741" s="132">
        <f t="shared" si="980"/>
        <v>978.23649999999998</v>
      </c>
      <c r="U741" s="140">
        <f t="shared" si="980"/>
        <v>978.23649999999998</v>
      </c>
      <c r="V741" s="132">
        <f t="shared" si="980"/>
        <v>-35.538020000000003</v>
      </c>
      <c r="W741" s="140">
        <f t="shared" ref="V741:W744" si="981">W742</f>
        <v>942.69848000000002</v>
      </c>
      <c r="X741" s="114"/>
    </row>
    <row r="742" spans="1:24" outlineLevel="1" x14ac:dyDescent="0.25">
      <c r="A742" s="6" t="s">
        <v>101</v>
      </c>
      <c r="B742" s="3" t="s">
        <v>337</v>
      </c>
      <c r="C742" s="48" t="s">
        <v>74</v>
      </c>
      <c r="D742" s="48" t="s">
        <v>64</v>
      </c>
      <c r="E742" s="68" t="s">
        <v>357</v>
      </c>
      <c r="F742" s="3"/>
      <c r="G742" s="49">
        <f t="shared" si="980"/>
        <v>737</v>
      </c>
      <c r="H742" s="49">
        <f t="shared" si="980"/>
        <v>0</v>
      </c>
      <c r="I742" s="49">
        <f t="shared" si="980"/>
        <v>737</v>
      </c>
      <c r="J742" s="49">
        <f t="shared" si="980"/>
        <v>0</v>
      </c>
      <c r="K742" s="49">
        <f t="shared" si="980"/>
        <v>737</v>
      </c>
      <c r="L742" s="55">
        <f t="shared" si="980"/>
        <v>0</v>
      </c>
      <c r="M742" s="49">
        <f t="shared" si="980"/>
        <v>737</v>
      </c>
      <c r="N742" s="55">
        <f t="shared" si="980"/>
        <v>0</v>
      </c>
      <c r="O742" s="49">
        <f t="shared" si="980"/>
        <v>737</v>
      </c>
      <c r="P742" s="55">
        <f t="shared" si="980"/>
        <v>0</v>
      </c>
      <c r="Q742" s="49">
        <f t="shared" si="980"/>
        <v>737</v>
      </c>
      <c r="R742" s="55">
        <f t="shared" si="980"/>
        <v>0</v>
      </c>
      <c r="S742" s="118">
        <f t="shared" si="980"/>
        <v>0</v>
      </c>
      <c r="T742" s="133">
        <f t="shared" si="980"/>
        <v>978.23649999999998</v>
      </c>
      <c r="U742" s="141">
        <f t="shared" si="980"/>
        <v>978.23649999999998</v>
      </c>
      <c r="V742" s="133">
        <f t="shared" si="981"/>
        <v>-35.538020000000003</v>
      </c>
      <c r="W742" s="141">
        <f t="shared" si="981"/>
        <v>942.69848000000002</v>
      </c>
      <c r="X742" s="114"/>
    </row>
    <row r="743" spans="1:24" ht="49.5" outlineLevel="1" x14ac:dyDescent="0.25">
      <c r="A743" s="6" t="s">
        <v>358</v>
      </c>
      <c r="B743" s="3" t="s">
        <v>337</v>
      </c>
      <c r="C743" s="48" t="s">
        <v>74</v>
      </c>
      <c r="D743" s="48" t="s">
        <v>64</v>
      </c>
      <c r="E743" s="68" t="s">
        <v>359</v>
      </c>
      <c r="F743" s="3" t="s">
        <v>7</v>
      </c>
      <c r="G743" s="49">
        <f t="shared" si="980"/>
        <v>737</v>
      </c>
      <c r="H743" s="49">
        <f t="shared" si="980"/>
        <v>0</v>
      </c>
      <c r="I743" s="49">
        <f t="shared" si="980"/>
        <v>737</v>
      </c>
      <c r="J743" s="49">
        <f t="shared" si="980"/>
        <v>0</v>
      </c>
      <c r="K743" s="49">
        <f t="shared" si="980"/>
        <v>737</v>
      </c>
      <c r="L743" s="55">
        <f t="shared" si="980"/>
        <v>0</v>
      </c>
      <c r="M743" s="49">
        <f t="shared" si="980"/>
        <v>737</v>
      </c>
      <c r="N743" s="55">
        <f t="shared" si="980"/>
        <v>0</v>
      </c>
      <c r="O743" s="49">
        <f t="shared" si="980"/>
        <v>737</v>
      </c>
      <c r="P743" s="55">
        <f t="shared" si="980"/>
        <v>0</v>
      </c>
      <c r="Q743" s="49">
        <f t="shared" si="980"/>
        <v>737</v>
      </c>
      <c r="R743" s="55">
        <f t="shared" si="980"/>
        <v>0</v>
      </c>
      <c r="S743" s="118">
        <f t="shared" si="980"/>
        <v>0</v>
      </c>
      <c r="T743" s="133">
        <f t="shared" si="980"/>
        <v>978.23649999999998</v>
      </c>
      <c r="U743" s="141">
        <f t="shared" si="980"/>
        <v>978.23649999999998</v>
      </c>
      <c r="V743" s="133">
        <f t="shared" si="981"/>
        <v>-35.538020000000003</v>
      </c>
      <c r="W743" s="141">
        <f t="shared" si="981"/>
        <v>942.69848000000002</v>
      </c>
      <c r="X743" s="114"/>
    </row>
    <row r="744" spans="1:24" outlineLevel="1" x14ac:dyDescent="0.25">
      <c r="A744" s="6" t="s">
        <v>524</v>
      </c>
      <c r="B744" s="3" t="s">
        <v>337</v>
      </c>
      <c r="C744" s="48" t="s">
        <v>74</v>
      </c>
      <c r="D744" s="48" t="s">
        <v>64</v>
      </c>
      <c r="E744" s="68" t="s">
        <v>359</v>
      </c>
      <c r="F744" s="3">
        <v>500</v>
      </c>
      <c r="G744" s="49">
        <f t="shared" si="980"/>
        <v>737</v>
      </c>
      <c r="H744" s="49">
        <f t="shared" si="980"/>
        <v>0</v>
      </c>
      <c r="I744" s="49">
        <f t="shared" si="980"/>
        <v>737</v>
      </c>
      <c r="J744" s="49">
        <f t="shared" si="980"/>
        <v>0</v>
      </c>
      <c r="K744" s="49">
        <f t="shared" si="980"/>
        <v>737</v>
      </c>
      <c r="L744" s="55">
        <f t="shared" si="980"/>
        <v>0</v>
      </c>
      <c r="M744" s="49">
        <f t="shared" si="980"/>
        <v>737</v>
      </c>
      <c r="N744" s="55">
        <f t="shared" si="980"/>
        <v>0</v>
      </c>
      <c r="O744" s="49">
        <f t="shared" si="980"/>
        <v>737</v>
      </c>
      <c r="P744" s="55">
        <f t="shared" si="980"/>
        <v>0</v>
      </c>
      <c r="Q744" s="49">
        <f t="shared" si="980"/>
        <v>737</v>
      </c>
      <c r="R744" s="55">
        <f t="shared" si="980"/>
        <v>0</v>
      </c>
      <c r="S744" s="118">
        <f t="shared" si="980"/>
        <v>0</v>
      </c>
      <c r="T744" s="133">
        <f t="shared" si="980"/>
        <v>978.23649999999998</v>
      </c>
      <c r="U744" s="141">
        <f t="shared" si="980"/>
        <v>978.23649999999998</v>
      </c>
      <c r="V744" s="133">
        <f t="shared" si="981"/>
        <v>-35.538020000000003</v>
      </c>
      <c r="W744" s="141">
        <f t="shared" si="981"/>
        <v>942.69848000000002</v>
      </c>
      <c r="X744" s="114"/>
    </row>
    <row r="745" spans="1:24" outlineLevel="1" x14ac:dyDescent="0.25">
      <c r="A745" s="6" t="s">
        <v>525</v>
      </c>
      <c r="B745" s="3" t="s">
        <v>337</v>
      </c>
      <c r="C745" s="48" t="s">
        <v>74</v>
      </c>
      <c r="D745" s="48" t="s">
        <v>64</v>
      </c>
      <c r="E745" s="68" t="s">
        <v>359</v>
      </c>
      <c r="F745" s="3">
        <v>540</v>
      </c>
      <c r="G745" s="55">
        <f>36+701</f>
        <v>737</v>
      </c>
      <c r="H745" s="49">
        <v>0</v>
      </c>
      <c r="I745" s="55">
        <f>G745+H745</f>
        <v>737</v>
      </c>
      <c r="J745" s="55">
        <v>0</v>
      </c>
      <c r="K745" s="55">
        <f>I745+J745</f>
        <v>737</v>
      </c>
      <c r="L745" s="55">
        <v>0</v>
      </c>
      <c r="M745" s="55">
        <f>K745+L745</f>
        <v>737</v>
      </c>
      <c r="N745" s="55">
        <v>0</v>
      </c>
      <c r="O745" s="55">
        <f>M745+N745</f>
        <v>737</v>
      </c>
      <c r="P745" s="55">
        <v>0</v>
      </c>
      <c r="Q745" s="55">
        <f>O745+P745</f>
        <v>737</v>
      </c>
      <c r="R745" s="55">
        <v>0</v>
      </c>
      <c r="S745" s="119">
        <v>0</v>
      </c>
      <c r="T745" s="133">
        <v>978.23649999999998</v>
      </c>
      <c r="U745" s="133">
        <f>S745+T745</f>
        <v>978.23649999999998</v>
      </c>
      <c r="V745" s="133">
        <v>-35.538020000000003</v>
      </c>
      <c r="W745" s="133">
        <f>U745+V745</f>
        <v>942.69848000000002</v>
      </c>
      <c r="X745" s="114"/>
    </row>
    <row r="746" spans="1:24" ht="34.5" outlineLevel="1" x14ac:dyDescent="0.3">
      <c r="A746" s="25" t="s">
        <v>413</v>
      </c>
      <c r="B746" s="5" t="s">
        <v>337</v>
      </c>
      <c r="C746" s="44" t="s">
        <v>74</v>
      </c>
      <c r="D746" s="44" t="s">
        <v>64</v>
      </c>
      <c r="E746" s="66" t="s">
        <v>360</v>
      </c>
      <c r="F746" s="3" t="s">
        <v>7</v>
      </c>
      <c r="G746" s="45">
        <f t="shared" ref="G746:U746" si="982">G751+G747+G755</f>
        <v>4165</v>
      </c>
      <c r="H746" s="45">
        <f t="shared" si="982"/>
        <v>0</v>
      </c>
      <c r="I746" s="45">
        <f t="shared" si="982"/>
        <v>4165</v>
      </c>
      <c r="J746" s="45">
        <f t="shared" si="982"/>
        <v>0</v>
      </c>
      <c r="K746" s="45">
        <f t="shared" si="982"/>
        <v>4165</v>
      </c>
      <c r="L746" s="101">
        <f t="shared" si="982"/>
        <v>0</v>
      </c>
      <c r="M746" s="45">
        <f t="shared" si="982"/>
        <v>4165</v>
      </c>
      <c r="N746" s="101">
        <f t="shared" si="982"/>
        <v>0</v>
      </c>
      <c r="O746" s="45">
        <f t="shared" si="982"/>
        <v>4165</v>
      </c>
      <c r="P746" s="101">
        <f t="shared" si="982"/>
        <v>0</v>
      </c>
      <c r="Q746" s="45">
        <f t="shared" si="982"/>
        <v>4165</v>
      </c>
      <c r="R746" s="101">
        <f t="shared" si="982"/>
        <v>0</v>
      </c>
      <c r="S746" s="116">
        <f t="shared" si="982"/>
        <v>0</v>
      </c>
      <c r="T746" s="131">
        <f t="shared" si="982"/>
        <v>10059.54751</v>
      </c>
      <c r="U746" s="139">
        <f t="shared" si="982"/>
        <v>10059.54751</v>
      </c>
      <c r="V746" s="131">
        <f t="shared" ref="V746:W746" si="983">V751+V747+V755</f>
        <v>0</v>
      </c>
      <c r="W746" s="139">
        <f t="shared" si="983"/>
        <v>10059.54751</v>
      </c>
      <c r="X746" s="114"/>
    </row>
    <row r="747" spans="1:24" ht="33" outlineLevel="1" x14ac:dyDescent="0.25">
      <c r="A747" s="26" t="s">
        <v>361</v>
      </c>
      <c r="B747" s="7" t="s">
        <v>337</v>
      </c>
      <c r="C747" s="46" t="s">
        <v>74</v>
      </c>
      <c r="D747" s="46" t="s">
        <v>64</v>
      </c>
      <c r="E747" s="67" t="s">
        <v>362</v>
      </c>
      <c r="F747" s="3" t="s">
        <v>7</v>
      </c>
      <c r="G747" s="47">
        <f t="shared" ref="G747:V749" si="984">G748</f>
        <v>468</v>
      </c>
      <c r="H747" s="47">
        <f t="shared" si="984"/>
        <v>0</v>
      </c>
      <c r="I747" s="47">
        <f t="shared" si="984"/>
        <v>468</v>
      </c>
      <c r="J747" s="47">
        <f t="shared" si="984"/>
        <v>0</v>
      </c>
      <c r="K747" s="47">
        <f t="shared" si="984"/>
        <v>468</v>
      </c>
      <c r="L747" s="80">
        <f t="shared" si="984"/>
        <v>0</v>
      </c>
      <c r="M747" s="47">
        <f t="shared" si="984"/>
        <v>468</v>
      </c>
      <c r="N747" s="80">
        <f t="shared" si="984"/>
        <v>0</v>
      </c>
      <c r="O747" s="47">
        <f t="shared" si="984"/>
        <v>468</v>
      </c>
      <c r="P747" s="80">
        <f t="shared" si="984"/>
        <v>0</v>
      </c>
      <c r="Q747" s="47">
        <f t="shared" si="984"/>
        <v>468</v>
      </c>
      <c r="R747" s="80">
        <f t="shared" si="984"/>
        <v>0</v>
      </c>
      <c r="S747" s="117">
        <f t="shared" si="984"/>
        <v>0</v>
      </c>
      <c r="T747" s="132">
        <f t="shared" si="984"/>
        <v>1446.8755099999998</v>
      </c>
      <c r="U747" s="140">
        <f t="shared" si="984"/>
        <v>1446.8755099999998</v>
      </c>
      <c r="V747" s="132">
        <f t="shared" si="984"/>
        <v>0</v>
      </c>
      <c r="W747" s="140">
        <f t="shared" ref="V747:W749" si="985">W748</f>
        <v>1446.8755099999998</v>
      </c>
      <c r="X747" s="114"/>
    </row>
    <row r="748" spans="1:24" outlineLevel="1" x14ac:dyDescent="0.25">
      <c r="A748" s="6" t="s">
        <v>349</v>
      </c>
      <c r="B748" s="3" t="s">
        <v>337</v>
      </c>
      <c r="C748" s="48" t="s">
        <v>74</v>
      </c>
      <c r="D748" s="48" t="s">
        <v>64</v>
      </c>
      <c r="E748" s="68" t="s">
        <v>363</v>
      </c>
      <c r="F748" s="3" t="s">
        <v>7</v>
      </c>
      <c r="G748" s="49">
        <f t="shared" si="984"/>
        <v>468</v>
      </c>
      <c r="H748" s="49">
        <f t="shared" si="984"/>
        <v>0</v>
      </c>
      <c r="I748" s="49">
        <f t="shared" si="984"/>
        <v>468</v>
      </c>
      <c r="J748" s="49">
        <f t="shared" si="984"/>
        <v>0</v>
      </c>
      <c r="K748" s="49">
        <f t="shared" si="984"/>
        <v>468</v>
      </c>
      <c r="L748" s="55">
        <f t="shared" si="984"/>
        <v>0</v>
      </c>
      <c r="M748" s="49">
        <f t="shared" si="984"/>
        <v>468</v>
      </c>
      <c r="N748" s="55">
        <f t="shared" si="984"/>
        <v>0</v>
      </c>
      <c r="O748" s="49">
        <f t="shared" si="984"/>
        <v>468</v>
      </c>
      <c r="P748" s="55">
        <f t="shared" si="984"/>
        <v>0</v>
      </c>
      <c r="Q748" s="49">
        <f t="shared" si="984"/>
        <v>468</v>
      </c>
      <c r="R748" s="55">
        <f t="shared" si="984"/>
        <v>0</v>
      </c>
      <c r="S748" s="118">
        <f t="shared" si="984"/>
        <v>0</v>
      </c>
      <c r="T748" s="133">
        <f t="shared" si="984"/>
        <v>1446.8755099999998</v>
      </c>
      <c r="U748" s="141">
        <f t="shared" si="984"/>
        <v>1446.8755099999998</v>
      </c>
      <c r="V748" s="133">
        <f t="shared" si="985"/>
        <v>0</v>
      </c>
      <c r="W748" s="141">
        <f t="shared" si="985"/>
        <v>1446.8755099999998</v>
      </c>
      <c r="X748" s="114"/>
    </row>
    <row r="749" spans="1:24" outlineLevel="1" x14ac:dyDescent="0.25">
      <c r="A749" s="6" t="s">
        <v>524</v>
      </c>
      <c r="B749" s="3" t="s">
        <v>337</v>
      </c>
      <c r="C749" s="48" t="s">
        <v>74</v>
      </c>
      <c r="D749" s="48" t="s">
        <v>64</v>
      </c>
      <c r="E749" s="68" t="s">
        <v>363</v>
      </c>
      <c r="F749" s="3">
        <v>500</v>
      </c>
      <c r="G749" s="49">
        <f t="shared" si="984"/>
        <v>468</v>
      </c>
      <c r="H749" s="49">
        <f t="shared" si="984"/>
        <v>0</v>
      </c>
      <c r="I749" s="49">
        <f t="shared" si="984"/>
        <v>468</v>
      </c>
      <c r="J749" s="49">
        <f t="shared" si="984"/>
        <v>0</v>
      </c>
      <c r="K749" s="49">
        <f t="shared" si="984"/>
        <v>468</v>
      </c>
      <c r="L749" s="55">
        <f t="shared" si="984"/>
        <v>0</v>
      </c>
      <c r="M749" s="49">
        <f t="shared" si="984"/>
        <v>468</v>
      </c>
      <c r="N749" s="55">
        <f t="shared" si="984"/>
        <v>0</v>
      </c>
      <c r="O749" s="49">
        <f t="shared" si="984"/>
        <v>468</v>
      </c>
      <c r="P749" s="55">
        <f t="shared" si="984"/>
        <v>0</v>
      </c>
      <c r="Q749" s="49">
        <f t="shared" si="984"/>
        <v>468</v>
      </c>
      <c r="R749" s="55">
        <f t="shared" si="984"/>
        <v>0</v>
      </c>
      <c r="S749" s="118">
        <f t="shared" si="984"/>
        <v>0</v>
      </c>
      <c r="T749" s="133">
        <f t="shared" si="984"/>
        <v>1446.8755099999998</v>
      </c>
      <c r="U749" s="141">
        <f t="shared" si="984"/>
        <v>1446.8755099999998</v>
      </c>
      <c r="V749" s="133">
        <f t="shared" si="985"/>
        <v>0</v>
      </c>
      <c r="W749" s="141">
        <f t="shared" si="985"/>
        <v>1446.8755099999998</v>
      </c>
      <c r="X749" s="114"/>
    </row>
    <row r="750" spans="1:24" outlineLevel="1" x14ac:dyDescent="0.25">
      <c r="A750" s="6" t="s">
        <v>525</v>
      </c>
      <c r="B750" s="3" t="s">
        <v>337</v>
      </c>
      <c r="C750" s="48" t="s">
        <v>74</v>
      </c>
      <c r="D750" s="48" t="s">
        <v>64</v>
      </c>
      <c r="E750" s="68" t="s">
        <v>363</v>
      </c>
      <c r="F750" s="3">
        <v>540</v>
      </c>
      <c r="G750" s="55">
        <v>468</v>
      </c>
      <c r="H750" s="49">
        <v>0</v>
      </c>
      <c r="I750" s="55">
        <f>G750+H750</f>
        <v>468</v>
      </c>
      <c r="J750" s="55">
        <v>0</v>
      </c>
      <c r="K750" s="55">
        <f>I750+J750</f>
        <v>468</v>
      </c>
      <c r="L750" s="55">
        <v>0</v>
      </c>
      <c r="M750" s="55">
        <f>K750+L750</f>
        <v>468</v>
      </c>
      <c r="N750" s="55">
        <v>0</v>
      </c>
      <c r="O750" s="55">
        <f>M750+N750</f>
        <v>468</v>
      </c>
      <c r="P750" s="55">
        <v>0</v>
      </c>
      <c r="Q750" s="55">
        <f>O750+P750</f>
        <v>468</v>
      </c>
      <c r="R750" s="55">
        <v>0</v>
      </c>
      <c r="S750" s="119">
        <v>0</v>
      </c>
      <c r="T750" s="133">
        <f>411.02608+1035.84943</f>
        <v>1446.8755099999998</v>
      </c>
      <c r="U750" s="133">
        <f>S750+T750</f>
        <v>1446.8755099999998</v>
      </c>
      <c r="V750" s="133">
        <v>0</v>
      </c>
      <c r="W750" s="133">
        <f>U750+V750</f>
        <v>1446.8755099999998</v>
      </c>
      <c r="X750" s="114"/>
    </row>
    <row r="751" spans="1:24" ht="33" outlineLevel="1" x14ac:dyDescent="0.25">
      <c r="A751" s="26" t="s">
        <v>364</v>
      </c>
      <c r="B751" s="7" t="s">
        <v>337</v>
      </c>
      <c r="C751" s="46" t="s">
        <v>74</v>
      </c>
      <c r="D751" s="46" t="s">
        <v>64</v>
      </c>
      <c r="E751" s="67" t="s">
        <v>365</v>
      </c>
      <c r="F751" s="3" t="s">
        <v>7</v>
      </c>
      <c r="G751" s="47">
        <f t="shared" ref="G751:V758" si="986">G752</f>
        <v>1886</v>
      </c>
      <c r="H751" s="47">
        <f t="shared" si="986"/>
        <v>0</v>
      </c>
      <c r="I751" s="47">
        <f t="shared" si="986"/>
        <v>1886</v>
      </c>
      <c r="J751" s="47">
        <f t="shared" si="986"/>
        <v>0</v>
      </c>
      <c r="K751" s="47">
        <f t="shared" si="986"/>
        <v>1886</v>
      </c>
      <c r="L751" s="80">
        <f t="shared" si="986"/>
        <v>0</v>
      </c>
      <c r="M751" s="47">
        <f t="shared" si="986"/>
        <v>1886</v>
      </c>
      <c r="N751" s="80">
        <f t="shared" si="986"/>
        <v>0</v>
      </c>
      <c r="O751" s="47">
        <f t="shared" si="986"/>
        <v>1886</v>
      </c>
      <c r="P751" s="80">
        <f t="shared" si="986"/>
        <v>0</v>
      </c>
      <c r="Q751" s="47">
        <f t="shared" si="986"/>
        <v>1886</v>
      </c>
      <c r="R751" s="80">
        <f t="shared" si="986"/>
        <v>0</v>
      </c>
      <c r="S751" s="117">
        <f t="shared" si="986"/>
        <v>0</v>
      </c>
      <c r="T751" s="132">
        <f t="shared" si="986"/>
        <v>5793.4305400000003</v>
      </c>
      <c r="U751" s="140">
        <f t="shared" si="986"/>
        <v>5793.4305400000003</v>
      </c>
      <c r="V751" s="132">
        <f t="shared" si="986"/>
        <v>0</v>
      </c>
      <c r="W751" s="140">
        <f t="shared" ref="V751:W758" si="987">W752</f>
        <v>5793.4305400000003</v>
      </c>
      <c r="X751" s="114"/>
    </row>
    <row r="752" spans="1:24" outlineLevel="1" x14ac:dyDescent="0.25">
      <c r="A752" s="6" t="s">
        <v>349</v>
      </c>
      <c r="B752" s="3" t="s">
        <v>337</v>
      </c>
      <c r="C752" s="48" t="s">
        <v>74</v>
      </c>
      <c r="D752" s="48" t="s">
        <v>64</v>
      </c>
      <c r="E752" s="68" t="s">
        <v>366</v>
      </c>
      <c r="F752" s="3" t="s">
        <v>7</v>
      </c>
      <c r="G752" s="49">
        <f t="shared" si="986"/>
        <v>1886</v>
      </c>
      <c r="H752" s="49">
        <f t="shared" si="986"/>
        <v>0</v>
      </c>
      <c r="I752" s="49">
        <f t="shared" si="986"/>
        <v>1886</v>
      </c>
      <c r="J752" s="49">
        <f t="shared" si="986"/>
        <v>0</v>
      </c>
      <c r="K752" s="49">
        <f t="shared" si="986"/>
        <v>1886</v>
      </c>
      <c r="L752" s="55">
        <f t="shared" si="986"/>
        <v>0</v>
      </c>
      <c r="M752" s="49">
        <f t="shared" si="986"/>
        <v>1886</v>
      </c>
      <c r="N752" s="55">
        <f t="shared" si="986"/>
        <v>0</v>
      </c>
      <c r="O752" s="49">
        <f t="shared" si="986"/>
        <v>1886</v>
      </c>
      <c r="P752" s="55">
        <f t="shared" si="986"/>
        <v>0</v>
      </c>
      <c r="Q752" s="49">
        <f t="shared" si="986"/>
        <v>1886</v>
      </c>
      <c r="R752" s="55">
        <f t="shared" si="986"/>
        <v>0</v>
      </c>
      <c r="S752" s="118">
        <f t="shared" si="986"/>
        <v>0</v>
      </c>
      <c r="T752" s="133">
        <f t="shared" si="986"/>
        <v>5793.4305400000003</v>
      </c>
      <c r="U752" s="141">
        <f t="shared" si="986"/>
        <v>5793.4305400000003</v>
      </c>
      <c r="V752" s="133">
        <f t="shared" si="987"/>
        <v>0</v>
      </c>
      <c r="W752" s="141">
        <f t="shared" si="987"/>
        <v>5793.4305400000003</v>
      </c>
      <c r="X752" s="114"/>
    </row>
    <row r="753" spans="1:24" outlineLevel="1" x14ac:dyDescent="0.25">
      <c r="A753" s="6" t="s">
        <v>524</v>
      </c>
      <c r="B753" s="3" t="s">
        <v>337</v>
      </c>
      <c r="C753" s="48" t="s">
        <v>74</v>
      </c>
      <c r="D753" s="48" t="s">
        <v>64</v>
      </c>
      <c r="E753" s="68" t="s">
        <v>366</v>
      </c>
      <c r="F753" s="3">
        <v>500</v>
      </c>
      <c r="G753" s="49">
        <f t="shared" si="986"/>
        <v>1886</v>
      </c>
      <c r="H753" s="49">
        <f t="shared" si="986"/>
        <v>0</v>
      </c>
      <c r="I753" s="49">
        <f t="shared" si="986"/>
        <v>1886</v>
      </c>
      <c r="J753" s="49">
        <f t="shared" si="986"/>
        <v>0</v>
      </c>
      <c r="K753" s="49">
        <f t="shared" si="986"/>
        <v>1886</v>
      </c>
      <c r="L753" s="55">
        <f t="shared" si="986"/>
        <v>0</v>
      </c>
      <c r="M753" s="49">
        <f t="shared" si="986"/>
        <v>1886</v>
      </c>
      <c r="N753" s="55">
        <f t="shared" si="986"/>
        <v>0</v>
      </c>
      <c r="O753" s="49">
        <f t="shared" si="986"/>
        <v>1886</v>
      </c>
      <c r="P753" s="55">
        <f t="shared" si="986"/>
        <v>0</v>
      </c>
      <c r="Q753" s="49">
        <f t="shared" si="986"/>
        <v>1886</v>
      </c>
      <c r="R753" s="55">
        <f t="shared" si="986"/>
        <v>0</v>
      </c>
      <c r="S753" s="118">
        <f t="shared" si="986"/>
        <v>0</v>
      </c>
      <c r="T753" s="133">
        <f t="shared" si="986"/>
        <v>5793.4305400000003</v>
      </c>
      <c r="U753" s="141">
        <f t="shared" si="986"/>
        <v>5793.4305400000003</v>
      </c>
      <c r="V753" s="133">
        <f t="shared" si="987"/>
        <v>0</v>
      </c>
      <c r="W753" s="141">
        <f t="shared" si="987"/>
        <v>5793.4305400000003</v>
      </c>
      <c r="X753" s="114"/>
    </row>
    <row r="754" spans="1:24" outlineLevel="1" x14ac:dyDescent="0.25">
      <c r="A754" s="6" t="s">
        <v>525</v>
      </c>
      <c r="B754" s="3" t="s">
        <v>337</v>
      </c>
      <c r="C754" s="48" t="s">
        <v>74</v>
      </c>
      <c r="D754" s="48" t="s">
        <v>64</v>
      </c>
      <c r="E754" s="68" t="s">
        <v>366</v>
      </c>
      <c r="F754" s="3">
        <v>540</v>
      </c>
      <c r="G754" s="55">
        <v>1886</v>
      </c>
      <c r="H754" s="49">
        <v>0</v>
      </c>
      <c r="I754" s="55">
        <f>G754+H754</f>
        <v>1886</v>
      </c>
      <c r="J754" s="55">
        <v>0</v>
      </c>
      <c r="K754" s="55">
        <f>I754+J754</f>
        <v>1886</v>
      </c>
      <c r="L754" s="55">
        <v>0</v>
      </c>
      <c r="M754" s="55">
        <f>K754+L754</f>
        <v>1886</v>
      </c>
      <c r="N754" s="55">
        <v>0</v>
      </c>
      <c r="O754" s="55">
        <f>M754+N754</f>
        <v>1886</v>
      </c>
      <c r="P754" s="55">
        <v>0</v>
      </c>
      <c r="Q754" s="55">
        <f>O754+P754</f>
        <v>1886</v>
      </c>
      <c r="R754" s="55">
        <v>0</v>
      </c>
      <c r="S754" s="119">
        <v>0</v>
      </c>
      <c r="T754" s="133">
        <f>1781.35736+4505.29727-493.22409</f>
        <v>5793.4305400000003</v>
      </c>
      <c r="U754" s="133">
        <f>S754+T754</f>
        <v>5793.4305400000003</v>
      </c>
      <c r="V754" s="133">
        <v>0</v>
      </c>
      <c r="W754" s="133">
        <f>U754+V754</f>
        <v>5793.4305400000003</v>
      </c>
      <c r="X754" s="114"/>
    </row>
    <row r="755" spans="1:24" outlineLevel="1" x14ac:dyDescent="0.25">
      <c r="A755" s="26" t="s">
        <v>460</v>
      </c>
      <c r="B755" s="7" t="s">
        <v>337</v>
      </c>
      <c r="C755" s="46" t="s">
        <v>74</v>
      </c>
      <c r="D755" s="46" t="s">
        <v>64</v>
      </c>
      <c r="E755" s="67" t="s">
        <v>368</v>
      </c>
      <c r="F755" s="3" t="s">
        <v>7</v>
      </c>
      <c r="G755" s="47">
        <f t="shared" ref="G755:U755" si="988">G757</f>
        <v>1811</v>
      </c>
      <c r="H755" s="47">
        <f t="shared" si="988"/>
        <v>0</v>
      </c>
      <c r="I755" s="47">
        <f t="shared" si="988"/>
        <v>1811</v>
      </c>
      <c r="J755" s="47">
        <f t="shared" si="988"/>
        <v>0</v>
      </c>
      <c r="K755" s="47">
        <f t="shared" si="988"/>
        <v>1811</v>
      </c>
      <c r="L755" s="80">
        <f t="shared" si="988"/>
        <v>0</v>
      </c>
      <c r="M755" s="47">
        <f t="shared" si="988"/>
        <v>1811</v>
      </c>
      <c r="N755" s="80">
        <f t="shared" si="988"/>
        <v>0</v>
      </c>
      <c r="O755" s="47">
        <f t="shared" si="988"/>
        <v>1811</v>
      </c>
      <c r="P755" s="80">
        <f t="shared" si="988"/>
        <v>0</v>
      </c>
      <c r="Q755" s="47">
        <f t="shared" si="988"/>
        <v>1811</v>
      </c>
      <c r="R755" s="80">
        <f t="shared" si="988"/>
        <v>0</v>
      </c>
      <c r="S755" s="117">
        <f t="shared" si="988"/>
        <v>0</v>
      </c>
      <c r="T755" s="132">
        <f t="shared" si="988"/>
        <v>2819.2414600000002</v>
      </c>
      <c r="U755" s="140">
        <f t="shared" si="988"/>
        <v>2819.2414600000002</v>
      </c>
      <c r="V755" s="132">
        <f t="shared" ref="V755:W755" si="989">V757</f>
        <v>0</v>
      </c>
      <c r="W755" s="140">
        <f t="shared" si="989"/>
        <v>2819.2414600000002</v>
      </c>
      <c r="X755" s="114"/>
    </row>
    <row r="756" spans="1:24" outlineLevel="1" x14ac:dyDescent="0.25">
      <c r="A756" s="6" t="s">
        <v>101</v>
      </c>
      <c r="B756" s="3" t="s">
        <v>337</v>
      </c>
      <c r="C756" s="48" t="s">
        <v>74</v>
      </c>
      <c r="D756" s="48" t="s">
        <v>64</v>
      </c>
      <c r="E756" s="68" t="s">
        <v>377</v>
      </c>
      <c r="F756" s="3" t="s">
        <v>7</v>
      </c>
      <c r="G756" s="49">
        <f t="shared" si="986"/>
        <v>1811</v>
      </c>
      <c r="H756" s="49">
        <f t="shared" si="986"/>
        <v>0</v>
      </c>
      <c r="I756" s="49">
        <f t="shared" si="986"/>
        <v>1811</v>
      </c>
      <c r="J756" s="49">
        <f t="shared" si="986"/>
        <v>0</v>
      </c>
      <c r="K756" s="49">
        <f t="shared" si="986"/>
        <v>1811</v>
      </c>
      <c r="L756" s="55">
        <f t="shared" si="986"/>
        <v>0</v>
      </c>
      <c r="M756" s="49">
        <f t="shared" si="986"/>
        <v>1811</v>
      </c>
      <c r="N756" s="55">
        <f t="shared" si="986"/>
        <v>0</v>
      </c>
      <c r="O756" s="49">
        <f t="shared" si="986"/>
        <v>1811</v>
      </c>
      <c r="P756" s="55">
        <f t="shared" si="986"/>
        <v>0</v>
      </c>
      <c r="Q756" s="49">
        <f t="shared" si="986"/>
        <v>1811</v>
      </c>
      <c r="R756" s="55">
        <f t="shared" si="986"/>
        <v>0</v>
      </c>
      <c r="S756" s="118">
        <f t="shared" si="986"/>
        <v>0</v>
      </c>
      <c r="T756" s="133">
        <f t="shared" si="986"/>
        <v>2819.2414600000002</v>
      </c>
      <c r="U756" s="141">
        <f t="shared" si="986"/>
        <v>2819.2414600000002</v>
      </c>
      <c r="V756" s="133">
        <f t="shared" si="987"/>
        <v>0</v>
      </c>
      <c r="W756" s="141">
        <f t="shared" si="987"/>
        <v>2819.2414600000002</v>
      </c>
      <c r="X756" s="114"/>
    </row>
    <row r="757" spans="1:24" ht="33" outlineLevel="1" x14ac:dyDescent="0.25">
      <c r="A757" s="6" t="s">
        <v>474</v>
      </c>
      <c r="B757" s="3" t="s">
        <v>337</v>
      </c>
      <c r="C757" s="48" t="s">
        <v>74</v>
      </c>
      <c r="D757" s="48" t="s">
        <v>64</v>
      </c>
      <c r="E757" s="68" t="s">
        <v>473</v>
      </c>
      <c r="F757" s="3" t="s">
        <v>7</v>
      </c>
      <c r="G757" s="49">
        <f t="shared" si="986"/>
        <v>1811</v>
      </c>
      <c r="H757" s="49">
        <f t="shared" si="986"/>
        <v>0</v>
      </c>
      <c r="I757" s="49">
        <f t="shared" si="986"/>
        <v>1811</v>
      </c>
      <c r="J757" s="49">
        <f t="shared" si="986"/>
        <v>0</v>
      </c>
      <c r="K757" s="49">
        <f t="shared" si="986"/>
        <v>1811</v>
      </c>
      <c r="L757" s="55">
        <f t="shared" si="986"/>
        <v>0</v>
      </c>
      <c r="M757" s="49">
        <f t="shared" si="986"/>
        <v>1811</v>
      </c>
      <c r="N757" s="55">
        <f t="shared" si="986"/>
        <v>0</v>
      </c>
      <c r="O757" s="49">
        <f t="shared" si="986"/>
        <v>1811</v>
      </c>
      <c r="P757" s="55">
        <f t="shared" si="986"/>
        <v>0</v>
      </c>
      <c r="Q757" s="49">
        <f t="shared" si="986"/>
        <v>1811</v>
      </c>
      <c r="R757" s="55">
        <f t="shared" si="986"/>
        <v>0</v>
      </c>
      <c r="S757" s="118">
        <f t="shared" si="986"/>
        <v>0</v>
      </c>
      <c r="T757" s="133">
        <f t="shared" si="986"/>
        <v>2819.2414600000002</v>
      </c>
      <c r="U757" s="141">
        <f t="shared" si="986"/>
        <v>2819.2414600000002</v>
      </c>
      <c r="V757" s="133">
        <f t="shared" si="987"/>
        <v>0</v>
      </c>
      <c r="W757" s="141">
        <f t="shared" si="987"/>
        <v>2819.2414600000002</v>
      </c>
      <c r="X757" s="114"/>
    </row>
    <row r="758" spans="1:24" outlineLevel="1" x14ac:dyDescent="0.25">
      <c r="A758" s="6" t="s">
        <v>524</v>
      </c>
      <c r="B758" s="3" t="s">
        <v>337</v>
      </c>
      <c r="C758" s="48" t="s">
        <v>74</v>
      </c>
      <c r="D758" s="48" t="s">
        <v>64</v>
      </c>
      <c r="E758" s="68" t="s">
        <v>473</v>
      </c>
      <c r="F758" s="3">
        <v>500</v>
      </c>
      <c r="G758" s="49">
        <f t="shared" si="986"/>
        <v>1811</v>
      </c>
      <c r="H758" s="49">
        <f t="shared" si="986"/>
        <v>0</v>
      </c>
      <c r="I758" s="49">
        <f t="shared" si="986"/>
        <v>1811</v>
      </c>
      <c r="J758" s="49">
        <f t="shared" si="986"/>
        <v>0</v>
      </c>
      <c r="K758" s="49">
        <f t="shared" si="986"/>
        <v>1811</v>
      </c>
      <c r="L758" s="55">
        <f t="shared" si="986"/>
        <v>0</v>
      </c>
      <c r="M758" s="49">
        <f t="shared" si="986"/>
        <v>1811</v>
      </c>
      <c r="N758" s="55">
        <f t="shared" si="986"/>
        <v>0</v>
      </c>
      <c r="O758" s="49">
        <f t="shared" si="986"/>
        <v>1811</v>
      </c>
      <c r="P758" s="55">
        <f t="shared" si="986"/>
        <v>0</v>
      </c>
      <c r="Q758" s="49">
        <f t="shared" si="986"/>
        <v>1811</v>
      </c>
      <c r="R758" s="55">
        <f t="shared" si="986"/>
        <v>0</v>
      </c>
      <c r="S758" s="118">
        <f t="shared" si="986"/>
        <v>0</v>
      </c>
      <c r="T758" s="133">
        <f t="shared" si="986"/>
        <v>2819.2414600000002</v>
      </c>
      <c r="U758" s="141">
        <f t="shared" si="986"/>
        <v>2819.2414600000002</v>
      </c>
      <c r="V758" s="133">
        <f t="shared" si="987"/>
        <v>0</v>
      </c>
      <c r="W758" s="141">
        <f t="shared" si="987"/>
        <v>2819.2414600000002</v>
      </c>
      <c r="X758" s="114"/>
    </row>
    <row r="759" spans="1:24" outlineLevel="1" x14ac:dyDescent="0.25">
      <c r="A759" s="6" t="s">
        <v>525</v>
      </c>
      <c r="B759" s="3" t="s">
        <v>337</v>
      </c>
      <c r="C759" s="48" t="s">
        <v>74</v>
      </c>
      <c r="D759" s="48" t="s">
        <v>64</v>
      </c>
      <c r="E759" s="68" t="s">
        <v>473</v>
      </c>
      <c r="F759" s="3">
        <v>540</v>
      </c>
      <c r="G759" s="55">
        <v>1811</v>
      </c>
      <c r="H759" s="49">
        <v>0</v>
      </c>
      <c r="I759" s="55">
        <f>G759+H759</f>
        <v>1811</v>
      </c>
      <c r="J759" s="55">
        <v>0</v>
      </c>
      <c r="K759" s="55">
        <f>I759+J759</f>
        <v>1811</v>
      </c>
      <c r="L759" s="55">
        <v>0</v>
      </c>
      <c r="M759" s="55">
        <f>K759+L759</f>
        <v>1811</v>
      </c>
      <c r="N759" s="55">
        <v>0</v>
      </c>
      <c r="O759" s="55">
        <f>M759+N759</f>
        <v>1811</v>
      </c>
      <c r="P759" s="55">
        <v>0</v>
      </c>
      <c r="Q759" s="55">
        <f>O759+P759</f>
        <v>1811</v>
      </c>
      <c r="R759" s="55">
        <v>0</v>
      </c>
      <c r="S759" s="119">
        <v>0</v>
      </c>
      <c r="T759" s="133">
        <f>1304.84587+1670.12919-155.7336</f>
        <v>2819.2414600000002</v>
      </c>
      <c r="U759" s="133">
        <f>S759+T759</f>
        <v>2819.2414600000002</v>
      </c>
      <c r="V759" s="133">
        <v>0</v>
      </c>
      <c r="W759" s="133">
        <f>U759+V759</f>
        <v>2819.2414600000002</v>
      </c>
      <c r="X759" s="114"/>
    </row>
    <row r="760" spans="1:24" ht="34.5" outlineLevel="1" x14ac:dyDescent="0.3">
      <c r="A760" s="25" t="s">
        <v>414</v>
      </c>
      <c r="B760" s="5" t="s">
        <v>337</v>
      </c>
      <c r="C760" s="44" t="s">
        <v>74</v>
      </c>
      <c r="D760" s="44" t="s">
        <v>64</v>
      </c>
      <c r="E760" s="66" t="s">
        <v>369</v>
      </c>
      <c r="F760" s="3" t="s">
        <v>7</v>
      </c>
      <c r="G760" s="45">
        <f t="shared" ref="G760:S760" si="990">G764</f>
        <v>265</v>
      </c>
      <c r="H760" s="45">
        <f t="shared" si="990"/>
        <v>0</v>
      </c>
      <c r="I760" s="45">
        <f t="shared" si="990"/>
        <v>265</v>
      </c>
      <c r="J760" s="45">
        <f t="shared" si="990"/>
        <v>0</v>
      </c>
      <c r="K760" s="45">
        <f t="shared" si="990"/>
        <v>265</v>
      </c>
      <c r="L760" s="101">
        <f t="shared" si="990"/>
        <v>0</v>
      </c>
      <c r="M760" s="45">
        <f t="shared" si="990"/>
        <v>265</v>
      </c>
      <c r="N760" s="101">
        <f t="shared" si="990"/>
        <v>0</v>
      </c>
      <c r="O760" s="45">
        <f t="shared" si="990"/>
        <v>265</v>
      </c>
      <c r="P760" s="101">
        <f t="shared" si="990"/>
        <v>0</v>
      </c>
      <c r="Q760" s="45">
        <f t="shared" si="990"/>
        <v>265</v>
      </c>
      <c r="R760" s="101">
        <f t="shared" si="990"/>
        <v>0</v>
      </c>
      <c r="S760" s="116">
        <f t="shared" si="990"/>
        <v>0</v>
      </c>
      <c r="T760" s="131">
        <f>T764+T761</f>
        <v>29908.498550000004</v>
      </c>
      <c r="U760" s="131">
        <f>U764+U761</f>
        <v>29908.498550000004</v>
      </c>
      <c r="V760" s="131">
        <f>V764+V761</f>
        <v>0</v>
      </c>
      <c r="W760" s="131">
        <f>W764+W761</f>
        <v>29908.498550000004</v>
      </c>
      <c r="X760" s="114"/>
    </row>
    <row r="761" spans="1:24" s="89" customFormat="1" outlineLevel="1" x14ac:dyDescent="0.25">
      <c r="A761" s="26" t="s">
        <v>382</v>
      </c>
      <c r="B761" s="7" t="s">
        <v>337</v>
      </c>
      <c r="C761" s="46" t="s">
        <v>74</v>
      </c>
      <c r="D761" s="46" t="s">
        <v>64</v>
      </c>
      <c r="E761" s="67" t="s">
        <v>383</v>
      </c>
      <c r="F761" s="3" t="s">
        <v>7</v>
      </c>
      <c r="G761" s="47">
        <f t="shared" ref="G761:V762" si="991">G762</f>
        <v>7323</v>
      </c>
      <c r="H761" s="47">
        <f t="shared" si="991"/>
        <v>0</v>
      </c>
      <c r="I761" s="47">
        <f t="shared" si="991"/>
        <v>7323</v>
      </c>
      <c r="J761" s="47">
        <f t="shared" si="991"/>
        <v>0</v>
      </c>
      <c r="K761" s="47">
        <f t="shared" si="991"/>
        <v>7323</v>
      </c>
      <c r="L761" s="80">
        <f t="shared" si="991"/>
        <v>0</v>
      </c>
      <c r="M761" s="47">
        <f t="shared" si="991"/>
        <v>7323</v>
      </c>
      <c r="N761" s="80">
        <f t="shared" si="991"/>
        <v>0</v>
      </c>
      <c r="O761" s="47">
        <f t="shared" si="991"/>
        <v>7323</v>
      </c>
      <c r="P761" s="80">
        <f t="shared" si="991"/>
        <v>0</v>
      </c>
      <c r="Q761" s="47">
        <f t="shared" si="991"/>
        <v>7323</v>
      </c>
      <c r="R761" s="80">
        <f t="shared" si="991"/>
        <v>0</v>
      </c>
      <c r="S761" s="117">
        <f t="shared" si="991"/>
        <v>0</v>
      </c>
      <c r="T761" s="80">
        <f t="shared" si="991"/>
        <v>5300</v>
      </c>
      <c r="U761" s="47">
        <f t="shared" si="991"/>
        <v>5300</v>
      </c>
      <c r="V761" s="80">
        <f t="shared" si="991"/>
        <v>0</v>
      </c>
      <c r="W761" s="47">
        <f t="shared" ref="V761:W762" si="992">W762</f>
        <v>5300</v>
      </c>
      <c r="X761" s="114"/>
    </row>
    <row r="762" spans="1:24" s="89" customFormat="1" outlineLevel="1" x14ac:dyDescent="0.25">
      <c r="A762" s="6" t="s">
        <v>524</v>
      </c>
      <c r="B762" s="3" t="s">
        <v>337</v>
      </c>
      <c r="C762" s="48" t="s">
        <v>74</v>
      </c>
      <c r="D762" s="48" t="s">
        <v>64</v>
      </c>
      <c r="E762" s="68" t="s">
        <v>383</v>
      </c>
      <c r="F762" s="3">
        <v>500</v>
      </c>
      <c r="G762" s="49">
        <f t="shared" si="991"/>
        <v>7323</v>
      </c>
      <c r="H762" s="49">
        <f t="shared" si="991"/>
        <v>0</v>
      </c>
      <c r="I762" s="49">
        <f t="shared" si="991"/>
        <v>7323</v>
      </c>
      <c r="J762" s="49">
        <f t="shared" si="991"/>
        <v>0</v>
      </c>
      <c r="K762" s="49">
        <f t="shared" si="991"/>
        <v>7323</v>
      </c>
      <c r="L762" s="55">
        <f t="shared" si="991"/>
        <v>0</v>
      </c>
      <c r="M762" s="49">
        <f t="shared" si="991"/>
        <v>7323</v>
      </c>
      <c r="N762" s="55">
        <f t="shared" si="991"/>
        <v>0</v>
      </c>
      <c r="O762" s="49">
        <f t="shared" si="991"/>
        <v>7323</v>
      </c>
      <c r="P762" s="55">
        <f t="shared" si="991"/>
        <v>0</v>
      </c>
      <c r="Q762" s="49">
        <f t="shared" si="991"/>
        <v>7323</v>
      </c>
      <c r="R762" s="55">
        <f t="shared" si="991"/>
        <v>0</v>
      </c>
      <c r="S762" s="118">
        <f t="shared" si="991"/>
        <v>0</v>
      </c>
      <c r="T762" s="55">
        <f t="shared" si="991"/>
        <v>5300</v>
      </c>
      <c r="U762" s="49">
        <f t="shared" si="991"/>
        <v>5300</v>
      </c>
      <c r="V762" s="55">
        <f t="shared" si="992"/>
        <v>0</v>
      </c>
      <c r="W762" s="49">
        <f t="shared" si="992"/>
        <v>5300</v>
      </c>
      <c r="X762" s="114"/>
    </row>
    <row r="763" spans="1:24" s="89" customFormat="1" outlineLevel="1" x14ac:dyDescent="0.25">
      <c r="A763" s="6" t="s">
        <v>525</v>
      </c>
      <c r="B763" s="3" t="s">
        <v>337</v>
      </c>
      <c r="C763" s="48" t="s">
        <v>74</v>
      </c>
      <c r="D763" s="48" t="s">
        <v>64</v>
      </c>
      <c r="E763" s="68" t="s">
        <v>383</v>
      </c>
      <c r="F763" s="3">
        <v>540</v>
      </c>
      <c r="G763" s="55">
        <v>7323</v>
      </c>
      <c r="H763" s="49">
        <v>0</v>
      </c>
      <c r="I763" s="55">
        <f>G763+H763</f>
        <v>7323</v>
      </c>
      <c r="J763" s="55">
        <v>0</v>
      </c>
      <c r="K763" s="55">
        <f>I763+J763</f>
        <v>7323</v>
      </c>
      <c r="L763" s="55">
        <v>0</v>
      </c>
      <c r="M763" s="55">
        <f>K763+L763</f>
        <v>7323</v>
      </c>
      <c r="N763" s="55">
        <v>0</v>
      </c>
      <c r="O763" s="55">
        <f>M763+N763</f>
        <v>7323</v>
      </c>
      <c r="P763" s="55">
        <v>0</v>
      </c>
      <c r="Q763" s="55">
        <f>O763+P763</f>
        <v>7323</v>
      </c>
      <c r="R763" s="55">
        <v>0</v>
      </c>
      <c r="S763" s="119">
        <v>0</v>
      </c>
      <c r="T763" s="55">
        <v>5300</v>
      </c>
      <c r="U763" s="55">
        <f>S763+T763</f>
        <v>5300</v>
      </c>
      <c r="V763" s="55">
        <v>0</v>
      </c>
      <c r="W763" s="55">
        <f>U763+V763</f>
        <v>5300</v>
      </c>
      <c r="X763" s="114"/>
    </row>
    <row r="764" spans="1:24" outlineLevel="1" x14ac:dyDescent="0.25">
      <c r="A764" s="6" t="s">
        <v>101</v>
      </c>
      <c r="B764" s="3" t="s">
        <v>337</v>
      </c>
      <c r="C764" s="48" t="s">
        <v>74</v>
      </c>
      <c r="D764" s="48" t="s">
        <v>64</v>
      </c>
      <c r="E764" s="68" t="s">
        <v>370</v>
      </c>
      <c r="F764" s="3" t="s">
        <v>7</v>
      </c>
      <c r="G764" s="49">
        <f t="shared" ref="G764:V766" si="993">G765</f>
        <v>265</v>
      </c>
      <c r="H764" s="49">
        <f t="shared" si="993"/>
        <v>0</v>
      </c>
      <c r="I764" s="49">
        <f t="shared" si="993"/>
        <v>265</v>
      </c>
      <c r="J764" s="49">
        <f t="shared" si="993"/>
        <v>0</v>
      </c>
      <c r="K764" s="49">
        <f t="shared" si="993"/>
        <v>265</v>
      </c>
      <c r="L764" s="55">
        <f t="shared" si="993"/>
        <v>0</v>
      </c>
      <c r="M764" s="49">
        <f t="shared" si="993"/>
        <v>265</v>
      </c>
      <c r="N764" s="55">
        <f t="shared" si="993"/>
        <v>0</v>
      </c>
      <c r="O764" s="49">
        <f t="shared" si="993"/>
        <v>265</v>
      </c>
      <c r="P764" s="55">
        <f t="shared" si="993"/>
        <v>0</v>
      </c>
      <c r="Q764" s="49">
        <f t="shared" si="993"/>
        <v>265</v>
      </c>
      <c r="R764" s="55">
        <f t="shared" si="993"/>
        <v>0</v>
      </c>
      <c r="S764" s="118">
        <f t="shared" si="993"/>
        <v>0</v>
      </c>
      <c r="T764" s="133">
        <f>T765+T768+T771</f>
        <v>24608.498550000004</v>
      </c>
      <c r="U764" s="133">
        <f>U765+U768+U771</f>
        <v>24608.498550000004</v>
      </c>
      <c r="V764" s="133">
        <f>V765+V768+V771</f>
        <v>0</v>
      </c>
      <c r="W764" s="133">
        <f>W765+W768+W771</f>
        <v>24608.498550000004</v>
      </c>
      <c r="X764" s="114"/>
    </row>
    <row r="765" spans="1:24" ht="33" outlineLevel="1" x14ac:dyDescent="0.25">
      <c r="A765" s="6" t="s">
        <v>371</v>
      </c>
      <c r="B765" s="3" t="s">
        <v>337</v>
      </c>
      <c r="C765" s="48" t="s">
        <v>74</v>
      </c>
      <c r="D765" s="48" t="s">
        <v>64</v>
      </c>
      <c r="E765" s="68" t="s">
        <v>372</v>
      </c>
      <c r="F765" s="3"/>
      <c r="G765" s="49">
        <f t="shared" si="993"/>
        <v>265</v>
      </c>
      <c r="H765" s="49">
        <f t="shared" si="993"/>
        <v>0</v>
      </c>
      <c r="I765" s="49">
        <f t="shared" si="993"/>
        <v>265</v>
      </c>
      <c r="J765" s="49">
        <f t="shared" si="993"/>
        <v>0</v>
      </c>
      <c r="K765" s="49">
        <f t="shared" si="993"/>
        <v>265</v>
      </c>
      <c r="L765" s="55">
        <f t="shared" si="993"/>
        <v>0</v>
      </c>
      <c r="M765" s="49">
        <f t="shared" si="993"/>
        <v>265</v>
      </c>
      <c r="N765" s="55">
        <f t="shared" si="993"/>
        <v>0</v>
      </c>
      <c r="O765" s="49">
        <f t="shared" si="993"/>
        <v>265</v>
      </c>
      <c r="P765" s="55">
        <f t="shared" si="993"/>
        <v>0</v>
      </c>
      <c r="Q765" s="49">
        <f t="shared" si="993"/>
        <v>265</v>
      </c>
      <c r="R765" s="55">
        <f t="shared" si="993"/>
        <v>0</v>
      </c>
      <c r="S765" s="118">
        <f t="shared" si="993"/>
        <v>0</v>
      </c>
      <c r="T765" s="133">
        <f t="shared" si="993"/>
        <v>115.25555</v>
      </c>
      <c r="U765" s="141">
        <f t="shared" si="993"/>
        <v>115.25555</v>
      </c>
      <c r="V765" s="133">
        <f t="shared" si="993"/>
        <v>0</v>
      </c>
      <c r="W765" s="141">
        <f t="shared" ref="V765:W766" si="994">W766</f>
        <v>115.25555</v>
      </c>
      <c r="X765" s="114"/>
    </row>
    <row r="766" spans="1:24" outlineLevel="1" x14ac:dyDescent="0.25">
      <c r="A766" s="6" t="s">
        <v>524</v>
      </c>
      <c r="B766" s="3" t="s">
        <v>337</v>
      </c>
      <c r="C766" s="48" t="s">
        <v>74</v>
      </c>
      <c r="D766" s="48" t="s">
        <v>64</v>
      </c>
      <c r="E766" s="68" t="s">
        <v>372</v>
      </c>
      <c r="F766" s="3">
        <v>500</v>
      </c>
      <c r="G766" s="49">
        <f t="shared" si="993"/>
        <v>265</v>
      </c>
      <c r="H766" s="49">
        <f t="shared" si="993"/>
        <v>0</v>
      </c>
      <c r="I766" s="49">
        <f t="shared" si="993"/>
        <v>265</v>
      </c>
      <c r="J766" s="49">
        <f t="shared" si="993"/>
        <v>0</v>
      </c>
      <c r="K766" s="49">
        <f t="shared" si="993"/>
        <v>265</v>
      </c>
      <c r="L766" s="55">
        <f t="shared" si="993"/>
        <v>0</v>
      </c>
      <c r="M766" s="49">
        <f t="shared" si="993"/>
        <v>265</v>
      </c>
      <c r="N766" s="55">
        <f t="shared" si="993"/>
        <v>0</v>
      </c>
      <c r="O766" s="49">
        <f t="shared" si="993"/>
        <v>265</v>
      </c>
      <c r="P766" s="55">
        <f t="shared" si="993"/>
        <v>0</v>
      </c>
      <c r="Q766" s="49">
        <f t="shared" si="993"/>
        <v>265</v>
      </c>
      <c r="R766" s="55">
        <f t="shared" si="993"/>
        <v>0</v>
      </c>
      <c r="S766" s="118">
        <f t="shared" si="993"/>
        <v>0</v>
      </c>
      <c r="T766" s="133">
        <f t="shared" si="993"/>
        <v>115.25555</v>
      </c>
      <c r="U766" s="141">
        <f t="shared" si="993"/>
        <v>115.25555</v>
      </c>
      <c r="V766" s="133">
        <f t="shared" si="994"/>
        <v>0</v>
      </c>
      <c r="W766" s="141">
        <f t="shared" si="994"/>
        <v>115.25555</v>
      </c>
      <c r="X766" s="114"/>
    </row>
    <row r="767" spans="1:24" outlineLevel="1" x14ac:dyDescent="0.25">
      <c r="A767" s="6" t="s">
        <v>525</v>
      </c>
      <c r="B767" s="3" t="s">
        <v>337</v>
      </c>
      <c r="C767" s="48" t="s">
        <v>74</v>
      </c>
      <c r="D767" s="48" t="s">
        <v>64</v>
      </c>
      <c r="E767" s="68" t="s">
        <v>372</v>
      </c>
      <c r="F767" s="3">
        <v>540</v>
      </c>
      <c r="G767" s="55">
        <v>265</v>
      </c>
      <c r="H767" s="49">
        <v>0</v>
      </c>
      <c r="I767" s="55">
        <f>G767+H767</f>
        <v>265</v>
      </c>
      <c r="J767" s="55">
        <v>0</v>
      </c>
      <c r="K767" s="55">
        <f>I767+J767</f>
        <v>265</v>
      </c>
      <c r="L767" s="55">
        <v>0</v>
      </c>
      <c r="M767" s="55">
        <f>K767+L767</f>
        <v>265</v>
      </c>
      <c r="N767" s="55">
        <v>0</v>
      </c>
      <c r="O767" s="55">
        <f>M767+N767</f>
        <v>265</v>
      </c>
      <c r="P767" s="55">
        <v>0</v>
      </c>
      <c r="Q767" s="55">
        <f>O767+P767</f>
        <v>265</v>
      </c>
      <c r="R767" s="55">
        <v>0</v>
      </c>
      <c r="S767" s="119">
        <v>0</v>
      </c>
      <c r="T767" s="133">
        <f>115.25555</f>
        <v>115.25555</v>
      </c>
      <c r="U767" s="133">
        <f>S767+T767</f>
        <v>115.25555</v>
      </c>
      <c r="V767" s="133">
        <v>0</v>
      </c>
      <c r="W767" s="133">
        <f>U767+V767</f>
        <v>115.25555</v>
      </c>
      <c r="X767" s="114"/>
    </row>
    <row r="768" spans="1:24" ht="33" outlineLevel="1" x14ac:dyDescent="0.25">
      <c r="A768" s="6" t="s">
        <v>378</v>
      </c>
      <c r="B768" s="3" t="s">
        <v>337</v>
      </c>
      <c r="C768" s="48" t="s">
        <v>74</v>
      </c>
      <c r="D768" s="48" t="s">
        <v>64</v>
      </c>
      <c r="E768" s="68" t="s">
        <v>379</v>
      </c>
      <c r="F768" s="3" t="s">
        <v>7</v>
      </c>
      <c r="G768" s="49">
        <f t="shared" ref="G768:V769" si="995">G769</f>
        <v>75000</v>
      </c>
      <c r="H768" s="49">
        <f t="shared" si="995"/>
        <v>0</v>
      </c>
      <c r="I768" s="49">
        <f t="shared" si="995"/>
        <v>75000</v>
      </c>
      <c r="J768" s="49">
        <f t="shared" si="995"/>
        <v>-3000</v>
      </c>
      <c r="K768" s="49">
        <f t="shared" si="995"/>
        <v>72000</v>
      </c>
      <c r="L768" s="55">
        <f t="shared" si="995"/>
        <v>-48570.9</v>
      </c>
      <c r="M768" s="49">
        <f t="shared" si="995"/>
        <v>23429.1</v>
      </c>
      <c r="N768" s="55">
        <f t="shared" si="995"/>
        <v>0</v>
      </c>
      <c r="O768" s="49">
        <f t="shared" si="995"/>
        <v>23429.1</v>
      </c>
      <c r="P768" s="55">
        <f t="shared" si="995"/>
        <v>0</v>
      </c>
      <c r="Q768" s="49">
        <f t="shared" si="995"/>
        <v>23429.1</v>
      </c>
      <c r="R768" s="55">
        <f t="shared" si="995"/>
        <v>0</v>
      </c>
      <c r="S768" s="118">
        <f t="shared" si="995"/>
        <v>0</v>
      </c>
      <c r="T768" s="133">
        <f t="shared" si="995"/>
        <v>23335.433000000001</v>
      </c>
      <c r="U768" s="141">
        <f t="shared" si="995"/>
        <v>23335.433000000001</v>
      </c>
      <c r="V768" s="133">
        <f t="shared" si="995"/>
        <v>0</v>
      </c>
      <c r="W768" s="141">
        <f t="shared" ref="V768:W769" si="996">W769</f>
        <v>23335.433000000001</v>
      </c>
      <c r="X768" s="114"/>
    </row>
    <row r="769" spans="1:24" outlineLevel="1" x14ac:dyDescent="0.25">
      <c r="A769" s="6" t="s">
        <v>524</v>
      </c>
      <c r="B769" s="3" t="s">
        <v>337</v>
      </c>
      <c r="C769" s="48" t="s">
        <v>74</v>
      </c>
      <c r="D769" s="48" t="s">
        <v>64</v>
      </c>
      <c r="E769" s="68" t="s">
        <v>379</v>
      </c>
      <c r="F769" s="3">
        <v>500</v>
      </c>
      <c r="G769" s="49">
        <f t="shared" si="995"/>
        <v>75000</v>
      </c>
      <c r="H769" s="49">
        <f t="shared" si="995"/>
        <v>0</v>
      </c>
      <c r="I769" s="49">
        <f t="shared" si="995"/>
        <v>75000</v>
      </c>
      <c r="J769" s="49">
        <f t="shared" si="995"/>
        <v>-3000</v>
      </c>
      <c r="K769" s="49">
        <f t="shared" si="995"/>
        <v>72000</v>
      </c>
      <c r="L769" s="55">
        <f t="shared" si="995"/>
        <v>-48570.9</v>
      </c>
      <c r="M769" s="49">
        <f t="shared" si="995"/>
        <v>23429.1</v>
      </c>
      <c r="N769" s="55">
        <f t="shared" si="995"/>
        <v>0</v>
      </c>
      <c r="O769" s="49">
        <f t="shared" si="995"/>
        <v>23429.1</v>
      </c>
      <c r="P769" s="55">
        <f t="shared" si="995"/>
        <v>0</v>
      </c>
      <c r="Q769" s="49">
        <f t="shared" si="995"/>
        <v>23429.1</v>
      </c>
      <c r="R769" s="55">
        <f t="shared" si="995"/>
        <v>0</v>
      </c>
      <c r="S769" s="118">
        <f t="shared" si="995"/>
        <v>0</v>
      </c>
      <c r="T769" s="133">
        <f t="shared" si="995"/>
        <v>23335.433000000001</v>
      </c>
      <c r="U769" s="141">
        <f t="shared" si="995"/>
        <v>23335.433000000001</v>
      </c>
      <c r="V769" s="133">
        <f t="shared" si="996"/>
        <v>0</v>
      </c>
      <c r="W769" s="141">
        <f t="shared" si="996"/>
        <v>23335.433000000001</v>
      </c>
      <c r="X769" s="114"/>
    </row>
    <row r="770" spans="1:24" outlineLevel="1" x14ac:dyDescent="0.25">
      <c r="A770" s="6" t="s">
        <v>525</v>
      </c>
      <c r="B770" s="3" t="s">
        <v>337</v>
      </c>
      <c r="C770" s="48" t="s">
        <v>74</v>
      </c>
      <c r="D770" s="48" t="s">
        <v>64</v>
      </c>
      <c r="E770" s="68" t="s">
        <v>379</v>
      </c>
      <c r="F770" s="3">
        <v>540</v>
      </c>
      <c r="G770" s="55">
        <f>55000+20000</f>
        <v>75000</v>
      </c>
      <c r="H770" s="49">
        <v>0</v>
      </c>
      <c r="I770" s="55">
        <f>G770+H770</f>
        <v>75000</v>
      </c>
      <c r="J770" s="91">
        <v>-3000</v>
      </c>
      <c r="K770" s="55">
        <f>I770+J770</f>
        <v>72000</v>
      </c>
      <c r="L770" s="91">
        <v>-48570.9</v>
      </c>
      <c r="M770" s="55">
        <f>K770+L770</f>
        <v>23429.1</v>
      </c>
      <c r="N770" s="55">
        <v>0</v>
      </c>
      <c r="O770" s="55">
        <f>M770+N770</f>
        <v>23429.1</v>
      </c>
      <c r="P770" s="55">
        <v>0</v>
      </c>
      <c r="Q770" s="55">
        <f>O770+P770</f>
        <v>23429.1</v>
      </c>
      <c r="R770" s="55">
        <v>0</v>
      </c>
      <c r="S770" s="119">
        <v>0</v>
      </c>
      <c r="T770" s="133">
        <v>23335.433000000001</v>
      </c>
      <c r="U770" s="133">
        <f>S770+T770</f>
        <v>23335.433000000001</v>
      </c>
      <c r="V770" s="133">
        <v>0</v>
      </c>
      <c r="W770" s="133">
        <f>U770+V770</f>
        <v>23335.433000000001</v>
      </c>
      <c r="X770" s="114"/>
    </row>
    <row r="771" spans="1:24" s="89" customFormat="1" ht="33" outlineLevel="1" x14ac:dyDescent="0.25">
      <c r="A771" s="6" t="s">
        <v>380</v>
      </c>
      <c r="B771" s="3" t="s">
        <v>337</v>
      </c>
      <c r="C771" s="48" t="s">
        <v>74</v>
      </c>
      <c r="D771" s="48" t="s">
        <v>64</v>
      </c>
      <c r="E771" s="68" t="s">
        <v>381</v>
      </c>
      <c r="F771" s="3" t="s">
        <v>7</v>
      </c>
      <c r="G771" s="49" t="e">
        <f>G772+#REF!</f>
        <v>#REF!</v>
      </c>
      <c r="H771" s="49" t="e">
        <f>H772+#REF!</f>
        <v>#REF!</v>
      </c>
      <c r="I771" s="49" t="e">
        <f>I772+#REF!</f>
        <v>#REF!</v>
      </c>
      <c r="J771" s="49" t="e">
        <f>J772+#REF!</f>
        <v>#REF!</v>
      </c>
      <c r="K771" s="49" t="e">
        <f>K772+#REF!</f>
        <v>#REF!</v>
      </c>
      <c r="L771" s="55" t="e">
        <f>L772+#REF!</f>
        <v>#REF!</v>
      </c>
      <c r="M771" s="49" t="e">
        <f>M772+#REF!</f>
        <v>#REF!</v>
      </c>
      <c r="N771" s="55" t="e">
        <f>N772+#REF!</f>
        <v>#REF!</v>
      </c>
      <c r="O771" s="49" t="e">
        <f>O772+#REF!</f>
        <v>#REF!</v>
      </c>
      <c r="P771" s="55" t="e">
        <f>P772+#REF!</f>
        <v>#REF!</v>
      </c>
      <c r="Q771" s="49" t="e">
        <f>Q772+#REF!</f>
        <v>#REF!</v>
      </c>
      <c r="R771" s="55" t="e">
        <f>R772+#REF!</f>
        <v>#REF!</v>
      </c>
      <c r="S771" s="118">
        <f t="shared" ref="S771:W771" si="997">S772</f>
        <v>0</v>
      </c>
      <c r="T771" s="133">
        <f t="shared" si="997"/>
        <v>1157.81</v>
      </c>
      <c r="U771" s="141">
        <f t="shared" si="997"/>
        <v>1157.81</v>
      </c>
      <c r="V771" s="133">
        <f t="shared" si="997"/>
        <v>0</v>
      </c>
      <c r="W771" s="141">
        <f t="shared" si="997"/>
        <v>1157.81</v>
      </c>
      <c r="X771" s="114"/>
    </row>
    <row r="772" spans="1:24" s="89" customFormat="1" outlineLevel="1" x14ac:dyDescent="0.25">
      <c r="A772" s="6" t="s">
        <v>524</v>
      </c>
      <c r="B772" s="3" t="s">
        <v>337</v>
      </c>
      <c r="C772" s="48" t="s">
        <v>74</v>
      </c>
      <c r="D772" s="48" t="s">
        <v>64</v>
      </c>
      <c r="E772" s="68" t="s">
        <v>381</v>
      </c>
      <c r="F772" s="3">
        <v>500</v>
      </c>
      <c r="G772" s="49">
        <f t="shared" ref="G772:W772" si="998">G773</f>
        <v>1846</v>
      </c>
      <c r="H772" s="49">
        <f t="shared" si="998"/>
        <v>0</v>
      </c>
      <c r="I772" s="49">
        <f t="shared" si="998"/>
        <v>1846</v>
      </c>
      <c r="J772" s="49">
        <f t="shared" si="998"/>
        <v>0</v>
      </c>
      <c r="K772" s="49">
        <f t="shared" si="998"/>
        <v>1846</v>
      </c>
      <c r="L772" s="55">
        <f t="shared" si="998"/>
        <v>0</v>
      </c>
      <c r="M772" s="49">
        <f t="shared" si="998"/>
        <v>1846</v>
      </c>
      <c r="N772" s="55">
        <f t="shared" si="998"/>
        <v>0</v>
      </c>
      <c r="O772" s="49">
        <f t="shared" si="998"/>
        <v>1846</v>
      </c>
      <c r="P772" s="55">
        <f t="shared" si="998"/>
        <v>0</v>
      </c>
      <c r="Q772" s="49">
        <f t="shared" si="998"/>
        <v>1846</v>
      </c>
      <c r="R772" s="55">
        <f t="shared" si="998"/>
        <v>0</v>
      </c>
      <c r="S772" s="118">
        <f t="shared" si="998"/>
        <v>0</v>
      </c>
      <c r="T772" s="133">
        <f t="shared" si="998"/>
        <v>1157.81</v>
      </c>
      <c r="U772" s="141">
        <f t="shared" si="998"/>
        <v>1157.81</v>
      </c>
      <c r="V772" s="133">
        <f t="shared" si="998"/>
        <v>0</v>
      </c>
      <c r="W772" s="141">
        <f t="shared" si="998"/>
        <v>1157.81</v>
      </c>
      <c r="X772" s="114"/>
    </row>
    <row r="773" spans="1:24" s="89" customFormat="1" outlineLevel="1" x14ac:dyDescent="0.25">
      <c r="A773" s="6" t="s">
        <v>525</v>
      </c>
      <c r="B773" s="3" t="s">
        <v>337</v>
      </c>
      <c r="C773" s="48" t="s">
        <v>74</v>
      </c>
      <c r="D773" s="48" t="s">
        <v>64</v>
      </c>
      <c r="E773" s="68" t="s">
        <v>381</v>
      </c>
      <c r="F773" s="3">
        <v>540</v>
      </c>
      <c r="G773" s="55">
        <v>1846</v>
      </c>
      <c r="H773" s="49">
        <v>0</v>
      </c>
      <c r="I773" s="55">
        <f>G773+H773</f>
        <v>1846</v>
      </c>
      <c r="J773" s="55">
        <v>0</v>
      </c>
      <c r="K773" s="55">
        <f>I773+J773</f>
        <v>1846</v>
      </c>
      <c r="L773" s="55">
        <v>0</v>
      </c>
      <c r="M773" s="55">
        <f>K773+L773</f>
        <v>1846</v>
      </c>
      <c r="N773" s="55">
        <v>0</v>
      </c>
      <c r="O773" s="55">
        <f>M773+N773</f>
        <v>1846</v>
      </c>
      <c r="P773" s="55">
        <v>0</v>
      </c>
      <c r="Q773" s="55">
        <f>O773+P773</f>
        <v>1846</v>
      </c>
      <c r="R773" s="55">
        <v>0</v>
      </c>
      <c r="S773" s="119">
        <v>0</v>
      </c>
      <c r="T773" s="133">
        <v>1157.81</v>
      </c>
      <c r="U773" s="133">
        <f>S773+T773</f>
        <v>1157.81</v>
      </c>
      <c r="V773" s="133">
        <v>0</v>
      </c>
      <c r="W773" s="133">
        <f>U773+V773</f>
        <v>1157.81</v>
      </c>
      <c r="X773" s="114"/>
    </row>
    <row r="774" spans="1:24" ht="49.5" outlineLevel="1" x14ac:dyDescent="0.25">
      <c r="A774" s="27" t="s">
        <v>395</v>
      </c>
      <c r="B774" s="12" t="s">
        <v>337</v>
      </c>
      <c r="C774" s="51" t="s">
        <v>74</v>
      </c>
      <c r="D774" s="51" t="s">
        <v>64</v>
      </c>
      <c r="E774" s="70" t="s">
        <v>396</v>
      </c>
      <c r="F774" s="12" t="s">
        <v>7</v>
      </c>
      <c r="G774" s="52" t="e">
        <f t="shared" ref="G774:W774" si="999">G775</f>
        <v>#REF!</v>
      </c>
      <c r="H774" s="52" t="e">
        <f t="shared" si="999"/>
        <v>#REF!</v>
      </c>
      <c r="I774" s="52" t="e">
        <f t="shared" si="999"/>
        <v>#REF!</v>
      </c>
      <c r="J774" s="52" t="e">
        <f t="shared" si="999"/>
        <v>#REF!</v>
      </c>
      <c r="K774" s="52" t="e">
        <f t="shared" si="999"/>
        <v>#REF!</v>
      </c>
      <c r="L774" s="75" t="e">
        <f t="shared" si="999"/>
        <v>#REF!</v>
      </c>
      <c r="M774" s="52" t="e">
        <f t="shared" si="999"/>
        <v>#REF!</v>
      </c>
      <c r="N774" s="75" t="e">
        <f t="shared" si="999"/>
        <v>#REF!</v>
      </c>
      <c r="O774" s="52" t="e">
        <f t="shared" si="999"/>
        <v>#REF!</v>
      </c>
      <c r="P774" s="75" t="e">
        <f t="shared" si="999"/>
        <v>#REF!</v>
      </c>
      <c r="Q774" s="52" t="e">
        <f t="shared" si="999"/>
        <v>#REF!</v>
      </c>
      <c r="R774" s="75" t="e">
        <f t="shared" si="999"/>
        <v>#REF!</v>
      </c>
      <c r="S774" s="121">
        <f t="shared" si="999"/>
        <v>0</v>
      </c>
      <c r="T774" s="130">
        <f t="shared" si="999"/>
        <v>2167.6711599999999</v>
      </c>
      <c r="U774" s="138">
        <f t="shared" si="999"/>
        <v>2167.6711599999999</v>
      </c>
      <c r="V774" s="130">
        <f t="shared" si="999"/>
        <v>0</v>
      </c>
      <c r="W774" s="138">
        <f t="shared" si="999"/>
        <v>2167.6711599999999</v>
      </c>
      <c r="X774" s="114"/>
    </row>
    <row r="775" spans="1:24" ht="33" outlineLevel="1" x14ac:dyDescent="0.25">
      <c r="A775" s="26" t="s">
        <v>437</v>
      </c>
      <c r="B775" s="7" t="s">
        <v>337</v>
      </c>
      <c r="C775" s="46" t="s">
        <v>74</v>
      </c>
      <c r="D775" s="46" t="s">
        <v>64</v>
      </c>
      <c r="E775" s="67" t="s">
        <v>397</v>
      </c>
      <c r="F775" s="3" t="s">
        <v>7</v>
      </c>
      <c r="G775" s="47" t="e">
        <f>#REF!+G776</f>
        <v>#REF!</v>
      </c>
      <c r="H775" s="47" t="e">
        <f>#REF!+H776</f>
        <v>#REF!</v>
      </c>
      <c r="I775" s="47" t="e">
        <f>#REF!+I776</f>
        <v>#REF!</v>
      </c>
      <c r="J775" s="47" t="e">
        <f>#REF!+J776</f>
        <v>#REF!</v>
      </c>
      <c r="K775" s="47" t="e">
        <f>#REF!+K776</f>
        <v>#REF!</v>
      </c>
      <c r="L775" s="80" t="e">
        <f>#REF!+L776</f>
        <v>#REF!</v>
      </c>
      <c r="M775" s="47" t="e">
        <f>#REF!+M776</f>
        <v>#REF!</v>
      </c>
      <c r="N775" s="80" t="e">
        <f>#REF!+N776</f>
        <v>#REF!</v>
      </c>
      <c r="O775" s="47" t="e">
        <f>#REF!+O776</f>
        <v>#REF!</v>
      </c>
      <c r="P775" s="80" t="e">
        <f>#REF!+P776</f>
        <v>#REF!</v>
      </c>
      <c r="Q775" s="47" t="e">
        <f>#REF!+Q776</f>
        <v>#REF!</v>
      </c>
      <c r="R775" s="80" t="e">
        <f>#REF!+R776</f>
        <v>#REF!</v>
      </c>
      <c r="S775" s="117">
        <f>S776</f>
        <v>0</v>
      </c>
      <c r="T775" s="132">
        <f>T776</f>
        <v>2167.6711599999999</v>
      </c>
      <c r="U775" s="140">
        <f>U776</f>
        <v>2167.6711599999999</v>
      </c>
      <c r="V775" s="132">
        <f>V776</f>
        <v>0</v>
      </c>
      <c r="W775" s="140">
        <f>W776</f>
        <v>2167.6711599999999</v>
      </c>
      <c r="X775" s="114"/>
    </row>
    <row r="776" spans="1:24" outlineLevel="1" x14ac:dyDescent="0.25">
      <c r="A776" s="6" t="s">
        <v>524</v>
      </c>
      <c r="B776" s="3" t="s">
        <v>337</v>
      </c>
      <c r="C776" s="48" t="s">
        <v>74</v>
      </c>
      <c r="D776" s="48" t="s">
        <v>64</v>
      </c>
      <c r="E776" s="68" t="s">
        <v>397</v>
      </c>
      <c r="F776" s="3">
        <v>500</v>
      </c>
      <c r="G776" s="49">
        <f t="shared" ref="G776:W776" si="1000">G777</f>
        <v>3624</v>
      </c>
      <c r="H776" s="49">
        <f t="shared" si="1000"/>
        <v>0</v>
      </c>
      <c r="I776" s="49">
        <f t="shared" si="1000"/>
        <v>3624</v>
      </c>
      <c r="J776" s="49">
        <f t="shared" si="1000"/>
        <v>0</v>
      </c>
      <c r="K776" s="49">
        <f t="shared" si="1000"/>
        <v>3624</v>
      </c>
      <c r="L776" s="55">
        <f t="shared" si="1000"/>
        <v>1595.3</v>
      </c>
      <c r="M776" s="49">
        <f t="shared" si="1000"/>
        <v>5219.3</v>
      </c>
      <c r="N776" s="55">
        <f t="shared" si="1000"/>
        <v>0</v>
      </c>
      <c r="O776" s="49">
        <f t="shared" si="1000"/>
        <v>5219.3</v>
      </c>
      <c r="P776" s="55">
        <f t="shared" si="1000"/>
        <v>0</v>
      </c>
      <c r="Q776" s="49">
        <f t="shared" si="1000"/>
        <v>5219.3</v>
      </c>
      <c r="R776" s="55">
        <f t="shared" si="1000"/>
        <v>0</v>
      </c>
      <c r="S776" s="118">
        <f t="shared" si="1000"/>
        <v>0</v>
      </c>
      <c r="T776" s="133">
        <f t="shared" si="1000"/>
        <v>2167.6711599999999</v>
      </c>
      <c r="U776" s="141">
        <f t="shared" si="1000"/>
        <v>2167.6711599999999</v>
      </c>
      <c r="V776" s="133">
        <f t="shared" si="1000"/>
        <v>0</v>
      </c>
      <c r="W776" s="141">
        <f t="shared" si="1000"/>
        <v>2167.6711599999999</v>
      </c>
      <c r="X776" s="114"/>
    </row>
    <row r="777" spans="1:24" outlineLevel="1" x14ac:dyDescent="0.25">
      <c r="A777" s="6" t="s">
        <v>525</v>
      </c>
      <c r="B777" s="3" t="s">
        <v>337</v>
      </c>
      <c r="C777" s="48" t="s">
        <v>74</v>
      </c>
      <c r="D777" s="48" t="s">
        <v>64</v>
      </c>
      <c r="E777" s="68" t="s">
        <v>397</v>
      </c>
      <c r="F777" s="3">
        <v>540</v>
      </c>
      <c r="G777" s="55">
        <v>3624</v>
      </c>
      <c r="H777" s="49">
        <v>0</v>
      </c>
      <c r="I777" s="55">
        <f>G777+H777</f>
        <v>3624</v>
      </c>
      <c r="J777" s="55">
        <v>0</v>
      </c>
      <c r="K777" s="55">
        <f>I777+J777</f>
        <v>3624</v>
      </c>
      <c r="L777" s="91">
        <v>1595.3</v>
      </c>
      <c r="M777" s="55">
        <f>K777+L777</f>
        <v>5219.3</v>
      </c>
      <c r="N777" s="55">
        <v>0</v>
      </c>
      <c r="O777" s="55">
        <f>M777+N777</f>
        <v>5219.3</v>
      </c>
      <c r="P777" s="55">
        <v>0</v>
      </c>
      <c r="Q777" s="55">
        <f>O777+P777</f>
        <v>5219.3</v>
      </c>
      <c r="R777" s="55">
        <v>0</v>
      </c>
      <c r="S777" s="119">
        <v>0</v>
      </c>
      <c r="T777" s="133">
        <v>2167.6711599999999</v>
      </c>
      <c r="U777" s="133">
        <f>S777+T777</f>
        <v>2167.6711599999999</v>
      </c>
      <c r="V777" s="133">
        <v>0</v>
      </c>
      <c r="W777" s="133">
        <f>U777+V777</f>
        <v>2167.6711599999999</v>
      </c>
      <c r="X777" s="114"/>
    </row>
    <row r="778" spans="1:24" ht="34.5" outlineLevel="1" x14ac:dyDescent="0.3">
      <c r="A778" s="25" t="s">
        <v>453</v>
      </c>
      <c r="B778" s="5" t="s">
        <v>400</v>
      </c>
      <c r="C778" s="44" t="s">
        <v>7</v>
      </c>
      <c r="D778" s="44" t="s">
        <v>7</v>
      </c>
      <c r="E778" s="66" t="s">
        <v>7</v>
      </c>
      <c r="F778" s="5" t="s">
        <v>7</v>
      </c>
      <c r="G778" s="45">
        <f t="shared" ref="G778:I778" si="1001">G779+G796</f>
        <v>35184</v>
      </c>
      <c r="H778" s="45">
        <f t="shared" si="1001"/>
        <v>1459</v>
      </c>
      <c r="I778" s="45">
        <f t="shared" si="1001"/>
        <v>36643</v>
      </c>
      <c r="J778" s="45">
        <f t="shared" ref="J778:K778" si="1002">J779+J796</f>
        <v>6466</v>
      </c>
      <c r="K778" s="45">
        <f t="shared" si="1002"/>
        <v>43109</v>
      </c>
      <c r="L778" s="101">
        <f t="shared" ref="L778:M778" si="1003">L779+L796</f>
        <v>0</v>
      </c>
      <c r="M778" s="45">
        <f t="shared" si="1003"/>
        <v>43109</v>
      </c>
      <c r="N778" s="101">
        <f t="shared" ref="N778:O778" si="1004">N779+N796</f>
        <v>0</v>
      </c>
      <c r="O778" s="45">
        <f t="shared" si="1004"/>
        <v>43109</v>
      </c>
      <c r="P778" s="101">
        <f t="shared" ref="P778:Q778" si="1005">P779+P796</f>
        <v>0</v>
      </c>
      <c r="Q778" s="45">
        <f t="shared" si="1005"/>
        <v>43109</v>
      </c>
      <c r="R778" s="101">
        <f t="shared" ref="R778:S778" si="1006">R779+R796</f>
        <v>0</v>
      </c>
      <c r="S778" s="116">
        <f t="shared" si="1006"/>
        <v>43109</v>
      </c>
      <c r="T778" s="101">
        <f t="shared" ref="T778:U778" si="1007">T779+T796</f>
        <v>21214</v>
      </c>
      <c r="U778" s="45">
        <f t="shared" si="1007"/>
        <v>64323</v>
      </c>
      <c r="V778" s="101">
        <f t="shared" ref="V778:W778" si="1008">V779+V796</f>
        <v>0</v>
      </c>
      <c r="W778" s="45">
        <f t="shared" si="1008"/>
        <v>64323</v>
      </c>
      <c r="X778" s="114" t="b">
        <f t="shared" si="853"/>
        <v>1</v>
      </c>
    </row>
    <row r="779" spans="1:24" outlineLevel="1" x14ac:dyDescent="0.25">
      <c r="A779" s="24" t="s">
        <v>4</v>
      </c>
      <c r="B779" s="4">
        <v>905</v>
      </c>
      <c r="C779" s="43" t="s">
        <v>5</v>
      </c>
      <c r="D779" s="43" t="s">
        <v>6</v>
      </c>
      <c r="E779" s="69" t="s">
        <v>7</v>
      </c>
      <c r="F779" s="4" t="s">
        <v>7</v>
      </c>
      <c r="G779" s="40">
        <f t="shared" ref="G779:I779" si="1009">G780+G789</f>
        <v>35109</v>
      </c>
      <c r="H779" s="40">
        <f t="shared" si="1009"/>
        <v>1459</v>
      </c>
      <c r="I779" s="40">
        <f t="shared" si="1009"/>
        <v>36568</v>
      </c>
      <c r="J779" s="40">
        <f t="shared" ref="J779:K779" si="1010">J780+J789</f>
        <v>6466</v>
      </c>
      <c r="K779" s="40">
        <f t="shared" si="1010"/>
        <v>43034</v>
      </c>
      <c r="L779" s="53">
        <f t="shared" ref="L779:M779" si="1011">L780+L789</f>
        <v>0</v>
      </c>
      <c r="M779" s="40">
        <f t="shared" si="1011"/>
        <v>43034</v>
      </c>
      <c r="N779" s="53">
        <f t="shared" ref="N779:O779" si="1012">N780+N789</f>
        <v>0</v>
      </c>
      <c r="O779" s="40">
        <f t="shared" si="1012"/>
        <v>43034</v>
      </c>
      <c r="P779" s="53">
        <f t="shared" ref="P779:Q779" si="1013">P780+P789</f>
        <v>0</v>
      </c>
      <c r="Q779" s="40">
        <f t="shared" si="1013"/>
        <v>43034</v>
      </c>
      <c r="R779" s="53">
        <f t="shared" ref="R779:S779" si="1014">R780+R789</f>
        <v>0</v>
      </c>
      <c r="S779" s="115">
        <f t="shared" si="1014"/>
        <v>43034</v>
      </c>
      <c r="T779" s="53">
        <f t="shared" ref="T779:U779" si="1015">T780+T789</f>
        <v>21214</v>
      </c>
      <c r="U779" s="40">
        <f t="shared" si="1015"/>
        <v>64248</v>
      </c>
      <c r="V779" s="53">
        <f t="shared" ref="V779:W779" si="1016">V780+V789</f>
        <v>0</v>
      </c>
      <c r="W779" s="40">
        <f t="shared" si="1016"/>
        <v>64248</v>
      </c>
      <c r="X779" s="114" t="b">
        <f t="shared" si="853"/>
        <v>1</v>
      </c>
    </row>
    <row r="780" spans="1:24" ht="49.5" outlineLevel="1" x14ac:dyDescent="0.25">
      <c r="A780" s="24" t="s">
        <v>401</v>
      </c>
      <c r="B780" s="4" t="s">
        <v>400</v>
      </c>
      <c r="C780" s="43" t="s">
        <v>5</v>
      </c>
      <c r="D780" s="43" t="s">
        <v>201</v>
      </c>
      <c r="E780" s="69" t="s">
        <v>7</v>
      </c>
      <c r="F780" s="4" t="s">
        <v>7</v>
      </c>
      <c r="G780" s="40">
        <f t="shared" ref="G780:V783" si="1017">G781</f>
        <v>34386</v>
      </c>
      <c r="H780" s="40">
        <f t="shared" si="1017"/>
        <v>1459</v>
      </c>
      <c r="I780" s="40">
        <f t="shared" si="1017"/>
        <v>35845</v>
      </c>
      <c r="J780" s="40">
        <f t="shared" si="1017"/>
        <v>6466</v>
      </c>
      <c r="K780" s="40">
        <f t="shared" si="1017"/>
        <v>42311</v>
      </c>
      <c r="L780" s="53">
        <f t="shared" si="1017"/>
        <v>0</v>
      </c>
      <c r="M780" s="40">
        <f t="shared" si="1017"/>
        <v>42311</v>
      </c>
      <c r="N780" s="53">
        <f t="shared" si="1017"/>
        <v>0</v>
      </c>
      <c r="O780" s="40">
        <f t="shared" si="1017"/>
        <v>42311</v>
      </c>
      <c r="P780" s="53">
        <f t="shared" si="1017"/>
        <v>0</v>
      </c>
      <c r="Q780" s="40">
        <f t="shared" si="1017"/>
        <v>42311</v>
      </c>
      <c r="R780" s="53">
        <f t="shared" si="1017"/>
        <v>0</v>
      </c>
      <c r="S780" s="115">
        <f t="shared" si="1017"/>
        <v>42311</v>
      </c>
      <c r="T780" s="53">
        <f t="shared" si="1017"/>
        <v>21214</v>
      </c>
      <c r="U780" s="40">
        <f t="shared" si="1017"/>
        <v>63525</v>
      </c>
      <c r="V780" s="53">
        <f t="shared" si="1017"/>
        <v>0</v>
      </c>
      <c r="W780" s="40">
        <f t="shared" ref="V780:W783" si="1018">W781</f>
        <v>63525</v>
      </c>
      <c r="X780" s="114" t="b">
        <f t="shared" si="853"/>
        <v>1</v>
      </c>
    </row>
    <row r="781" spans="1:24" outlineLevel="1" x14ac:dyDescent="0.25">
      <c r="A781" s="24" t="s">
        <v>11</v>
      </c>
      <c r="B781" s="4" t="s">
        <v>400</v>
      </c>
      <c r="C781" s="43" t="s">
        <v>5</v>
      </c>
      <c r="D781" s="43" t="s">
        <v>201</v>
      </c>
      <c r="E781" s="69" t="s">
        <v>12</v>
      </c>
      <c r="F781" s="4"/>
      <c r="G781" s="40">
        <f t="shared" si="1017"/>
        <v>34386</v>
      </c>
      <c r="H781" s="40">
        <f t="shared" si="1017"/>
        <v>1459</v>
      </c>
      <c r="I781" s="40">
        <f t="shared" si="1017"/>
        <v>35845</v>
      </c>
      <c r="J781" s="40">
        <f t="shared" si="1017"/>
        <v>6466</v>
      </c>
      <c r="K781" s="40">
        <f t="shared" si="1017"/>
        <v>42311</v>
      </c>
      <c r="L781" s="53">
        <f t="shared" si="1017"/>
        <v>0</v>
      </c>
      <c r="M781" s="40">
        <f t="shared" si="1017"/>
        <v>42311</v>
      </c>
      <c r="N781" s="53">
        <f t="shared" si="1017"/>
        <v>0</v>
      </c>
      <c r="O781" s="40">
        <f t="shared" si="1017"/>
        <v>42311</v>
      </c>
      <c r="P781" s="53">
        <f t="shared" si="1017"/>
        <v>0</v>
      </c>
      <c r="Q781" s="40">
        <f t="shared" si="1017"/>
        <v>42311</v>
      </c>
      <c r="R781" s="53">
        <f t="shared" si="1017"/>
        <v>0</v>
      </c>
      <c r="S781" s="115">
        <f t="shared" si="1017"/>
        <v>42311</v>
      </c>
      <c r="T781" s="53">
        <f t="shared" si="1017"/>
        <v>21214</v>
      </c>
      <c r="U781" s="40">
        <f t="shared" si="1017"/>
        <v>63525</v>
      </c>
      <c r="V781" s="53">
        <f t="shared" si="1018"/>
        <v>0</v>
      </c>
      <c r="W781" s="40">
        <f t="shared" si="1018"/>
        <v>63525</v>
      </c>
      <c r="X781" s="114" t="b">
        <f t="shared" si="853"/>
        <v>1</v>
      </c>
    </row>
    <row r="782" spans="1:24" ht="51.75" outlineLevel="1" x14ac:dyDescent="0.3">
      <c r="A782" s="25" t="s">
        <v>13</v>
      </c>
      <c r="B782" s="5" t="s">
        <v>400</v>
      </c>
      <c r="C782" s="44" t="s">
        <v>5</v>
      </c>
      <c r="D782" s="44" t="s">
        <v>201</v>
      </c>
      <c r="E782" s="66" t="s">
        <v>14</v>
      </c>
      <c r="F782" s="4" t="s">
        <v>7</v>
      </c>
      <c r="G782" s="45">
        <f t="shared" si="1017"/>
        <v>34386</v>
      </c>
      <c r="H782" s="45">
        <f t="shared" si="1017"/>
        <v>1459</v>
      </c>
      <c r="I782" s="45">
        <f t="shared" si="1017"/>
        <v>35845</v>
      </c>
      <c r="J782" s="45">
        <f t="shared" si="1017"/>
        <v>6466</v>
      </c>
      <c r="K782" s="45">
        <f t="shared" si="1017"/>
        <v>42311</v>
      </c>
      <c r="L782" s="101">
        <f t="shared" si="1017"/>
        <v>0</v>
      </c>
      <c r="M782" s="45">
        <f t="shared" si="1017"/>
        <v>42311</v>
      </c>
      <c r="N782" s="101">
        <f t="shared" si="1017"/>
        <v>0</v>
      </c>
      <c r="O782" s="45">
        <f t="shared" si="1017"/>
        <v>42311</v>
      </c>
      <c r="P782" s="101">
        <f t="shared" si="1017"/>
        <v>0</v>
      </c>
      <c r="Q782" s="45">
        <f t="shared" si="1017"/>
        <v>42311</v>
      </c>
      <c r="R782" s="101">
        <f t="shared" si="1017"/>
        <v>0</v>
      </c>
      <c r="S782" s="116">
        <f t="shared" si="1017"/>
        <v>42311</v>
      </c>
      <c r="T782" s="101">
        <f t="shared" si="1017"/>
        <v>21214</v>
      </c>
      <c r="U782" s="45">
        <f t="shared" si="1017"/>
        <v>63525</v>
      </c>
      <c r="V782" s="101">
        <f t="shared" si="1018"/>
        <v>0</v>
      </c>
      <c r="W782" s="45">
        <f t="shared" si="1018"/>
        <v>63525</v>
      </c>
      <c r="X782" s="114" t="b">
        <f t="shared" si="853"/>
        <v>1</v>
      </c>
    </row>
    <row r="783" spans="1:24" outlineLevel="1" x14ac:dyDescent="0.25">
      <c r="A783" s="6" t="s">
        <v>22</v>
      </c>
      <c r="B783" s="3" t="s">
        <v>400</v>
      </c>
      <c r="C783" s="48" t="s">
        <v>5</v>
      </c>
      <c r="D783" s="48" t="s">
        <v>201</v>
      </c>
      <c r="E783" s="68" t="s">
        <v>23</v>
      </c>
      <c r="F783" s="3" t="s">
        <v>7</v>
      </c>
      <c r="G783" s="49">
        <f t="shared" si="1017"/>
        <v>34386</v>
      </c>
      <c r="H783" s="49">
        <f t="shared" si="1017"/>
        <v>1459</v>
      </c>
      <c r="I783" s="49">
        <f t="shared" si="1017"/>
        <v>35845</v>
      </c>
      <c r="J783" s="49">
        <f t="shared" si="1017"/>
        <v>6466</v>
      </c>
      <c r="K783" s="49">
        <f t="shared" si="1017"/>
        <v>42311</v>
      </c>
      <c r="L783" s="55">
        <f t="shared" si="1017"/>
        <v>0</v>
      </c>
      <c r="M783" s="49">
        <f t="shared" si="1017"/>
        <v>42311</v>
      </c>
      <c r="N783" s="55">
        <f t="shared" si="1017"/>
        <v>0</v>
      </c>
      <c r="O783" s="49">
        <f t="shared" si="1017"/>
        <v>42311</v>
      </c>
      <c r="P783" s="55">
        <f t="shared" si="1017"/>
        <v>0</v>
      </c>
      <c r="Q783" s="49">
        <f t="shared" si="1017"/>
        <v>42311</v>
      </c>
      <c r="R783" s="55">
        <f t="shared" si="1017"/>
        <v>0</v>
      </c>
      <c r="S783" s="118">
        <f t="shared" si="1017"/>
        <v>42311</v>
      </c>
      <c r="T783" s="55">
        <f t="shared" si="1017"/>
        <v>21214</v>
      </c>
      <c r="U783" s="49">
        <f t="shared" si="1017"/>
        <v>63525</v>
      </c>
      <c r="V783" s="55">
        <f t="shared" si="1018"/>
        <v>0</v>
      </c>
      <c r="W783" s="49">
        <f t="shared" si="1018"/>
        <v>63525</v>
      </c>
      <c r="X783" s="114" t="b">
        <f t="shared" si="853"/>
        <v>1</v>
      </c>
    </row>
    <row r="784" spans="1:24" outlineLevel="1" x14ac:dyDescent="0.25">
      <c r="A784" s="26" t="s">
        <v>402</v>
      </c>
      <c r="B784" s="7" t="s">
        <v>400</v>
      </c>
      <c r="C784" s="46" t="s">
        <v>5</v>
      </c>
      <c r="D784" s="46" t="s">
        <v>201</v>
      </c>
      <c r="E784" s="67" t="s">
        <v>403</v>
      </c>
      <c r="F784" s="3" t="s">
        <v>7</v>
      </c>
      <c r="G784" s="47">
        <f t="shared" ref="G784:I784" si="1019">G785+G787</f>
        <v>34386</v>
      </c>
      <c r="H784" s="47">
        <f t="shared" si="1019"/>
        <v>1459</v>
      </c>
      <c r="I784" s="47">
        <f t="shared" si="1019"/>
        <v>35845</v>
      </c>
      <c r="J784" s="47">
        <f t="shared" ref="J784:K784" si="1020">J785+J787</f>
        <v>6466</v>
      </c>
      <c r="K784" s="47">
        <f t="shared" si="1020"/>
        <v>42311</v>
      </c>
      <c r="L784" s="80">
        <f t="shared" ref="L784:M784" si="1021">L785+L787</f>
        <v>0</v>
      </c>
      <c r="M784" s="47">
        <f t="shared" si="1021"/>
        <v>42311</v>
      </c>
      <c r="N784" s="80">
        <f t="shared" ref="N784:O784" si="1022">N785+N787</f>
        <v>0</v>
      </c>
      <c r="O784" s="47">
        <f t="shared" si="1022"/>
        <v>42311</v>
      </c>
      <c r="P784" s="80">
        <f t="shared" ref="P784:Q784" si="1023">P785+P787</f>
        <v>0</v>
      </c>
      <c r="Q784" s="47">
        <f t="shared" si="1023"/>
        <v>42311</v>
      </c>
      <c r="R784" s="80">
        <f t="shared" ref="R784:S784" si="1024">R785+R787</f>
        <v>0</v>
      </c>
      <c r="S784" s="117">
        <f t="shared" si="1024"/>
        <v>42311</v>
      </c>
      <c r="T784" s="80">
        <f t="shared" ref="T784:U784" si="1025">T785+T787</f>
        <v>21214</v>
      </c>
      <c r="U784" s="47">
        <f t="shared" si="1025"/>
        <v>63525</v>
      </c>
      <c r="V784" s="80">
        <f t="shared" ref="V784:W784" si="1026">V785+V787</f>
        <v>0</v>
      </c>
      <c r="W784" s="47">
        <f t="shared" si="1026"/>
        <v>63525</v>
      </c>
      <c r="X784" s="114" t="b">
        <f t="shared" si="853"/>
        <v>1</v>
      </c>
    </row>
    <row r="785" spans="1:24" ht="66" outlineLevel="1" x14ac:dyDescent="0.25">
      <c r="A785" s="6" t="s">
        <v>17</v>
      </c>
      <c r="B785" s="3" t="s">
        <v>400</v>
      </c>
      <c r="C785" s="48" t="s">
        <v>5</v>
      </c>
      <c r="D785" s="48" t="s">
        <v>201</v>
      </c>
      <c r="E785" s="68" t="s">
        <v>403</v>
      </c>
      <c r="F785" s="3" t="s">
        <v>18</v>
      </c>
      <c r="G785" s="49">
        <f t="shared" ref="G785:W785" si="1027">G786</f>
        <v>32184</v>
      </c>
      <c r="H785" s="49">
        <f t="shared" si="1027"/>
        <v>1459</v>
      </c>
      <c r="I785" s="49">
        <f t="shared" si="1027"/>
        <v>33643</v>
      </c>
      <c r="J785" s="49">
        <f t="shared" si="1027"/>
        <v>6466</v>
      </c>
      <c r="K785" s="49">
        <f t="shared" si="1027"/>
        <v>40109</v>
      </c>
      <c r="L785" s="55">
        <f t="shared" si="1027"/>
        <v>0</v>
      </c>
      <c r="M785" s="49">
        <f t="shared" si="1027"/>
        <v>40109</v>
      </c>
      <c r="N785" s="55">
        <f t="shared" si="1027"/>
        <v>0</v>
      </c>
      <c r="O785" s="49">
        <f t="shared" si="1027"/>
        <v>40109</v>
      </c>
      <c r="P785" s="55">
        <f t="shared" si="1027"/>
        <v>0</v>
      </c>
      <c r="Q785" s="49">
        <f t="shared" si="1027"/>
        <v>40109</v>
      </c>
      <c r="R785" s="55">
        <f t="shared" si="1027"/>
        <v>0</v>
      </c>
      <c r="S785" s="118">
        <f t="shared" si="1027"/>
        <v>40109</v>
      </c>
      <c r="T785" s="55">
        <f t="shared" si="1027"/>
        <v>21214</v>
      </c>
      <c r="U785" s="49">
        <f t="shared" si="1027"/>
        <v>61323</v>
      </c>
      <c r="V785" s="55">
        <f t="shared" si="1027"/>
        <v>0</v>
      </c>
      <c r="W785" s="49">
        <f t="shared" si="1027"/>
        <v>61323</v>
      </c>
      <c r="X785" s="114" t="b">
        <f t="shared" si="853"/>
        <v>1</v>
      </c>
    </row>
    <row r="786" spans="1:24" ht="33" outlineLevel="1" x14ac:dyDescent="0.25">
      <c r="A786" s="6" t="s">
        <v>19</v>
      </c>
      <c r="B786" s="3" t="s">
        <v>400</v>
      </c>
      <c r="C786" s="48" t="s">
        <v>5</v>
      </c>
      <c r="D786" s="48" t="s">
        <v>201</v>
      </c>
      <c r="E786" s="68" t="s">
        <v>403</v>
      </c>
      <c r="F786" s="3" t="s">
        <v>20</v>
      </c>
      <c r="G786" s="55">
        <v>32184</v>
      </c>
      <c r="H786" s="91">
        <v>1459</v>
      </c>
      <c r="I786" s="55">
        <f>G786+H786</f>
        <v>33643</v>
      </c>
      <c r="J786" s="91">
        <v>6466</v>
      </c>
      <c r="K786" s="55">
        <f>I786+J786</f>
        <v>40109</v>
      </c>
      <c r="L786" s="55">
        <v>0</v>
      </c>
      <c r="M786" s="55">
        <f>K786+L786</f>
        <v>40109</v>
      </c>
      <c r="N786" s="55">
        <v>0</v>
      </c>
      <c r="O786" s="55">
        <f>M786+N786</f>
        <v>40109</v>
      </c>
      <c r="P786" s="55">
        <v>0</v>
      </c>
      <c r="Q786" s="55">
        <f>O786+P786</f>
        <v>40109</v>
      </c>
      <c r="R786" s="55">
        <v>0</v>
      </c>
      <c r="S786" s="119">
        <f>Q786+R786</f>
        <v>40109</v>
      </c>
      <c r="T786" s="55">
        <v>21214</v>
      </c>
      <c r="U786" s="55">
        <f>S786+T786</f>
        <v>61323</v>
      </c>
      <c r="V786" s="55">
        <v>0</v>
      </c>
      <c r="W786" s="55">
        <f>U786+V786</f>
        <v>61323</v>
      </c>
      <c r="X786" s="114" t="b">
        <f t="shared" si="853"/>
        <v>1</v>
      </c>
    </row>
    <row r="787" spans="1:24" ht="33" outlineLevel="1" x14ac:dyDescent="0.25">
      <c r="A787" s="6" t="s">
        <v>26</v>
      </c>
      <c r="B787" s="3" t="s">
        <v>400</v>
      </c>
      <c r="C787" s="48" t="s">
        <v>5</v>
      </c>
      <c r="D787" s="48" t="s">
        <v>201</v>
      </c>
      <c r="E787" s="68" t="s">
        <v>403</v>
      </c>
      <c r="F787" s="3" t="s">
        <v>27</v>
      </c>
      <c r="G787" s="49">
        <f t="shared" ref="G787:W787" si="1028">G788</f>
        <v>2202</v>
      </c>
      <c r="H787" s="49">
        <f t="shared" si="1028"/>
        <v>0</v>
      </c>
      <c r="I787" s="49">
        <f t="shared" si="1028"/>
        <v>2202</v>
      </c>
      <c r="J787" s="49">
        <f t="shared" si="1028"/>
        <v>0</v>
      </c>
      <c r="K787" s="49">
        <f t="shared" si="1028"/>
        <v>2202</v>
      </c>
      <c r="L787" s="55">
        <f t="shared" si="1028"/>
        <v>0</v>
      </c>
      <c r="M787" s="49">
        <f t="shared" si="1028"/>
        <v>2202</v>
      </c>
      <c r="N787" s="55">
        <f t="shared" si="1028"/>
        <v>0</v>
      </c>
      <c r="O787" s="49">
        <f t="shared" si="1028"/>
        <v>2202</v>
      </c>
      <c r="P787" s="55">
        <f t="shared" si="1028"/>
        <v>0</v>
      </c>
      <c r="Q787" s="49">
        <f t="shared" si="1028"/>
        <v>2202</v>
      </c>
      <c r="R787" s="55">
        <f t="shared" si="1028"/>
        <v>0</v>
      </c>
      <c r="S787" s="118">
        <f t="shared" si="1028"/>
        <v>2202</v>
      </c>
      <c r="T787" s="55">
        <f t="shared" si="1028"/>
        <v>0</v>
      </c>
      <c r="U787" s="49">
        <f t="shared" si="1028"/>
        <v>2202</v>
      </c>
      <c r="V787" s="55">
        <f t="shared" si="1028"/>
        <v>0</v>
      </c>
      <c r="W787" s="49">
        <f t="shared" si="1028"/>
        <v>2202</v>
      </c>
      <c r="X787" s="114" t="b">
        <f t="shared" si="853"/>
        <v>1</v>
      </c>
    </row>
    <row r="788" spans="1:24" ht="33" outlineLevel="1" x14ac:dyDescent="0.25">
      <c r="A788" s="6" t="s">
        <v>28</v>
      </c>
      <c r="B788" s="3" t="s">
        <v>400</v>
      </c>
      <c r="C788" s="48" t="s">
        <v>5</v>
      </c>
      <c r="D788" s="48" t="s">
        <v>201</v>
      </c>
      <c r="E788" s="68" t="s">
        <v>403</v>
      </c>
      <c r="F788" s="3" t="s">
        <v>29</v>
      </c>
      <c r="G788" s="55">
        <v>2202</v>
      </c>
      <c r="H788" s="49">
        <v>0</v>
      </c>
      <c r="I788" s="55">
        <f>G788+H788</f>
        <v>2202</v>
      </c>
      <c r="J788" s="55">
        <v>0</v>
      </c>
      <c r="K788" s="55">
        <f>I788+J788</f>
        <v>2202</v>
      </c>
      <c r="L788" s="55">
        <v>0</v>
      </c>
      <c r="M788" s="55">
        <f>K788+L788</f>
        <v>2202</v>
      </c>
      <c r="N788" s="55">
        <v>0</v>
      </c>
      <c r="O788" s="55">
        <f>M788+N788</f>
        <v>2202</v>
      </c>
      <c r="P788" s="55">
        <v>0</v>
      </c>
      <c r="Q788" s="55">
        <f>O788+P788</f>
        <v>2202</v>
      </c>
      <c r="R788" s="55">
        <v>0</v>
      </c>
      <c r="S788" s="119">
        <f>Q788+R788</f>
        <v>2202</v>
      </c>
      <c r="T788" s="55">
        <v>0</v>
      </c>
      <c r="U788" s="55">
        <f>S788+T788</f>
        <v>2202</v>
      </c>
      <c r="V788" s="55">
        <v>0</v>
      </c>
      <c r="W788" s="55">
        <f>U788+V788</f>
        <v>2202</v>
      </c>
      <c r="X788" s="114" t="b">
        <f t="shared" si="853"/>
        <v>1</v>
      </c>
    </row>
    <row r="789" spans="1:24" outlineLevel="1" x14ac:dyDescent="0.25">
      <c r="A789" s="24" t="s">
        <v>40</v>
      </c>
      <c r="B789" s="4" t="s">
        <v>400</v>
      </c>
      <c r="C789" s="43" t="s">
        <v>5</v>
      </c>
      <c r="D789" s="43" t="s">
        <v>41</v>
      </c>
      <c r="E789" s="69" t="s">
        <v>7</v>
      </c>
      <c r="F789" s="3" t="s">
        <v>7</v>
      </c>
      <c r="G789" s="40">
        <f t="shared" ref="G789:V794" si="1029">G790</f>
        <v>723</v>
      </c>
      <c r="H789" s="40">
        <f t="shared" si="1029"/>
        <v>0</v>
      </c>
      <c r="I789" s="40">
        <f t="shared" si="1029"/>
        <v>723</v>
      </c>
      <c r="J789" s="40">
        <f t="shared" si="1029"/>
        <v>0</v>
      </c>
      <c r="K789" s="40">
        <f t="shared" si="1029"/>
        <v>723</v>
      </c>
      <c r="L789" s="53">
        <f t="shared" si="1029"/>
        <v>0</v>
      </c>
      <c r="M789" s="40">
        <f t="shared" si="1029"/>
        <v>723</v>
      </c>
      <c r="N789" s="53">
        <f t="shared" si="1029"/>
        <v>0</v>
      </c>
      <c r="O789" s="40">
        <f t="shared" si="1029"/>
        <v>723</v>
      </c>
      <c r="P789" s="53">
        <f t="shared" si="1029"/>
        <v>0</v>
      </c>
      <c r="Q789" s="40">
        <f t="shared" si="1029"/>
        <v>723</v>
      </c>
      <c r="R789" s="53">
        <f t="shared" si="1029"/>
        <v>0</v>
      </c>
      <c r="S789" s="115">
        <f t="shared" si="1029"/>
        <v>723</v>
      </c>
      <c r="T789" s="53">
        <f t="shared" si="1029"/>
        <v>0</v>
      </c>
      <c r="U789" s="40">
        <f t="shared" si="1029"/>
        <v>723</v>
      </c>
      <c r="V789" s="53">
        <f t="shared" si="1029"/>
        <v>0</v>
      </c>
      <c r="W789" s="40">
        <f t="shared" ref="V789:W794" si="1030">W790</f>
        <v>723</v>
      </c>
      <c r="X789" s="114" t="b">
        <f t="shared" ref="X789:X815" si="1031">S789=Q789+R789</f>
        <v>1</v>
      </c>
    </row>
    <row r="790" spans="1:24" outlineLevel="1" x14ac:dyDescent="0.25">
      <c r="A790" s="24" t="s">
        <v>11</v>
      </c>
      <c r="B790" s="4" t="s">
        <v>400</v>
      </c>
      <c r="C790" s="43" t="s">
        <v>5</v>
      </c>
      <c r="D790" s="43" t="s">
        <v>41</v>
      </c>
      <c r="E790" s="69" t="s">
        <v>12</v>
      </c>
      <c r="F790" s="3"/>
      <c r="G790" s="40">
        <f t="shared" si="1029"/>
        <v>723</v>
      </c>
      <c r="H790" s="40">
        <f t="shared" si="1029"/>
        <v>0</v>
      </c>
      <c r="I790" s="40">
        <f t="shared" si="1029"/>
        <v>723</v>
      </c>
      <c r="J790" s="40">
        <f t="shared" si="1029"/>
        <v>0</v>
      </c>
      <c r="K790" s="40">
        <f t="shared" si="1029"/>
        <v>723</v>
      </c>
      <c r="L790" s="53">
        <f t="shared" si="1029"/>
        <v>0</v>
      </c>
      <c r="M790" s="40">
        <f t="shared" si="1029"/>
        <v>723</v>
      </c>
      <c r="N790" s="53">
        <f t="shared" si="1029"/>
        <v>0</v>
      </c>
      <c r="O790" s="40">
        <f t="shared" si="1029"/>
        <v>723</v>
      </c>
      <c r="P790" s="53">
        <f t="shared" si="1029"/>
        <v>0</v>
      </c>
      <c r="Q790" s="40">
        <f t="shared" si="1029"/>
        <v>723</v>
      </c>
      <c r="R790" s="53">
        <f t="shared" si="1029"/>
        <v>0</v>
      </c>
      <c r="S790" s="115">
        <f t="shared" si="1029"/>
        <v>723</v>
      </c>
      <c r="T790" s="53">
        <f t="shared" si="1029"/>
        <v>0</v>
      </c>
      <c r="U790" s="40">
        <f t="shared" si="1029"/>
        <v>723</v>
      </c>
      <c r="V790" s="53">
        <f t="shared" si="1030"/>
        <v>0</v>
      </c>
      <c r="W790" s="40">
        <f t="shared" si="1030"/>
        <v>723</v>
      </c>
      <c r="X790" s="114" t="b">
        <f t="shared" si="1031"/>
        <v>1</v>
      </c>
    </row>
    <row r="791" spans="1:24" ht="34.5" outlineLevel="1" x14ac:dyDescent="0.3">
      <c r="A791" s="25" t="s">
        <v>42</v>
      </c>
      <c r="B791" s="5" t="s">
        <v>400</v>
      </c>
      <c r="C791" s="44" t="s">
        <v>5</v>
      </c>
      <c r="D791" s="44" t="s">
        <v>41</v>
      </c>
      <c r="E791" s="66" t="s">
        <v>43</v>
      </c>
      <c r="F791" s="3" t="s">
        <v>7</v>
      </c>
      <c r="G791" s="45">
        <f t="shared" si="1029"/>
        <v>723</v>
      </c>
      <c r="H791" s="45">
        <f t="shared" si="1029"/>
        <v>0</v>
      </c>
      <c r="I791" s="45">
        <f t="shared" si="1029"/>
        <v>723</v>
      </c>
      <c r="J791" s="45">
        <f t="shared" si="1029"/>
        <v>0</v>
      </c>
      <c r="K791" s="45">
        <f t="shared" si="1029"/>
        <v>723</v>
      </c>
      <c r="L791" s="101">
        <f t="shared" si="1029"/>
        <v>0</v>
      </c>
      <c r="M791" s="45">
        <f t="shared" si="1029"/>
        <v>723</v>
      </c>
      <c r="N791" s="101">
        <f t="shared" si="1029"/>
        <v>0</v>
      </c>
      <c r="O791" s="45">
        <f t="shared" si="1029"/>
        <v>723</v>
      </c>
      <c r="P791" s="101">
        <f t="shared" si="1029"/>
        <v>0</v>
      </c>
      <c r="Q791" s="45">
        <f t="shared" si="1029"/>
        <v>723</v>
      </c>
      <c r="R791" s="101">
        <f t="shared" si="1029"/>
        <v>0</v>
      </c>
      <c r="S791" s="116">
        <f t="shared" si="1029"/>
        <v>723</v>
      </c>
      <c r="T791" s="101">
        <f t="shared" si="1029"/>
        <v>0</v>
      </c>
      <c r="U791" s="45">
        <f t="shared" si="1029"/>
        <v>723</v>
      </c>
      <c r="V791" s="101">
        <f t="shared" si="1030"/>
        <v>0</v>
      </c>
      <c r="W791" s="45">
        <f t="shared" si="1030"/>
        <v>723</v>
      </c>
      <c r="X791" s="114" t="b">
        <f t="shared" si="1031"/>
        <v>1</v>
      </c>
    </row>
    <row r="792" spans="1:24" ht="33" outlineLevel="1" x14ac:dyDescent="0.25">
      <c r="A792" s="26" t="s">
        <v>44</v>
      </c>
      <c r="B792" s="7" t="s">
        <v>400</v>
      </c>
      <c r="C792" s="46" t="s">
        <v>5</v>
      </c>
      <c r="D792" s="46" t="s">
        <v>41</v>
      </c>
      <c r="E792" s="67" t="s">
        <v>45</v>
      </c>
      <c r="F792" s="3" t="s">
        <v>7</v>
      </c>
      <c r="G792" s="47">
        <f t="shared" si="1029"/>
        <v>723</v>
      </c>
      <c r="H792" s="47">
        <f t="shared" si="1029"/>
        <v>0</v>
      </c>
      <c r="I792" s="47">
        <f t="shared" si="1029"/>
        <v>723</v>
      </c>
      <c r="J792" s="47">
        <f t="shared" si="1029"/>
        <v>0</v>
      </c>
      <c r="K792" s="47">
        <f t="shared" si="1029"/>
        <v>723</v>
      </c>
      <c r="L792" s="80">
        <f t="shared" si="1029"/>
        <v>0</v>
      </c>
      <c r="M792" s="47">
        <f t="shared" si="1029"/>
        <v>723</v>
      </c>
      <c r="N792" s="80">
        <f t="shared" si="1029"/>
        <v>0</v>
      </c>
      <c r="O792" s="47">
        <f t="shared" si="1029"/>
        <v>723</v>
      </c>
      <c r="P792" s="80">
        <f t="shared" si="1029"/>
        <v>0</v>
      </c>
      <c r="Q792" s="47">
        <f t="shared" si="1029"/>
        <v>723</v>
      </c>
      <c r="R792" s="80">
        <f t="shared" si="1029"/>
        <v>0</v>
      </c>
      <c r="S792" s="117">
        <f t="shared" si="1029"/>
        <v>723</v>
      </c>
      <c r="T792" s="80">
        <f t="shared" si="1029"/>
        <v>0</v>
      </c>
      <c r="U792" s="47">
        <f t="shared" si="1029"/>
        <v>723</v>
      </c>
      <c r="V792" s="80">
        <f t="shared" si="1030"/>
        <v>0</v>
      </c>
      <c r="W792" s="47">
        <f t="shared" si="1030"/>
        <v>723</v>
      </c>
      <c r="X792" s="114" t="b">
        <f t="shared" si="1031"/>
        <v>1</v>
      </c>
    </row>
    <row r="793" spans="1:24" ht="20.45" customHeight="1" outlineLevel="1" x14ac:dyDescent="0.25">
      <c r="A793" s="33" t="s">
        <v>426</v>
      </c>
      <c r="B793" s="3" t="s">
        <v>400</v>
      </c>
      <c r="C793" s="48" t="s">
        <v>5</v>
      </c>
      <c r="D793" s="48" t="s">
        <v>41</v>
      </c>
      <c r="E793" s="68" t="s">
        <v>50</v>
      </c>
      <c r="F793" s="3" t="s">
        <v>7</v>
      </c>
      <c r="G793" s="49">
        <f t="shared" si="1029"/>
        <v>723</v>
      </c>
      <c r="H793" s="49">
        <f t="shared" si="1029"/>
        <v>0</v>
      </c>
      <c r="I793" s="49">
        <f t="shared" si="1029"/>
        <v>723</v>
      </c>
      <c r="J793" s="49">
        <f t="shared" si="1029"/>
        <v>0</v>
      </c>
      <c r="K793" s="49">
        <f t="shared" si="1029"/>
        <v>723</v>
      </c>
      <c r="L793" s="55">
        <f t="shared" si="1029"/>
        <v>0</v>
      </c>
      <c r="M793" s="49">
        <f t="shared" si="1029"/>
        <v>723</v>
      </c>
      <c r="N793" s="55">
        <f t="shared" si="1029"/>
        <v>0</v>
      </c>
      <c r="O793" s="49">
        <f t="shared" si="1029"/>
        <v>723</v>
      </c>
      <c r="P793" s="55">
        <f t="shared" si="1029"/>
        <v>0</v>
      </c>
      <c r="Q793" s="49">
        <f t="shared" si="1029"/>
        <v>723</v>
      </c>
      <c r="R793" s="55">
        <f t="shared" si="1029"/>
        <v>0</v>
      </c>
      <c r="S793" s="118">
        <f t="shared" si="1029"/>
        <v>723</v>
      </c>
      <c r="T793" s="55">
        <f t="shared" si="1029"/>
        <v>0</v>
      </c>
      <c r="U793" s="49">
        <f t="shared" si="1029"/>
        <v>723</v>
      </c>
      <c r="V793" s="55">
        <f t="shared" si="1030"/>
        <v>0</v>
      </c>
      <c r="W793" s="49">
        <f t="shared" si="1030"/>
        <v>723</v>
      </c>
      <c r="X793" s="114" t="b">
        <f t="shared" si="1031"/>
        <v>1</v>
      </c>
    </row>
    <row r="794" spans="1:24" s="32" customFormat="1" ht="33" outlineLevel="1" x14ac:dyDescent="0.25">
      <c r="A794" s="6" t="s">
        <v>26</v>
      </c>
      <c r="B794" s="3" t="s">
        <v>400</v>
      </c>
      <c r="C794" s="48" t="s">
        <v>5</v>
      </c>
      <c r="D794" s="48" t="s">
        <v>41</v>
      </c>
      <c r="E794" s="68" t="s">
        <v>50</v>
      </c>
      <c r="F794" s="3" t="s">
        <v>27</v>
      </c>
      <c r="G794" s="49">
        <f t="shared" si="1029"/>
        <v>723</v>
      </c>
      <c r="H794" s="49">
        <f t="shared" si="1029"/>
        <v>0</v>
      </c>
      <c r="I794" s="49">
        <f t="shared" si="1029"/>
        <v>723</v>
      </c>
      <c r="J794" s="49">
        <f t="shared" si="1029"/>
        <v>0</v>
      </c>
      <c r="K794" s="49">
        <f t="shared" si="1029"/>
        <v>723</v>
      </c>
      <c r="L794" s="55">
        <f t="shared" si="1029"/>
        <v>0</v>
      </c>
      <c r="M794" s="49">
        <f t="shared" si="1029"/>
        <v>723</v>
      </c>
      <c r="N794" s="55">
        <f t="shared" si="1029"/>
        <v>0</v>
      </c>
      <c r="O794" s="49">
        <f t="shared" si="1029"/>
        <v>723</v>
      </c>
      <c r="P794" s="55">
        <f t="shared" si="1029"/>
        <v>0</v>
      </c>
      <c r="Q794" s="49">
        <f t="shared" si="1029"/>
        <v>723</v>
      </c>
      <c r="R794" s="55">
        <f t="shared" si="1029"/>
        <v>0</v>
      </c>
      <c r="S794" s="118">
        <f t="shared" si="1029"/>
        <v>723</v>
      </c>
      <c r="T794" s="55">
        <f t="shared" si="1029"/>
        <v>0</v>
      </c>
      <c r="U794" s="49">
        <f t="shared" si="1029"/>
        <v>723</v>
      </c>
      <c r="V794" s="55">
        <f t="shared" si="1030"/>
        <v>0</v>
      </c>
      <c r="W794" s="49">
        <f t="shared" si="1030"/>
        <v>723</v>
      </c>
      <c r="X794" s="114" t="b">
        <f t="shared" si="1031"/>
        <v>1</v>
      </c>
    </row>
    <row r="795" spans="1:24" ht="33" outlineLevel="1" x14ac:dyDescent="0.25">
      <c r="A795" s="6" t="s">
        <v>28</v>
      </c>
      <c r="B795" s="3" t="s">
        <v>400</v>
      </c>
      <c r="C795" s="48" t="s">
        <v>5</v>
      </c>
      <c r="D795" s="48" t="s">
        <v>41</v>
      </c>
      <c r="E795" s="68" t="s">
        <v>50</v>
      </c>
      <c r="F795" s="3" t="s">
        <v>29</v>
      </c>
      <c r="G795" s="55">
        <v>723</v>
      </c>
      <c r="H795" s="49">
        <v>0</v>
      </c>
      <c r="I795" s="55">
        <f>G795+H795</f>
        <v>723</v>
      </c>
      <c r="J795" s="55">
        <v>0</v>
      </c>
      <c r="K795" s="55">
        <f>I795+J795</f>
        <v>723</v>
      </c>
      <c r="L795" s="55">
        <v>0</v>
      </c>
      <c r="M795" s="55">
        <f>K795+L795</f>
        <v>723</v>
      </c>
      <c r="N795" s="55">
        <v>0</v>
      </c>
      <c r="O795" s="55">
        <f>M795+N795</f>
        <v>723</v>
      </c>
      <c r="P795" s="55">
        <v>0</v>
      </c>
      <c r="Q795" s="55">
        <f>O795+P795</f>
        <v>723</v>
      </c>
      <c r="R795" s="55">
        <v>0</v>
      </c>
      <c r="S795" s="119">
        <f>Q795+R795</f>
        <v>723</v>
      </c>
      <c r="T795" s="55">
        <v>0</v>
      </c>
      <c r="U795" s="55">
        <f>S795+T795</f>
        <v>723</v>
      </c>
      <c r="V795" s="55">
        <v>0</v>
      </c>
      <c r="W795" s="55">
        <f>U795+V795</f>
        <v>723</v>
      </c>
      <c r="X795" s="114" t="b">
        <f t="shared" si="1031"/>
        <v>1</v>
      </c>
    </row>
    <row r="796" spans="1:24" outlineLevel="1" x14ac:dyDescent="0.25">
      <c r="A796" s="24" t="s">
        <v>207</v>
      </c>
      <c r="B796" s="4">
        <v>905</v>
      </c>
      <c r="C796" s="43" t="s">
        <v>208</v>
      </c>
      <c r="D796" s="43" t="s">
        <v>6</v>
      </c>
      <c r="E796" s="69" t="s">
        <v>7</v>
      </c>
      <c r="F796" s="3" t="s">
        <v>7</v>
      </c>
      <c r="G796" s="40">
        <f t="shared" ref="G796:V800" si="1032">G797</f>
        <v>75</v>
      </c>
      <c r="H796" s="40">
        <f t="shared" si="1032"/>
        <v>0</v>
      </c>
      <c r="I796" s="40">
        <f t="shared" si="1032"/>
        <v>75</v>
      </c>
      <c r="J796" s="40">
        <f t="shared" si="1032"/>
        <v>0</v>
      </c>
      <c r="K796" s="40">
        <f t="shared" si="1032"/>
        <v>75</v>
      </c>
      <c r="L796" s="53">
        <f t="shared" si="1032"/>
        <v>0</v>
      </c>
      <c r="M796" s="40">
        <f t="shared" si="1032"/>
        <v>75</v>
      </c>
      <c r="N796" s="53">
        <f t="shared" si="1032"/>
        <v>0</v>
      </c>
      <c r="O796" s="40">
        <f t="shared" si="1032"/>
        <v>75</v>
      </c>
      <c r="P796" s="53">
        <f t="shared" si="1032"/>
        <v>0</v>
      </c>
      <c r="Q796" s="40">
        <f t="shared" si="1032"/>
        <v>75</v>
      </c>
      <c r="R796" s="53">
        <f t="shared" si="1032"/>
        <v>0</v>
      </c>
      <c r="S796" s="115">
        <f t="shared" si="1032"/>
        <v>75</v>
      </c>
      <c r="T796" s="53">
        <f t="shared" si="1032"/>
        <v>0</v>
      </c>
      <c r="U796" s="40">
        <f t="shared" si="1032"/>
        <v>75</v>
      </c>
      <c r="V796" s="53">
        <f t="shared" si="1032"/>
        <v>0</v>
      </c>
      <c r="W796" s="40">
        <f t="shared" ref="V796:W800" si="1033">W797</f>
        <v>75</v>
      </c>
      <c r="X796" s="114" t="b">
        <f t="shared" si="1031"/>
        <v>1</v>
      </c>
    </row>
    <row r="797" spans="1:24" ht="33" outlineLevel="1" x14ac:dyDescent="0.25">
      <c r="A797" s="24" t="s">
        <v>244</v>
      </c>
      <c r="B797" s="4" t="s">
        <v>400</v>
      </c>
      <c r="C797" s="43" t="s">
        <v>208</v>
      </c>
      <c r="D797" s="43" t="s">
        <v>126</v>
      </c>
      <c r="E797" s="69"/>
      <c r="F797" s="3"/>
      <c r="G797" s="40">
        <f t="shared" si="1032"/>
        <v>75</v>
      </c>
      <c r="H797" s="40">
        <f t="shared" si="1032"/>
        <v>0</v>
      </c>
      <c r="I797" s="40">
        <f t="shared" si="1032"/>
        <v>75</v>
      </c>
      <c r="J797" s="40">
        <f t="shared" si="1032"/>
        <v>0</v>
      </c>
      <c r="K797" s="40">
        <f t="shared" si="1032"/>
        <v>75</v>
      </c>
      <c r="L797" s="53">
        <f t="shared" si="1032"/>
        <v>0</v>
      </c>
      <c r="M797" s="40">
        <f t="shared" si="1032"/>
        <v>75</v>
      </c>
      <c r="N797" s="53">
        <f t="shared" si="1032"/>
        <v>0</v>
      </c>
      <c r="O797" s="40">
        <f t="shared" si="1032"/>
        <v>75</v>
      </c>
      <c r="P797" s="53">
        <f t="shared" si="1032"/>
        <v>0</v>
      </c>
      <c r="Q797" s="40">
        <f t="shared" si="1032"/>
        <v>75</v>
      </c>
      <c r="R797" s="53">
        <f t="shared" si="1032"/>
        <v>0</v>
      </c>
      <c r="S797" s="115">
        <f t="shared" si="1032"/>
        <v>75</v>
      </c>
      <c r="T797" s="53">
        <f t="shared" si="1032"/>
        <v>0</v>
      </c>
      <c r="U797" s="40">
        <f t="shared" si="1032"/>
        <v>75</v>
      </c>
      <c r="V797" s="53">
        <f t="shared" si="1033"/>
        <v>0</v>
      </c>
      <c r="W797" s="40">
        <f t="shared" si="1033"/>
        <v>75</v>
      </c>
      <c r="X797" s="114" t="b">
        <f t="shared" si="1031"/>
        <v>1</v>
      </c>
    </row>
    <row r="798" spans="1:24" outlineLevel="1" x14ac:dyDescent="0.25">
      <c r="A798" s="24" t="s">
        <v>51</v>
      </c>
      <c r="B798" s="4" t="s">
        <v>400</v>
      </c>
      <c r="C798" s="43" t="s">
        <v>208</v>
      </c>
      <c r="D798" s="43" t="s">
        <v>126</v>
      </c>
      <c r="E798" s="69" t="s">
        <v>52</v>
      </c>
      <c r="F798" s="3"/>
      <c r="G798" s="40">
        <f t="shared" si="1032"/>
        <v>75</v>
      </c>
      <c r="H798" s="40">
        <f t="shared" si="1032"/>
        <v>0</v>
      </c>
      <c r="I798" s="40">
        <f t="shared" si="1032"/>
        <v>75</v>
      </c>
      <c r="J798" s="40">
        <f t="shared" si="1032"/>
        <v>0</v>
      </c>
      <c r="K798" s="40">
        <f t="shared" si="1032"/>
        <v>75</v>
      </c>
      <c r="L798" s="53">
        <f t="shared" si="1032"/>
        <v>0</v>
      </c>
      <c r="M798" s="40">
        <f t="shared" si="1032"/>
        <v>75</v>
      </c>
      <c r="N798" s="53">
        <f t="shared" si="1032"/>
        <v>0</v>
      </c>
      <c r="O798" s="40">
        <f t="shared" si="1032"/>
        <v>75</v>
      </c>
      <c r="P798" s="53">
        <f t="shared" si="1032"/>
        <v>0</v>
      </c>
      <c r="Q798" s="40">
        <f>Q799</f>
        <v>75</v>
      </c>
      <c r="R798" s="53">
        <f t="shared" si="1032"/>
        <v>0</v>
      </c>
      <c r="S798" s="115">
        <f>S799</f>
        <v>75</v>
      </c>
      <c r="T798" s="53">
        <f t="shared" si="1032"/>
        <v>0</v>
      </c>
      <c r="U798" s="40">
        <f>U799</f>
        <v>75</v>
      </c>
      <c r="V798" s="53">
        <f t="shared" si="1033"/>
        <v>0</v>
      </c>
      <c r="W798" s="40">
        <f>W799</f>
        <v>75</v>
      </c>
      <c r="X798" s="114" t="b">
        <f t="shared" si="1031"/>
        <v>1</v>
      </c>
    </row>
    <row r="799" spans="1:24" ht="17.25" outlineLevel="1" x14ac:dyDescent="0.3">
      <c r="A799" s="25" t="s">
        <v>245</v>
      </c>
      <c r="B799" s="5" t="s">
        <v>400</v>
      </c>
      <c r="C799" s="44" t="s">
        <v>208</v>
      </c>
      <c r="D799" s="44" t="s">
        <v>126</v>
      </c>
      <c r="E799" s="66" t="s">
        <v>246</v>
      </c>
      <c r="F799" s="5"/>
      <c r="G799" s="45">
        <f t="shared" si="1032"/>
        <v>75</v>
      </c>
      <c r="H799" s="45">
        <f t="shared" si="1032"/>
        <v>0</v>
      </c>
      <c r="I799" s="45">
        <f t="shared" si="1032"/>
        <v>75</v>
      </c>
      <c r="J799" s="45">
        <f t="shared" si="1032"/>
        <v>0</v>
      </c>
      <c r="K799" s="45">
        <f t="shared" si="1032"/>
        <v>75</v>
      </c>
      <c r="L799" s="101">
        <f t="shared" si="1032"/>
        <v>0</v>
      </c>
      <c r="M799" s="45">
        <f t="shared" si="1032"/>
        <v>75</v>
      </c>
      <c r="N799" s="101">
        <f t="shared" si="1032"/>
        <v>0</v>
      </c>
      <c r="O799" s="45">
        <f t="shared" si="1032"/>
        <v>75</v>
      </c>
      <c r="P799" s="101">
        <f t="shared" si="1032"/>
        <v>0</v>
      </c>
      <c r="Q799" s="45">
        <f t="shared" si="1032"/>
        <v>75</v>
      </c>
      <c r="R799" s="101">
        <f t="shared" si="1032"/>
        <v>0</v>
      </c>
      <c r="S799" s="116">
        <f t="shared" si="1032"/>
        <v>75</v>
      </c>
      <c r="T799" s="101">
        <f t="shared" si="1032"/>
        <v>0</v>
      </c>
      <c r="U799" s="45">
        <f t="shared" si="1032"/>
        <v>75</v>
      </c>
      <c r="V799" s="101">
        <f t="shared" si="1033"/>
        <v>0</v>
      </c>
      <c r="W799" s="45">
        <f t="shared" si="1033"/>
        <v>75</v>
      </c>
      <c r="X799" s="114" t="b">
        <f t="shared" si="1031"/>
        <v>1</v>
      </c>
    </row>
    <row r="800" spans="1:24" ht="33" outlineLevel="1" x14ac:dyDescent="0.25">
      <c r="A800" s="6" t="s">
        <v>26</v>
      </c>
      <c r="B800" s="3" t="s">
        <v>400</v>
      </c>
      <c r="C800" s="48" t="s">
        <v>208</v>
      </c>
      <c r="D800" s="48" t="s">
        <v>126</v>
      </c>
      <c r="E800" s="68" t="s">
        <v>246</v>
      </c>
      <c r="F800" s="3" t="s">
        <v>27</v>
      </c>
      <c r="G800" s="49">
        <f t="shared" si="1032"/>
        <v>75</v>
      </c>
      <c r="H800" s="49">
        <f t="shared" si="1032"/>
        <v>0</v>
      </c>
      <c r="I800" s="49">
        <f t="shared" si="1032"/>
        <v>75</v>
      </c>
      <c r="J800" s="49">
        <f t="shared" si="1032"/>
        <v>0</v>
      </c>
      <c r="K800" s="49">
        <f t="shared" si="1032"/>
        <v>75</v>
      </c>
      <c r="L800" s="55">
        <f t="shared" si="1032"/>
        <v>0</v>
      </c>
      <c r="M800" s="49">
        <f t="shared" si="1032"/>
        <v>75</v>
      </c>
      <c r="N800" s="55">
        <f t="shared" si="1032"/>
        <v>0</v>
      </c>
      <c r="O800" s="49">
        <f t="shared" si="1032"/>
        <v>75</v>
      </c>
      <c r="P800" s="55">
        <f t="shared" si="1032"/>
        <v>0</v>
      </c>
      <c r="Q800" s="49">
        <f t="shared" si="1032"/>
        <v>75</v>
      </c>
      <c r="R800" s="55">
        <f t="shared" si="1032"/>
        <v>0</v>
      </c>
      <c r="S800" s="118">
        <f t="shared" si="1032"/>
        <v>75</v>
      </c>
      <c r="T800" s="55">
        <f t="shared" si="1032"/>
        <v>0</v>
      </c>
      <c r="U800" s="49">
        <f t="shared" si="1032"/>
        <v>75</v>
      </c>
      <c r="V800" s="55">
        <f t="shared" si="1033"/>
        <v>0</v>
      </c>
      <c r="W800" s="49">
        <f t="shared" si="1033"/>
        <v>75</v>
      </c>
      <c r="X800" s="114" t="b">
        <f t="shared" si="1031"/>
        <v>1</v>
      </c>
    </row>
    <row r="801" spans="1:24" ht="33" outlineLevel="1" x14ac:dyDescent="0.25">
      <c r="A801" s="6" t="s">
        <v>28</v>
      </c>
      <c r="B801" s="3" t="s">
        <v>400</v>
      </c>
      <c r="C801" s="48" t="s">
        <v>208</v>
      </c>
      <c r="D801" s="48" t="s">
        <v>126</v>
      </c>
      <c r="E801" s="68" t="s">
        <v>246</v>
      </c>
      <c r="F801" s="3" t="s">
        <v>29</v>
      </c>
      <c r="G801" s="55">
        <v>75</v>
      </c>
      <c r="H801" s="49">
        <v>0</v>
      </c>
      <c r="I801" s="55">
        <f>G801+H801</f>
        <v>75</v>
      </c>
      <c r="J801" s="55">
        <v>0</v>
      </c>
      <c r="K801" s="55">
        <f>I801+J801</f>
        <v>75</v>
      </c>
      <c r="L801" s="55">
        <v>0</v>
      </c>
      <c r="M801" s="55">
        <f>K801+L801</f>
        <v>75</v>
      </c>
      <c r="N801" s="55">
        <v>0</v>
      </c>
      <c r="O801" s="55">
        <f>M801+N801</f>
        <v>75</v>
      </c>
      <c r="P801" s="55">
        <v>0</v>
      </c>
      <c r="Q801" s="55">
        <f>O801+P801</f>
        <v>75</v>
      </c>
      <c r="R801" s="55">
        <v>0</v>
      </c>
      <c r="S801" s="119">
        <f>Q801+R801</f>
        <v>75</v>
      </c>
      <c r="T801" s="55">
        <v>0</v>
      </c>
      <c r="U801" s="55">
        <f>S801+T801</f>
        <v>75</v>
      </c>
      <c r="V801" s="55">
        <v>0</v>
      </c>
      <c r="W801" s="55">
        <f>U801+V801</f>
        <v>75</v>
      </c>
      <c r="X801" s="114" t="b">
        <f t="shared" si="1031"/>
        <v>1</v>
      </c>
    </row>
    <row r="802" spans="1:24" ht="17.25" outlineLevel="1" x14ac:dyDescent="0.3">
      <c r="A802" s="25" t="s">
        <v>454</v>
      </c>
      <c r="B802" s="5" t="s">
        <v>404</v>
      </c>
      <c r="C802" s="44" t="s">
        <v>7</v>
      </c>
      <c r="D802" s="44" t="s">
        <v>7</v>
      </c>
      <c r="E802" s="66" t="s">
        <v>7</v>
      </c>
      <c r="F802" s="5" t="s">
        <v>7</v>
      </c>
      <c r="G802" s="45">
        <f t="shared" ref="G802:V805" si="1034">G803</f>
        <v>9349</v>
      </c>
      <c r="H802" s="45">
        <f t="shared" si="1034"/>
        <v>774</v>
      </c>
      <c r="I802" s="45">
        <f t="shared" si="1034"/>
        <v>10123</v>
      </c>
      <c r="J802" s="45">
        <f t="shared" si="1034"/>
        <v>1731</v>
      </c>
      <c r="K802" s="45">
        <f t="shared" si="1034"/>
        <v>11854</v>
      </c>
      <c r="L802" s="101">
        <f t="shared" si="1034"/>
        <v>0</v>
      </c>
      <c r="M802" s="45">
        <f t="shared" si="1034"/>
        <v>11854</v>
      </c>
      <c r="N802" s="101">
        <f t="shared" si="1034"/>
        <v>0</v>
      </c>
      <c r="O802" s="45">
        <f t="shared" si="1034"/>
        <v>11854</v>
      </c>
      <c r="P802" s="101">
        <f t="shared" si="1034"/>
        <v>0</v>
      </c>
      <c r="Q802" s="45">
        <f t="shared" si="1034"/>
        <v>11854</v>
      </c>
      <c r="R802" s="101">
        <f t="shared" si="1034"/>
        <v>0</v>
      </c>
      <c r="S802" s="116">
        <f t="shared" si="1034"/>
        <v>11854</v>
      </c>
      <c r="T802" s="101">
        <f t="shared" si="1034"/>
        <v>3608</v>
      </c>
      <c r="U802" s="45">
        <f t="shared" si="1034"/>
        <v>15462</v>
      </c>
      <c r="V802" s="101">
        <f t="shared" si="1034"/>
        <v>0</v>
      </c>
      <c r="W802" s="45">
        <f t="shared" ref="V802:W805" si="1035">W803</f>
        <v>15462</v>
      </c>
      <c r="X802" s="114" t="b">
        <f t="shared" si="1031"/>
        <v>1</v>
      </c>
    </row>
    <row r="803" spans="1:24" outlineLevel="1" x14ac:dyDescent="0.25">
      <c r="A803" s="24" t="s">
        <v>4</v>
      </c>
      <c r="B803" s="4">
        <v>906</v>
      </c>
      <c r="C803" s="43" t="s">
        <v>5</v>
      </c>
      <c r="D803" s="43" t="s">
        <v>6</v>
      </c>
      <c r="E803" s="69" t="s">
        <v>7</v>
      </c>
      <c r="F803" s="4" t="s">
        <v>7</v>
      </c>
      <c r="G803" s="40">
        <f t="shared" si="1034"/>
        <v>9349</v>
      </c>
      <c r="H803" s="40">
        <f t="shared" si="1034"/>
        <v>774</v>
      </c>
      <c r="I803" s="40">
        <f t="shared" si="1034"/>
        <v>10123</v>
      </c>
      <c r="J803" s="40">
        <f t="shared" si="1034"/>
        <v>1731</v>
      </c>
      <c r="K803" s="40">
        <f t="shared" si="1034"/>
        <v>11854</v>
      </c>
      <c r="L803" s="53">
        <f t="shared" si="1034"/>
        <v>0</v>
      </c>
      <c r="M803" s="40">
        <f t="shared" si="1034"/>
        <v>11854</v>
      </c>
      <c r="N803" s="53">
        <f t="shared" si="1034"/>
        <v>0</v>
      </c>
      <c r="O803" s="40">
        <f t="shared" si="1034"/>
        <v>11854</v>
      </c>
      <c r="P803" s="53">
        <f t="shared" si="1034"/>
        <v>0</v>
      </c>
      <c r="Q803" s="40">
        <f t="shared" si="1034"/>
        <v>11854</v>
      </c>
      <c r="R803" s="53">
        <f t="shared" si="1034"/>
        <v>0</v>
      </c>
      <c r="S803" s="115">
        <f t="shared" si="1034"/>
        <v>11854</v>
      </c>
      <c r="T803" s="53">
        <f t="shared" si="1034"/>
        <v>3608</v>
      </c>
      <c r="U803" s="40">
        <f t="shared" si="1034"/>
        <v>15462</v>
      </c>
      <c r="V803" s="53">
        <f t="shared" si="1035"/>
        <v>0</v>
      </c>
      <c r="W803" s="40">
        <f t="shared" si="1035"/>
        <v>15462</v>
      </c>
      <c r="X803" s="114" t="b">
        <f t="shared" si="1031"/>
        <v>1</v>
      </c>
    </row>
    <row r="804" spans="1:24" ht="49.5" outlineLevel="1" x14ac:dyDescent="0.25">
      <c r="A804" s="24" t="s">
        <v>405</v>
      </c>
      <c r="B804" s="4" t="s">
        <v>404</v>
      </c>
      <c r="C804" s="43" t="s">
        <v>5</v>
      </c>
      <c r="D804" s="43" t="s">
        <v>64</v>
      </c>
      <c r="E804" s="69" t="s">
        <v>7</v>
      </c>
      <c r="F804" s="4" t="s">
        <v>7</v>
      </c>
      <c r="G804" s="40">
        <f t="shared" si="1034"/>
        <v>9349</v>
      </c>
      <c r="H804" s="40">
        <f t="shared" si="1034"/>
        <v>774</v>
      </c>
      <c r="I804" s="40">
        <f t="shared" si="1034"/>
        <v>10123</v>
      </c>
      <c r="J804" s="40">
        <f t="shared" si="1034"/>
        <v>1731</v>
      </c>
      <c r="K804" s="40">
        <f t="shared" si="1034"/>
        <v>11854</v>
      </c>
      <c r="L804" s="53">
        <f t="shared" si="1034"/>
        <v>0</v>
      </c>
      <c r="M804" s="40">
        <f t="shared" si="1034"/>
        <v>11854</v>
      </c>
      <c r="N804" s="53">
        <f t="shared" si="1034"/>
        <v>0</v>
      </c>
      <c r="O804" s="40">
        <f t="shared" si="1034"/>
        <v>11854</v>
      </c>
      <c r="P804" s="53">
        <f t="shared" si="1034"/>
        <v>0</v>
      </c>
      <c r="Q804" s="40">
        <f t="shared" si="1034"/>
        <v>11854</v>
      </c>
      <c r="R804" s="53">
        <f t="shared" si="1034"/>
        <v>0</v>
      </c>
      <c r="S804" s="115">
        <f t="shared" si="1034"/>
        <v>11854</v>
      </c>
      <c r="T804" s="53">
        <f t="shared" si="1034"/>
        <v>3608</v>
      </c>
      <c r="U804" s="40">
        <f t="shared" si="1034"/>
        <v>15462</v>
      </c>
      <c r="V804" s="53">
        <f t="shared" si="1035"/>
        <v>0</v>
      </c>
      <c r="W804" s="40">
        <f t="shared" si="1035"/>
        <v>15462</v>
      </c>
      <c r="X804" s="114" t="b">
        <f t="shared" si="1031"/>
        <v>1</v>
      </c>
    </row>
    <row r="805" spans="1:24" outlineLevel="1" x14ac:dyDescent="0.25">
      <c r="A805" s="24" t="s">
        <v>11</v>
      </c>
      <c r="B805" s="4" t="s">
        <v>404</v>
      </c>
      <c r="C805" s="43" t="s">
        <v>5</v>
      </c>
      <c r="D805" s="43" t="s">
        <v>64</v>
      </c>
      <c r="E805" s="69" t="s">
        <v>12</v>
      </c>
      <c r="F805" s="4"/>
      <c r="G805" s="40">
        <f t="shared" si="1034"/>
        <v>9349</v>
      </c>
      <c r="H805" s="40">
        <f t="shared" si="1034"/>
        <v>774</v>
      </c>
      <c r="I805" s="40">
        <f t="shared" si="1034"/>
        <v>10123</v>
      </c>
      <c r="J805" s="40">
        <f t="shared" si="1034"/>
        <v>1731</v>
      </c>
      <c r="K805" s="40">
        <f t="shared" si="1034"/>
        <v>11854</v>
      </c>
      <c r="L805" s="53">
        <f t="shared" si="1034"/>
        <v>0</v>
      </c>
      <c r="M805" s="40">
        <f t="shared" si="1034"/>
        <v>11854</v>
      </c>
      <c r="N805" s="53">
        <f t="shared" si="1034"/>
        <v>0</v>
      </c>
      <c r="O805" s="40">
        <f t="shared" si="1034"/>
        <v>11854</v>
      </c>
      <c r="P805" s="53">
        <f t="shared" si="1034"/>
        <v>0</v>
      </c>
      <c r="Q805" s="40">
        <f t="shared" si="1034"/>
        <v>11854</v>
      </c>
      <c r="R805" s="53">
        <f t="shared" si="1034"/>
        <v>0</v>
      </c>
      <c r="S805" s="115">
        <f t="shared" si="1034"/>
        <v>11854</v>
      </c>
      <c r="T805" s="53">
        <f t="shared" si="1034"/>
        <v>3608</v>
      </c>
      <c r="U805" s="40">
        <f t="shared" si="1034"/>
        <v>15462</v>
      </c>
      <c r="V805" s="53">
        <f t="shared" si="1035"/>
        <v>0</v>
      </c>
      <c r="W805" s="40">
        <f t="shared" si="1035"/>
        <v>15462</v>
      </c>
      <c r="X805" s="114" t="b">
        <f t="shared" si="1031"/>
        <v>1</v>
      </c>
    </row>
    <row r="806" spans="1:24" ht="51.75" outlineLevel="1" x14ac:dyDescent="0.3">
      <c r="A806" s="25" t="s">
        <v>13</v>
      </c>
      <c r="B806" s="5" t="s">
        <v>404</v>
      </c>
      <c r="C806" s="44" t="s">
        <v>5</v>
      </c>
      <c r="D806" s="44" t="s">
        <v>64</v>
      </c>
      <c r="E806" s="66" t="s">
        <v>14</v>
      </c>
      <c r="F806" s="5" t="s">
        <v>7</v>
      </c>
      <c r="G806" s="45">
        <f t="shared" ref="G806:I806" si="1036">G807+G813</f>
        <v>9349</v>
      </c>
      <c r="H806" s="45">
        <f t="shared" si="1036"/>
        <v>774</v>
      </c>
      <c r="I806" s="45">
        <f t="shared" si="1036"/>
        <v>10123</v>
      </c>
      <c r="J806" s="45">
        <f t="shared" ref="J806:K806" si="1037">J807+J813</f>
        <v>1731</v>
      </c>
      <c r="K806" s="45">
        <f t="shared" si="1037"/>
        <v>11854</v>
      </c>
      <c r="L806" s="101">
        <f t="shared" ref="L806:M806" si="1038">L807+L813</f>
        <v>0</v>
      </c>
      <c r="M806" s="45">
        <f t="shared" si="1038"/>
        <v>11854</v>
      </c>
      <c r="N806" s="101">
        <f t="shared" ref="N806:O806" si="1039">N807+N813</f>
        <v>0</v>
      </c>
      <c r="O806" s="45">
        <f t="shared" si="1039"/>
        <v>11854</v>
      </c>
      <c r="P806" s="101">
        <f t="shared" ref="P806:Q806" si="1040">P807+P813</f>
        <v>0</v>
      </c>
      <c r="Q806" s="45">
        <f t="shared" si="1040"/>
        <v>11854</v>
      </c>
      <c r="R806" s="101">
        <f t="shared" ref="R806:S806" si="1041">R807+R813</f>
        <v>0</v>
      </c>
      <c r="S806" s="116">
        <f t="shared" si="1041"/>
        <v>11854</v>
      </c>
      <c r="T806" s="101">
        <f t="shared" ref="T806:U806" si="1042">T807+T813</f>
        <v>3608</v>
      </c>
      <c r="U806" s="45">
        <f t="shared" si="1042"/>
        <v>15462</v>
      </c>
      <c r="V806" s="101">
        <f t="shared" ref="V806:W806" si="1043">V807+V813</f>
        <v>0</v>
      </c>
      <c r="W806" s="45">
        <f t="shared" si="1043"/>
        <v>15462</v>
      </c>
      <c r="X806" s="114" t="b">
        <f t="shared" si="1031"/>
        <v>1</v>
      </c>
    </row>
    <row r="807" spans="1:24" outlineLevel="1" x14ac:dyDescent="0.25">
      <c r="A807" s="6" t="s">
        <v>22</v>
      </c>
      <c r="B807" s="3" t="s">
        <v>404</v>
      </c>
      <c r="C807" s="48" t="s">
        <v>5</v>
      </c>
      <c r="D807" s="48" t="s">
        <v>64</v>
      </c>
      <c r="E807" s="68" t="s">
        <v>23</v>
      </c>
      <c r="F807" s="3" t="s">
        <v>7</v>
      </c>
      <c r="G807" s="49">
        <f t="shared" ref="G807:W807" si="1044">G808</f>
        <v>6734</v>
      </c>
      <c r="H807" s="49">
        <f t="shared" si="1044"/>
        <v>643</v>
      </c>
      <c r="I807" s="49">
        <f t="shared" si="1044"/>
        <v>7377</v>
      </c>
      <c r="J807" s="49">
        <f t="shared" si="1044"/>
        <v>1104</v>
      </c>
      <c r="K807" s="49">
        <f t="shared" si="1044"/>
        <v>8481</v>
      </c>
      <c r="L807" s="55">
        <f t="shared" si="1044"/>
        <v>0</v>
      </c>
      <c r="M807" s="49">
        <f t="shared" si="1044"/>
        <v>8481</v>
      </c>
      <c r="N807" s="55">
        <f t="shared" si="1044"/>
        <v>0</v>
      </c>
      <c r="O807" s="49">
        <f t="shared" si="1044"/>
        <v>8481</v>
      </c>
      <c r="P807" s="55">
        <f t="shared" si="1044"/>
        <v>0</v>
      </c>
      <c r="Q807" s="49">
        <f t="shared" si="1044"/>
        <v>8481</v>
      </c>
      <c r="R807" s="55">
        <f t="shared" si="1044"/>
        <v>0</v>
      </c>
      <c r="S807" s="118">
        <f t="shared" si="1044"/>
        <v>8481</v>
      </c>
      <c r="T807" s="55">
        <f t="shared" si="1044"/>
        <v>1991</v>
      </c>
      <c r="U807" s="49">
        <f t="shared" si="1044"/>
        <v>10472</v>
      </c>
      <c r="V807" s="55">
        <f t="shared" si="1044"/>
        <v>0</v>
      </c>
      <c r="W807" s="49">
        <f t="shared" si="1044"/>
        <v>10472</v>
      </c>
      <c r="X807" s="114" t="b">
        <f t="shared" si="1031"/>
        <v>1</v>
      </c>
    </row>
    <row r="808" spans="1:24" outlineLevel="1" x14ac:dyDescent="0.25">
      <c r="A808" s="26" t="s">
        <v>406</v>
      </c>
      <c r="B808" s="7" t="s">
        <v>404</v>
      </c>
      <c r="C808" s="46" t="s">
        <v>5</v>
      </c>
      <c r="D808" s="46" t="s">
        <v>64</v>
      </c>
      <c r="E808" s="67" t="s">
        <v>407</v>
      </c>
      <c r="F808" s="3" t="s">
        <v>7</v>
      </c>
      <c r="G808" s="47">
        <f t="shared" ref="G808:I808" si="1045">G809+G811</f>
        <v>6734</v>
      </c>
      <c r="H808" s="47">
        <f t="shared" si="1045"/>
        <v>643</v>
      </c>
      <c r="I808" s="47">
        <f t="shared" si="1045"/>
        <v>7377</v>
      </c>
      <c r="J808" s="47">
        <f t="shared" ref="J808:K808" si="1046">J809+J811</f>
        <v>1104</v>
      </c>
      <c r="K808" s="47">
        <f t="shared" si="1046"/>
        <v>8481</v>
      </c>
      <c r="L808" s="80">
        <f t="shared" ref="L808:M808" si="1047">L809+L811</f>
        <v>0</v>
      </c>
      <c r="M808" s="47">
        <f t="shared" si="1047"/>
        <v>8481</v>
      </c>
      <c r="N808" s="80">
        <f t="shared" ref="N808:O808" si="1048">N809+N811</f>
        <v>0</v>
      </c>
      <c r="O808" s="47">
        <f t="shared" si="1048"/>
        <v>8481</v>
      </c>
      <c r="P808" s="80">
        <f t="shared" ref="P808:Q808" si="1049">P809+P811</f>
        <v>0</v>
      </c>
      <c r="Q808" s="47">
        <f t="shared" si="1049"/>
        <v>8481</v>
      </c>
      <c r="R808" s="80">
        <f t="shared" ref="R808:S808" si="1050">R809+R811</f>
        <v>0</v>
      </c>
      <c r="S808" s="117">
        <f t="shared" si="1050"/>
        <v>8481</v>
      </c>
      <c r="T808" s="80">
        <f t="shared" ref="T808:U808" si="1051">T809+T811</f>
        <v>1991</v>
      </c>
      <c r="U808" s="47">
        <f t="shared" si="1051"/>
        <v>10472</v>
      </c>
      <c r="V808" s="80">
        <f t="shared" ref="V808:W808" si="1052">V809+V811</f>
        <v>0</v>
      </c>
      <c r="W808" s="47">
        <f t="shared" si="1052"/>
        <v>10472</v>
      </c>
      <c r="X808" s="114" t="b">
        <f t="shared" si="1031"/>
        <v>1</v>
      </c>
    </row>
    <row r="809" spans="1:24" ht="66" outlineLevel="1" x14ac:dyDescent="0.25">
      <c r="A809" s="6" t="s">
        <v>17</v>
      </c>
      <c r="B809" s="3" t="s">
        <v>404</v>
      </c>
      <c r="C809" s="48" t="s">
        <v>5</v>
      </c>
      <c r="D809" s="48" t="s">
        <v>64</v>
      </c>
      <c r="E809" s="68" t="s">
        <v>407</v>
      </c>
      <c r="F809" s="3" t="s">
        <v>18</v>
      </c>
      <c r="G809" s="49">
        <f t="shared" ref="G809:W809" si="1053">G810</f>
        <v>5358</v>
      </c>
      <c r="H809" s="49">
        <f t="shared" si="1053"/>
        <v>243</v>
      </c>
      <c r="I809" s="49">
        <f t="shared" si="1053"/>
        <v>5601</v>
      </c>
      <c r="J809" s="49">
        <f t="shared" si="1053"/>
        <v>1104</v>
      </c>
      <c r="K809" s="49">
        <f t="shared" si="1053"/>
        <v>6705</v>
      </c>
      <c r="L809" s="55">
        <f t="shared" si="1053"/>
        <v>0</v>
      </c>
      <c r="M809" s="49">
        <f t="shared" si="1053"/>
        <v>6705</v>
      </c>
      <c r="N809" s="55">
        <f t="shared" si="1053"/>
        <v>0</v>
      </c>
      <c r="O809" s="49">
        <f t="shared" si="1053"/>
        <v>6705</v>
      </c>
      <c r="P809" s="55">
        <f t="shared" si="1053"/>
        <v>0</v>
      </c>
      <c r="Q809" s="49">
        <f t="shared" si="1053"/>
        <v>6705</v>
      </c>
      <c r="R809" s="55">
        <f t="shared" si="1053"/>
        <v>0</v>
      </c>
      <c r="S809" s="118">
        <f t="shared" si="1053"/>
        <v>6705</v>
      </c>
      <c r="T809" s="55">
        <f t="shared" si="1053"/>
        <v>1991</v>
      </c>
      <c r="U809" s="49">
        <f t="shared" si="1053"/>
        <v>8696</v>
      </c>
      <c r="V809" s="55">
        <f t="shared" si="1053"/>
        <v>0</v>
      </c>
      <c r="W809" s="49">
        <f t="shared" si="1053"/>
        <v>8696</v>
      </c>
      <c r="X809" s="114" t="b">
        <f t="shared" si="1031"/>
        <v>1</v>
      </c>
    </row>
    <row r="810" spans="1:24" ht="33" outlineLevel="1" x14ac:dyDescent="0.25">
      <c r="A810" s="6" t="s">
        <v>19</v>
      </c>
      <c r="B810" s="3" t="s">
        <v>404</v>
      </c>
      <c r="C810" s="48" t="s">
        <v>5</v>
      </c>
      <c r="D810" s="48" t="s">
        <v>64</v>
      </c>
      <c r="E810" s="68" t="s">
        <v>407</v>
      </c>
      <c r="F810" s="3" t="s">
        <v>20</v>
      </c>
      <c r="G810" s="55">
        <v>5358</v>
      </c>
      <c r="H810" s="91">
        <v>243</v>
      </c>
      <c r="I810" s="55">
        <f>G810+H810</f>
        <v>5601</v>
      </c>
      <c r="J810" s="91">
        <v>1104</v>
      </c>
      <c r="K810" s="55">
        <f>I810+J810</f>
        <v>6705</v>
      </c>
      <c r="L810" s="55">
        <v>0</v>
      </c>
      <c r="M810" s="55">
        <f>K810+L810</f>
        <v>6705</v>
      </c>
      <c r="N810" s="55">
        <v>0</v>
      </c>
      <c r="O810" s="55">
        <f>M810+N810</f>
        <v>6705</v>
      </c>
      <c r="P810" s="55">
        <v>0</v>
      </c>
      <c r="Q810" s="55">
        <f>O810+P810</f>
        <v>6705</v>
      </c>
      <c r="R810" s="55">
        <v>0</v>
      </c>
      <c r="S810" s="119">
        <f>Q810+R810</f>
        <v>6705</v>
      </c>
      <c r="T810" s="55">
        <v>1991</v>
      </c>
      <c r="U810" s="55">
        <f>S810+T810</f>
        <v>8696</v>
      </c>
      <c r="V810" s="55">
        <v>0</v>
      </c>
      <c r="W810" s="55">
        <f>U810+V810</f>
        <v>8696</v>
      </c>
      <c r="X810" s="114" t="b">
        <f t="shared" si="1031"/>
        <v>1</v>
      </c>
    </row>
    <row r="811" spans="1:24" ht="33" outlineLevel="1" x14ac:dyDescent="0.25">
      <c r="A811" s="6" t="s">
        <v>26</v>
      </c>
      <c r="B811" s="3" t="s">
        <v>404</v>
      </c>
      <c r="C811" s="48" t="s">
        <v>5</v>
      </c>
      <c r="D811" s="48" t="s">
        <v>64</v>
      </c>
      <c r="E811" s="68" t="s">
        <v>407</v>
      </c>
      <c r="F811" s="3" t="s">
        <v>27</v>
      </c>
      <c r="G811" s="49">
        <f t="shared" ref="G811:W811" si="1054">G812</f>
        <v>1376</v>
      </c>
      <c r="H811" s="49">
        <f t="shared" si="1054"/>
        <v>400</v>
      </c>
      <c r="I811" s="49">
        <f t="shared" si="1054"/>
        <v>1776</v>
      </c>
      <c r="J811" s="49">
        <f t="shared" si="1054"/>
        <v>0</v>
      </c>
      <c r="K811" s="49">
        <f t="shared" si="1054"/>
        <v>1776</v>
      </c>
      <c r="L811" s="55">
        <f t="shared" si="1054"/>
        <v>0</v>
      </c>
      <c r="M811" s="49">
        <f t="shared" si="1054"/>
        <v>1776</v>
      </c>
      <c r="N811" s="55">
        <f t="shared" si="1054"/>
        <v>0</v>
      </c>
      <c r="O811" s="49">
        <f t="shared" si="1054"/>
        <v>1776</v>
      </c>
      <c r="P811" s="55">
        <f t="shared" si="1054"/>
        <v>0</v>
      </c>
      <c r="Q811" s="49">
        <f t="shared" si="1054"/>
        <v>1776</v>
      </c>
      <c r="R811" s="55">
        <f t="shared" si="1054"/>
        <v>0</v>
      </c>
      <c r="S811" s="118">
        <f t="shared" si="1054"/>
        <v>1776</v>
      </c>
      <c r="T811" s="55">
        <f t="shared" si="1054"/>
        <v>0</v>
      </c>
      <c r="U811" s="49">
        <f t="shared" si="1054"/>
        <v>1776</v>
      </c>
      <c r="V811" s="55">
        <f t="shared" si="1054"/>
        <v>0</v>
      </c>
      <c r="W811" s="49">
        <f t="shared" si="1054"/>
        <v>1776</v>
      </c>
      <c r="X811" s="114" t="b">
        <f t="shared" si="1031"/>
        <v>1</v>
      </c>
    </row>
    <row r="812" spans="1:24" ht="33" outlineLevel="1" x14ac:dyDescent="0.25">
      <c r="A812" s="6" t="s">
        <v>28</v>
      </c>
      <c r="B812" s="3" t="s">
        <v>404</v>
      </c>
      <c r="C812" s="48" t="s">
        <v>5</v>
      </c>
      <c r="D812" s="48" t="s">
        <v>64</v>
      </c>
      <c r="E812" s="68" t="s">
        <v>407</v>
      </c>
      <c r="F812" s="3" t="s">
        <v>29</v>
      </c>
      <c r="G812" s="55">
        <v>1376</v>
      </c>
      <c r="H812" s="91">
        <v>400</v>
      </c>
      <c r="I812" s="55">
        <f>G812+H812</f>
        <v>1776</v>
      </c>
      <c r="J812" s="55">
        <v>0</v>
      </c>
      <c r="K812" s="55">
        <f>I812+J812</f>
        <v>1776</v>
      </c>
      <c r="L812" s="55">
        <v>0</v>
      </c>
      <c r="M812" s="55">
        <f>K812+L812</f>
        <v>1776</v>
      </c>
      <c r="N812" s="55">
        <v>0</v>
      </c>
      <c r="O812" s="55">
        <f>M812+N812</f>
        <v>1776</v>
      </c>
      <c r="P812" s="55">
        <v>0</v>
      </c>
      <c r="Q812" s="55">
        <f>O812+P812</f>
        <v>1776</v>
      </c>
      <c r="R812" s="55">
        <v>0</v>
      </c>
      <c r="S812" s="119">
        <f>Q812+R812</f>
        <v>1776</v>
      </c>
      <c r="T812" s="55">
        <v>0</v>
      </c>
      <c r="U812" s="55">
        <f>S812+T812</f>
        <v>1776</v>
      </c>
      <c r="V812" s="55">
        <v>0</v>
      </c>
      <c r="W812" s="55">
        <f>U812+V812</f>
        <v>1776</v>
      </c>
      <c r="X812" s="114" t="b">
        <f t="shared" si="1031"/>
        <v>1</v>
      </c>
    </row>
    <row r="813" spans="1:24" ht="17.25" customHeight="1" outlineLevel="1" x14ac:dyDescent="0.25">
      <c r="A813" s="26" t="s">
        <v>408</v>
      </c>
      <c r="B813" s="7" t="s">
        <v>404</v>
      </c>
      <c r="C813" s="46" t="s">
        <v>5</v>
      </c>
      <c r="D813" s="46" t="s">
        <v>64</v>
      </c>
      <c r="E813" s="67" t="s">
        <v>409</v>
      </c>
      <c r="F813" s="3" t="s">
        <v>7</v>
      </c>
      <c r="G813" s="47">
        <f t="shared" ref="G813:V814" si="1055">G814</f>
        <v>2615</v>
      </c>
      <c r="H813" s="47">
        <f t="shared" si="1055"/>
        <v>131</v>
      </c>
      <c r="I813" s="47">
        <f t="shared" si="1055"/>
        <v>2746</v>
      </c>
      <c r="J813" s="47">
        <f t="shared" si="1055"/>
        <v>627</v>
      </c>
      <c r="K813" s="47">
        <f t="shared" si="1055"/>
        <v>3373</v>
      </c>
      <c r="L813" s="80">
        <f t="shared" si="1055"/>
        <v>0</v>
      </c>
      <c r="M813" s="47">
        <f t="shared" si="1055"/>
        <v>3373</v>
      </c>
      <c r="N813" s="80">
        <f t="shared" si="1055"/>
        <v>0</v>
      </c>
      <c r="O813" s="47">
        <f t="shared" si="1055"/>
        <v>3373</v>
      </c>
      <c r="P813" s="80">
        <f t="shared" si="1055"/>
        <v>0</v>
      </c>
      <c r="Q813" s="47">
        <f t="shared" si="1055"/>
        <v>3373</v>
      </c>
      <c r="R813" s="80">
        <f t="shared" si="1055"/>
        <v>0</v>
      </c>
      <c r="S813" s="117">
        <f t="shared" si="1055"/>
        <v>3373</v>
      </c>
      <c r="T813" s="80">
        <f t="shared" si="1055"/>
        <v>1617</v>
      </c>
      <c r="U813" s="47">
        <f t="shared" si="1055"/>
        <v>4990</v>
      </c>
      <c r="V813" s="80">
        <f t="shared" si="1055"/>
        <v>0</v>
      </c>
      <c r="W813" s="47">
        <f t="shared" ref="V813:W814" si="1056">W814</f>
        <v>4990</v>
      </c>
      <c r="X813" s="114" t="b">
        <f t="shared" si="1031"/>
        <v>1</v>
      </c>
    </row>
    <row r="814" spans="1:24" ht="66" outlineLevel="1" x14ac:dyDescent="0.25">
      <c r="A814" s="6" t="s">
        <v>17</v>
      </c>
      <c r="B814" s="3" t="s">
        <v>404</v>
      </c>
      <c r="C814" s="48" t="s">
        <v>5</v>
      </c>
      <c r="D814" s="48" t="s">
        <v>64</v>
      </c>
      <c r="E814" s="68" t="s">
        <v>409</v>
      </c>
      <c r="F814" s="3" t="s">
        <v>18</v>
      </c>
      <c r="G814" s="49">
        <f t="shared" si="1055"/>
        <v>2615</v>
      </c>
      <c r="H814" s="49">
        <f t="shared" si="1055"/>
        <v>131</v>
      </c>
      <c r="I814" s="49">
        <f t="shared" si="1055"/>
        <v>2746</v>
      </c>
      <c r="J814" s="49">
        <f t="shared" si="1055"/>
        <v>627</v>
      </c>
      <c r="K814" s="49">
        <f t="shared" si="1055"/>
        <v>3373</v>
      </c>
      <c r="L814" s="55">
        <f t="shared" si="1055"/>
        <v>0</v>
      </c>
      <c r="M814" s="49">
        <f t="shared" si="1055"/>
        <v>3373</v>
      </c>
      <c r="N814" s="55">
        <f t="shared" si="1055"/>
        <v>0</v>
      </c>
      <c r="O814" s="49">
        <f t="shared" si="1055"/>
        <v>3373</v>
      </c>
      <c r="P814" s="55">
        <f t="shared" si="1055"/>
        <v>0</v>
      </c>
      <c r="Q814" s="49">
        <f t="shared" si="1055"/>
        <v>3373</v>
      </c>
      <c r="R814" s="55">
        <f t="shared" si="1055"/>
        <v>0</v>
      </c>
      <c r="S814" s="118">
        <f>S815</f>
        <v>3373</v>
      </c>
      <c r="T814" s="55">
        <f t="shared" si="1055"/>
        <v>1617</v>
      </c>
      <c r="U814" s="49">
        <f t="shared" si="1055"/>
        <v>4990</v>
      </c>
      <c r="V814" s="55">
        <f t="shared" si="1056"/>
        <v>0</v>
      </c>
      <c r="W814" s="49">
        <f t="shared" si="1056"/>
        <v>4990</v>
      </c>
      <c r="X814" s="114" t="b">
        <f t="shared" si="1031"/>
        <v>1</v>
      </c>
    </row>
    <row r="815" spans="1:24" ht="33" x14ac:dyDescent="0.25">
      <c r="A815" s="6" t="s">
        <v>19</v>
      </c>
      <c r="B815" s="3" t="s">
        <v>404</v>
      </c>
      <c r="C815" s="48" t="s">
        <v>5</v>
      </c>
      <c r="D815" s="48" t="s">
        <v>64</v>
      </c>
      <c r="E815" s="68" t="s">
        <v>409</v>
      </c>
      <c r="F815" s="3" t="s">
        <v>20</v>
      </c>
      <c r="G815" s="55">
        <v>2615</v>
      </c>
      <c r="H815" s="91">
        <v>131</v>
      </c>
      <c r="I815" s="55">
        <f>G815+H815</f>
        <v>2746</v>
      </c>
      <c r="J815" s="91">
        <v>627</v>
      </c>
      <c r="K815" s="55">
        <f>I815+J815</f>
        <v>3373</v>
      </c>
      <c r="L815" s="55">
        <v>0</v>
      </c>
      <c r="M815" s="55">
        <f>K815+L815</f>
        <v>3373</v>
      </c>
      <c r="N815" s="55">
        <v>0</v>
      </c>
      <c r="O815" s="55">
        <f>M815+N815</f>
        <v>3373</v>
      </c>
      <c r="P815" s="55">
        <v>0</v>
      </c>
      <c r="Q815" s="55">
        <f>O815+P815</f>
        <v>3373</v>
      </c>
      <c r="R815" s="55">
        <v>0</v>
      </c>
      <c r="S815" s="119">
        <f>Q815+R815</f>
        <v>3373</v>
      </c>
      <c r="T815" s="55">
        <v>1617</v>
      </c>
      <c r="U815" s="55">
        <f>S815+T815</f>
        <v>4990</v>
      </c>
      <c r="V815" s="55">
        <v>0</v>
      </c>
      <c r="W815" s="55">
        <f>U815+V815</f>
        <v>4990</v>
      </c>
      <c r="X815" s="114" t="b">
        <f t="shared" si="1031"/>
        <v>1</v>
      </c>
    </row>
    <row r="816" spans="1:24" ht="34.5" x14ac:dyDescent="0.3">
      <c r="A816" s="25" t="s">
        <v>527</v>
      </c>
      <c r="B816" s="5">
        <v>990</v>
      </c>
      <c r="C816" s="44"/>
      <c r="D816" s="44"/>
      <c r="E816" s="66"/>
      <c r="F816" s="5"/>
      <c r="G816" s="101"/>
      <c r="H816" s="144"/>
      <c r="I816" s="101"/>
      <c r="J816" s="144"/>
      <c r="K816" s="101"/>
      <c r="L816" s="101"/>
      <c r="M816" s="101"/>
      <c r="N816" s="101"/>
      <c r="O816" s="101"/>
      <c r="P816" s="101"/>
      <c r="Q816" s="101"/>
      <c r="R816" s="101"/>
      <c r="S816" s="145"/>
      <c r="T816" s="101"/>
      <c r="U816" s="101">
        <v>0</v>
      </c>
      <c r="V816" s="53">
        <f>V817+V851+V860+V874+V917+V924+V930</f>
        <v>265186.89999999997</v>
      </c>
      <c r="W816" s="53">
        <f>W817+W851+W860+W874+W917+W924+W930</f>
        <v>265186.89999999997</v>
      </c>
      <c r="X816" s="114"/>
    </row>
    <row r="817" spans="1:24" ht="17.25" x14ac:dyDescent="0.3">
      <c r="A817" s="23" t="s">
        <v>4</v>
      </c>
      <c r="B817" s="4">
        <v>990</v>
      </c>
      <c r="C817" s="41" t="s">
        <v>5</v>
      </c>
      <c r="D817" s="41" t="s">
        <v>6</v>
      </c>
      <c r="E817" s="63"/>
      <c r="F817" s="42" t="s">
        <v>7</v>
      </c>
      <c r="G817" s="55"/>
      <c r="H817" s="91"/>
      <c r="I817" s="55"/>
      <c r="J817" s="91"/>
      <c r="K817" s="55"/>
      <c r="L817" s="55"/>
      <c r="M817" s="55"/>
      <c r="N817" s="55"/>
      <c r="O817" s="55"/>
      <c r="P817" s="55"/>
      <c r="Q817" s="55"/>
      <c r="R817" s="55"/>
      <c r="S817" s="119"/>
      <c r="T817" s="55"/>
      <c r="U817" s="53">
        <v>0</v>
      </c>
      <c r="V817" s="53">
        <f>V818+V824+V838</f>
        <v>92979.200000000012</v>
      </c>
      <c r="W817" s="53">
        <f>W818+W824+W838</f>
        <v>92979.200000000012</v>
      </c>
      <c r="X817" s="114"/>
    </row>
    <row r="818" spans="1:24" ht="33" x14ac:dyDescent="0.25">
      <c r="A818" s="24" t="s">
        <v>8</v>
      </c>
      <c r="B818" s="4">
        <v>990</v>
      </c>
      <c r="C818" s="43" t="s">
        <v>5</v>
      </c>
      <c r="D818" s="43" t="s">
        <v>10</v>
      </c>
      <c r="E818" s="64" t="s">
        <v>7</v>
      </c>
      <c r="F818" s="39" t="s">
        <v>7</v>
      </c>
      <c r="G818" s="55"/>
      <c r="H818" s="91"/>
      <c r="I818" s="55"/>
      <c r="J818" s="91"/>
      <c r="K818" s="55"/>
      <c r="L818" s="55"/>
      <c r="M818" s="55"/>
      <c r="N818" s="55"/>
      <c r="O818" s="55"/>
      <c r="P818" s="55"/>
      <c r="Q818" s="55"/>
      <c r="R818" s="55"/>
      <c r="S818" s="119"/>
      <c r="T818" s="55"/>
      <c r="U818" s="53">
        <v>0</v>
      </c>
      <c r="V818" s="53">
        <f t="shared" ref="V818:W822" si="1057">V819</f>
        <v>2858</v>
      </c>
      <c r="W818" s="53">
        <f t="shared" si="1057"/>
        <v>2858</v>
      </c>
      <c r="X818" s="114"/>
    </row>
    <row r="819" spans="1:24" x14ac:dyDescent="0.25">
      <c r="A819" s="24" t="s">
        <v>11</v>
      </c>
      <c r="B819" s="4">
        <v>990</v>
      </c>
      <c r="C819" s="43" t="s">
        <v>5</v>
      </c>
      <c r="D819" s="43" t="s">
        <v>10</v>
      </c>
      <c r="E819" s="65" t="s">
        <v>12</v>
      </c>
      <c r="F819" s="39"/>
      <c r="G819" s="55"/>
      <c r="H819" s="91"/>
      <c r="I819" s="55"/>
      <c r="J819" s="91"/>
      <c r="K819" s="55"/>
      <c r="L819" s="55"/>
      <c r="M819" s="55"/>
      <c r="N819" s="55"/>
      <c r="O819" s="55"/>
      <c r="P819" s="55"/>
      <c r="Q819" s="55"/>
      <c r="R819" s="55"/>
      <c r="S819" s="119"/>
      <c r="T819" s="55"/>
      <c r="U819" s="53">
        <v>0</v>
      </c>
      <c r="V819" s="53">
        <f t="shared" si="1057"/>
        <v>2858</v>
      </c>
      <c r="W819" s="53">
        <f t="shared" si="1057"/>
        <v>2858</v>
      </c>
      <c r="X819" s="114"/>
    </row>
    <row r="820" spans="1:24" ht="51.75" x14ac:dyDescent="0.3">
      <c r="A820" s="25" t="s">
        <v>13</v>
      </c>
      <c r="B820" s="5">
        <v>990</v>
      </c>
      <c r="C820" s="44" t="s">
        <v>5</v>
      </c>
      <c r="D820" s="44" t="s">
        <v>10</v>
      </c>
      <c r="E820" s="66" t="s">
        <v>14</v>
      </c>
      <c r="F820" s="39"/>
      <c r="G820" s="55"/>
      <c r="H820" s="91"/>
      <c r="I820" s="55"/>
      <c r="J820" s="91"/>
      <c r="K820" s="55"/>
      <c r="L820" s="55"/>
      <c r="M820" s="55"/>
      <c r="N820" s="55"/>
      <c r="O820" s="55"/>
      <c r="P820" s="55"/>
      <c r="Q820" s="55"/>
      <c r="R820" s="55"/>
      <c r="S820" s="119"/>
      <c r="T820" s="55"/>
      <c r="U820" s="101">
        <v>0</v>
      </c>
      <c r="V820" s="101">
        <f t="shared" si="1057"/>
        <v>2858</v>
      </c>
      <c r="W820" s="101">
        <f t="shared" si="1057"/>
        <v>2858</v>
      </c>
      <c r="X820" s="114"/>
    </row>
    <row r="821" spans="1:24" ht="33" x14ac:dyDescent="0.25">
      <c r="A821" s="26" t="s">
        <v>529</v>
      </c>
      <c r="B821" s="7">
        <v>990</v>
      </c>
      <c r="C821" s="46" t="s">
        <v>5</v>
      </c>
      <c r="D821" s="46" t="s">
        <v>10</v>
      </c>
      <c r="E821" s="67" t="s">
        <v>528</v>
      </c>
      <c r="F821" s="38"/>
      <c r="G821" s="55"/>
      <c r="H821" s="91"/>
      <c r="I821" s="55"/>
      <c r="J821" s="91"/>
      <c r="K821" s="55"/>
      <c r="L821" s="55"/>
      <c r="M821" s="55"/>
      <c r="N821" s="55"/>
      <c r="O821" s="55"/>
      <c r="P821" s="55"/>
      <c r="Q821" s="55"/>
      <c r="R821" s="55"/>
      <c r="S821" s="119"/>
      <c r="T821" s="55"/>
      <c r="U821" s="80">
        <v>0</v>
      </c>
      <c r="V821" s="80">
        <f t="shared" si="1057"/>
        <v>2858</v>
      </c>
      <c r="W821" s="80">
        <f t="shared" si="1057"/>
        <v>2858</v>
      </c>
      <c r="X821" s="114"/>
    </row>
    <row r="822" spans="1:24" ht="66" x14ac:dyDescent="0.25">
      <c r="A822" s="6" t="s">
        <v>17</v>
      </c>
      <c r="B822" s="3">
        <v>990</v>
      </c>
      <c r="C822" s="48" t="s">
        <v>5</v>
      </c>
      <c r="D822" s="48" t="s">
        <v>10</v>
      </c>
      <c r="E822" s="68" t="s">
        <v>528</v>
      </c>
      <c r="F822" s="3" t="s">
        <v>18</v>
      </c>
      <c r="G822" s="55"/>
      <c r="H822" s="91"/>
      <c r="I822" s="55"/>
      <c r="J822" s="91"/>
      <c r="K822" s="55"/>
      <c r="L822" s="55"/>
      <c r="M822" s="55"/>
      <c r="N822" s="55"/>
      <c r="O822" s="55"/>
      <c r="P822" s="55"/>
      <c r="Q822" s="55"/>
      <c r="R822" s="55"/>
      <c r="S822" s="119"/>
      <c r="T822" s="55"/>
      <c r="U822" s="55">
        <v>0</v>
      </c>
      <c r="V822" s="55">
        <f t="shared" si="1057"/>
        <v>2858</v>
      </c>
      <c r="W822" s="55">
        <f t="shared" si="1057"/>
        <v>2858</v>
      </c>
      <c r="X822" s="114"/>
    </row>
    <row r="823" spans="1:24" ht="33" x14ac:dyDescent="0.25">
      <c r="A823" s="6" t="s">
        <v>19</v>
      </c>
      <c r="B823" s="3">
        <v>990</v>
      </c>
      <c r="C823" s="48" t="s">
        <v>5</v>
      </c>
      <c r="D823" s="48" t="s">
        <v>10</v>
      </c>
      <c r="E823" s="68" t="s">
        <v>528</v>
      </c>
      <c r="F823" s="3" t="s">
        <v>20</v>
      </c>
      <c r="G823" s="55"/>
      <c r="H823" s="91"/>
      <c r="I823" s="55"/>
      <c r="J823" s="91"/>
      <c r="K823" s="55"/>
      <c r="L823" s="55"/>
      <c r="M823" s="55"/>
      <c r="N823" s="55"/>
      <c r="O823" s="55"/>
      <c r="P823" s="55"/>
      <c r="Q823" s="55"/>
      <c r="R823" s="55"/>
      <c r="S823" s="119"/>
      <c r="T823" s="55"/>
      <c r="U823" s="55">
        <v>0</v>
      </c>
      <c r="V823" s="55">
        <v>2858</v>
      </c>
      <c r="W823" s="55">
        <f>U823+V823</f>
        <v>2858</v>
      </c>
      <c r="X823" s="114"/>
    </row>
    <row r="824" spans="1:24" ht="49.5" x14ac:dyDescent="0.25">
      <c r="A824" s="24" t="s">
        <v>489</v>
      </c>
      <c r="B824" s="4">
        <v>990</v>
      </c>
      <c r="C824" s="43" t="s">
        <v>5</v>
      </c>
      <c r="D824" s="43" t="s">
        <v>21</v>
      </c>
      <c r="E824" s="79" t="s">
        <v>7</v>
      </c>
      <c r="F824" s="39" t="s">
        <v>7</v>
      </c>
      <c r="G824" s="55"/>
      <c r="H824" s="91"/>
      <c r="I824" s="55"/>
      <c r="J824" s="91"/>
      <c r="K824" s="55"/>
      <c r="L824" s="55"/>
      <c r="M824" s="55"/>
      <c r="N824" s="55"/>
      <c r="O824" s="55"/>
      <c r="P824" s="55"/>
      <c r="Q824" s="55"/>
      <c r="R824" s="55"/>
      <c r="S824" s="119"/>
      <c r="T824" s="55"/>
      <c r="U824" s="53">
        <v>0</v>
      </c>
      <c r="V824" s="53">
        <f>V825</f>
        <v>44017.4</v>
      </c>
      <c r="W824" s="53">
        <f t="shared" ref="V824:W825" si="1058">W825</f>
        <v>44017.4</v>
      </c>
      <c r="X824" s="114"/>
    </row>
    <row r="825" spans="1:24" x14ac:dyDescent="0.25">
      <c r="A825" s="24" t="s">
        <v>11</v>
      </c>
      <c r="B825" s="4">
        <v>990</v>
      </c>
      <c r="C825" s="43" t="s">
        <v>5</v>
      </c>
      <c r="D825" s="43" t="s">
        <v>21</v>
      </c>
      <c r="E825" s="65" t="s">
        <v>12</v>
      </c>
      <c r="F825" s="39"/>
      <c r="G825" s="55"/>
      <c r="H825" s="91"/>
      <c r="I825" s="55"/>
      <c r="J825" s="91"/>
      <c r="K825" s="55"/>
      <c r="L825" s="55"/>
      <c r="M825" s="55"/>
      <c r="N825" s="55"/>
      <c r="O825" s="55"/>
      <c r="P825" s="55"/>
      <c r="Q825" s="55"/>
      <c r="R825" s="55"/>
      <c r="S825" s="119"/>
      <c r="T825" s="55"/>
      <c r="U825" s="53">
        <v>0</v>
      </c>
      <c r="V825" s="53">
        <f t="shared" si="1058"/>
        <v>44017.4</v>
      </c>
      <c r="W825" s="53">
        <f t="shared" si="1058"/>
        <v>44017.4</v>
      </c>
      <c r="X825" s="114"/>
    </row>
    <row r="826" spans="1:24" ht="51.75" x14ac:dyDescent="0.3">
      <c r="A826" s="25" t="s">
        <v>13</v>
      </c>
      <c r="B826" s="5">
        <v>990</v>
      </c>
      <c r="C826" s="44" t="s">
        <v>5</v>
      </c>
      <c r="D826" s="44" t="s">
        <v>21</v>
      </c>
      <c r="E826" s="66" t="s">
        <v>14</v>
      </c>
      <c r="F826" s="39" t="s">
        <v>7</v>
      </c>
      <c r="G826" s="55"/>
      <c r="H826" s="91"/>
      <c r="I826" s="55"/>
      <c r="J826" s="91"/>
      <c r="K826" s="55"/>
      <c r="L826" s="55"/>
      <c r="M826" s="55"/>
      <c r="N826" s="55"/>
      <c r="O826" s="55"/>
      <c r="P826" s="55"/>
      <c r="Q826" s="55"/>
      <c r="R826" s="55"/>
      <c r="S826" s="119"/>
      <c r="T826" s="55"/>
      <c r="U826" s="101">
        <v>0</v>
      </c>
      <c r="V826" s="53">
        <f>V831+V827</f>
        <v>44017.4</v>
      </c>
      <c r="W826" s="53">
        <f>W831+W827</f>
        <v>44017.4</v>
      </c>
      <c r="X826" s="114"/>
    </row>
    <row r="827" spans="1:24" x14ac:dyDescent="0.25">
      <c r="A827" s="6" t="s">
        <v>22</v>
      </c>
      <c r="B827" s="3">
        <v>990</v>
      </c>
      <c r="C827" s="48" t="s">
        <v>5</v>
      </c>
      <c r="D827" s="48" t="s">
        <v>21</v>
      </c>
      <c r="E827" s="68" t="s">
        <v>23</v>
      </c>
      <c r="F827" s="39" t="s">
        <v>7</v>
      </c>
      <c r="G827" s="55"/>
      <c r="H827" s="91"/>
      <c r="I827" s="55"/>
      <c r="J827" s="91"/>
      <c r="K827" s="55"/>
      <c r="L827" s="55"/>
      <c r="M827" s="55"/>
      <c r="N827" s="55"/>
      <c r="O827" s="55"/>
      <c r="P827" s="55"/>
      <c r="Q827" s="55"/>
      <c r="R827" s="55"/>
      <c r="S827" s="119"/>
      <c r="T827" s="55"/>
      <c r="U827" s="49">
        <f t="shared" ref="U827:W828" si="1059">U828</f>
        <v>0</v>
      </c>
      <c r="V827" s="55">
        <f t="shared" si="1059"/>
        <v>12051.4</v>
      </c>
      <c r="W827" s="49">
        <f t="shared" si="1059"/>
        <v>12051.4</v>
      </c>
      <c r="X827" s="114"/>
    </row>
    <row r="828" spans="1:24" x14ac:dyDescent="0.25">
      <c r="A828" s="26" t="s">
        <v>24</v>
      </c>
      <c r="B828" s="7">
        <v>990</v>
      </c>
      <c r="C828" s="46" t="s">
        <v>5</v>
      </c>
      <c r="D828" s="46" t="s">
        <v>21</v>
      </c>
      <c r="E828" s="67" t="s">
        <v>25</v>
      </c>
      <c r="F828" s="39" t="s">
        <v>7</v>
      </c>
      <c r="G828" s="55"/>
      <c r="H828" s="91"/>
      <c r="I828" s="55"/>
      <c r="J828" s="91"/>
      <c r="K828" s="55"/>
      <c r="L828" s="55"/>
      <c r="M828" s="55"/>
      <c r="N828" s="55"/>
      <c r="O828" s="55"/>
      <c r="P828" s="55"/>
      <c r="Q828" s="55"/>
      <c r="R828" s="55"/>
      <c r="S828" s="119"/>
      <c r="T828" s="55"/>
      <c r="U828" s="47">
        <f>U829</f>
        <v>0</v>
      </c>
      <c r="V828" s="47">
        <f t="shared" si="1059"/>
        <v>12051.4</v>
      </c>
      <c r="W828" s="47">
        <f t="shared" si="1059"/>
        <v>12051.4</v>
      </c>
      <c r="X828" s="114"/>
    </row>
    <row r="829" spans="1:24" ht="33" x14ac:dyDescent="0.25">
      <c r="A829" s="6" t="s">
        <v>26</v>
      </c>
      <c r="B829" s="3">
        <v>990</v>
      </c>
      <c r="C829" s="48" t="s">
        <v>5</v>
      </c>
      <c r="D829" s="48" t="s">
        <v>21</v>
      </c>
      <c r="E829" s="68" t="s">
        <v>25</v>
      </c>
      <c r="F829" s="3" t="s">
        <v>27</v>
      </c>
      <c r="G829" s="55"/>
      <c r="H829" s="91"/>
      <c r="I829" s="55"/>
      <c r="J829" s="91"/>
      <c r="K829" s="55"/>
      <c r="L829" s="55"/>
      <c r="M829" s="55"/>
      <c r="N829" s="55"/>
      <c r="O829" s="55"/>
      <c r="P829" s="55"/>
      <c r="Q829" s="55"/>
      <c r="R829" s="55"/>
      <c r="S829" s="119"/>
      <c r="T829" s="55"/>
      <c r="U829" s="49">
        <f>U830</f>
        <v>0</v>
      </c>
      <c r="V829" s="55">
        <f t="shared" ref="V829" si="1060">V830</f>
        <v>12051.4</v>
      </c>
      <c r="W829" s="49">
        <f>W830</f>
        <v>12051.4</v>
      </c>
      <c r="X829" s="114"/>
    </row>
    <row r="830" spans="1:24" ht="33" x14ac:dyDescent="0.25">
      <c r="A830" s="6" t="s">
        <v>28</v>
      </c>
      <c r="B830" s="3">
        <v>990</v>
      </c>
      <c r="C830" s="48" t="s">
        <v>5</v>
      </c>
      <c r="D830" s="48" t="s">
        <v>21</v>
      </c>
      <c r="E830" s="68" t="s">
        <v>25</v>
      </c>
      <c r="F830" s="3" t="s">
        <v>29</v>
      </c>
      <c r="G830" s="55"/>
      <c r="H830" s="91"/>
      <c r="I830" s="55"/>
      <c r="J830" s="91"/>
      <c r="K830" s="55"/>
      <c r="L830" s="55"/>
      <c r="M830" s="55"/>
      <c r="N830" s="55"/>
      <c r="O830" s="55"/>
      <c r="P830" s="55"/>
      <c r="Q830" s="55"/>
      <c r="R830" s="55"/>
      <c r="S830" s="119"/>
      <c r="T830" s="55"/>
      <c r="U830" s="55">
        <f>S830+T830</f>
        <v>0</v>
      </c>
      <c r="V830" s="143">
        <v>12051.4</v>
      </c>
      <c r="W830" s="55">
        <f>U830+V830</f>
        <v>12051.4</v>
      </c>
      <c r="X830" s="114"/>
    </row>
    <row r="831" spans="1:24" ht="49.5" x14ac:dyDescent="0.25">
      <c r="A831" s="26" t="s">
        <v>531</v>
      </c>
      <c r="B831" s="7">
        <v>990</v>
      </c>
      <c r="C831" s="46" t="s">
        <v>5</v>
      </c>
      <c r="D831" s="46" t="s">
        <v>21</v>
      </c>
      <c r="E831" s="67" t="s">
        <v>530</v>
      </c>
      <c r="F831" s="39" t="s">
        <v>7</v>
      </c>
      <c r="G831" s="55"/>
      <c r="H831" s="91"/>
      <c r="I831" s="55"/>
      <c r="J831" s="91"/>
      <c r="K831" s="55"/>
      <c r="L831" s="55"/>
      <c r="M831" s="55"/>
      <c r="N831" s="55"/>
      <c r="O831" s="55"/>
      <c r="P831" s="55"/>
      <c r="Q831" s="55"/>
      <c r="R831" s="55"/>
      <c r="S831" s="119"/>
      <c r="T831" s="55"/>
      <c r="U831" s="80">
        <v>0</v>
      </c>
      <c r="V831" s="80">
        <f>V832+V834+V836</f>
        <v>31966</v>
      </c>
      <c r="W831" s="80">
        <f>W832+W834+W836</f>
        <v>31966</v>
      </c>
      <c r="X831" s="114"/>
    </row>
    <row r="832" spans="1:24" ht="66" x14ac:dyDescent="0.25">
      <c r="A832" s="6" t="s">
        <v>17</v>
      </c>
      <c r="B832" s="3">
        <v>990</v>
      </c>
      <c r="C832" s="48" t="s">
        <v>5</v>
      </c>
      <c r="D832" s="48" t="s">
        <v>21</v>
      </c>
      <c r="E832" s="68" t="s">
        <v>530</v>
      </c>
      <c r="F832" s="3" t="s">
        <v>18</v>
      </c>
      <c r="G832" s="55"/>
      <c r="H832" s="91"/>
      <c r="I832" s="55"/>
      <c r="J832" s="91"/>
      <c r="K832" s="55"/>
      <c r="L832" s="55"/>
      <c r="M832" s="55"/>
      <c r="N832" s="55"/>
      <c r="O832" s="55"/>
      <c r="P832" s="55"/>
      <c r="Q832" s="55"/>
      <c r="R832" s="55"/>
      <c r="S832" s="119"/>
      <c r="T832" s="55"/>
      <c r="U832" s="55">
        <v>0</v>
      </c>
      <c r="V832" s="55">
        <f>V833</f>
        <v>28966</v>
      </c>
      <c r="W832" s="55">
        <f>W833</f>
        <v>28966</v>
      </c>
      <c r="X832" s="114"/>
    </row>
    <row r="833" spans="1:24" ht="33" x14ac:dyDescent="0.25">
      <c r="A833" s="6" t="s">
        <v>19</v>
      </c>
      <c r="B833" s="3">
        <v>990</v>
      </c>
      <c r="C833" s="48" t="s">
        <v>5</v>
      </c>
      <c r="D833" s="48" t="s">
        <v>21</v>
      </c>
      <c r="E833" s="68" t="s">
        <v>530</v>
      </c>
      <c r="F833" s="3" t="s">
        <v>20</v>
      </c>
      <c r="G833" s="55"/>
      <c r="H833" s="91"/>
      <c r="I833" s="55"/>
      <c r="J833" s="91"/>
      <c r="K833" s="55"/>
      <c r="L833" s="55"/>
      <c r="M833" s="55"/>
      <c r="N833" s="55"/>
      <c r="O833" s="55"/>
      <c r="P833" s="55"/>
      <c r="Q833" s="55"/>
      <c r="R833" s="55"/>
      <c r="S833" s="119"/>
      <c r="T833" s="55"/>
      <c r="U833" s="55">
        <v>0</v>
      </c>
      <c r="V833" s="55">
        <v>28966</v>
      </c>
      <c r="W833" s="55">
        <f>U833+V833</f>
        <v>28966</v>
      </c>
      <c r="X833" s="114"/>
    </row>
    <row r="834" spans="1:24" ht="33" x14ac:dyDescent="0.25">
      <c r="A834" s="6" t="s">
        <v>26</v>
      </c>
      <c r="B834" s="3">
        <v>990</v>
      </c>
      <c r="C834" s="48" t="s">
        <v>5</v>
      </c>
      <c r="D834" s="48" t="s">
        <v>21</v>
      </c>
      <c r="E834" s="68" t="s">
        <v>530</v>
      </c>
      <c r="F834" s="3" t="s">
        <v>27</v>
      </c>
      <c r="G834" s="55"/>
      <c r="H834" s="91"/>
      <c r="I834" s="55"/>
      <c r="J834" s="91"/>
      <c r="K834" s="55"/>
      <c r="L834" s="55"/>
      <c r="M834" s="55"/>
      <c r="N834" s="55"/>
      <c r="O834" s="55"/>
      <c r="P834" s="55"/>
      <c r="Q834" s="55"/>
      <c r="R834" s="55"/>
      <c r="S834" s="119"/>
      <c r="T834" s="55"/>
      <c r="U834" s="55">
        <v>0</v>
      </c>
      <c r="V834" s="55">
        <f>V835</f>
        <v>3000</v>
      </c>
      <c r="W834" s="55">
        <f>W835</f>
        <v>3000</v>
      </c>
      <c r="X834" s="114"/>
    </row>
    <row r="835" spans="1:24" ht="33" x14ac:dyDescent="0.25">
      <c r="A835" s="6" t="s">
        <v>28</v>
      </c>
      <c r="B835" s="3">
        <v>990</v>
      </c>
      <c r="C835" s="48" t="s">
        <v>5</v>
      </c>
      <c r="D835" s="48" t="s">
        <v>21</v>
      </c>
      <c r="E835" s="68" t="s">
        <v>530</v>
      </c>
      <c r="F835" s="3" t="s">
        <v>29</v>
      </c>
      <c r="G835" s="55"/>
      <c r="H835" s="91"/>
      <c r="I835" s="55"/>
      <c r="J835" s="91"/>
      <c r="K835" s="55"/>
      <c r="L835" s="55"/>
      <c r="M835" s="55"/>
      <c r="N835" s="55"/>
      <c r="O835" s="55"/>
      <c r="P835" s="55"/>
      <c r="Q835" s="55"/>
      <c r="R835" s="55"/>
      <c r="S835" s="119"/>
      <c r="T835" s="55"/>
      <c r="U835" s="55">
        <v>0</v>
      </c>
      <c r="V835" s="55">
        <v>3000</v>
      </c>
      <c r="W835" s="55">
        <f>U835+V835</f>
        <v>3000</v>
      </c>
      <c r="X835" s="114"/>
    </row>
    <row r="836" spans="1:24" x14ac:dyDescent="0.25">
      <c r="A836" s="6" t="s">
        <v>30</v>
      </c>
      <c r="B836" s="3">
        <v>990</v>
      </c>
      <c r="C836" s="48" t="s">
        <v>5</v>
      </c>
      <c r="D836" s="48" t="s">
        <v>21</v>
      </c>
      <c r="E836" s="68" t="s">
        <v>530</v>
      </c>
      <c r="F836" s="3" t="s">
        <v>31</v>
      </c>
      <c r="G836" s="55"/>
      <c r="H836" s="91"/>
      <c r="I836" s="55"/>
      <c r="J836" s="91"/>
      <c r="K836" s="55"/>
      <c r="L836" s="55"/>
      <c r="M836" s="55"/>
      <c r="N836" s="55"/>
      <c r="O836" s="55"/>
      <c r="P836" s="55"/>
      <c r="Q836" s="55"/>
      <c r="R836" s="55"/>
      <c r="S836" s="119"/>
      <c r="T836" s="55"/>
      <c r="U836" s="55">
        <v>0</v>
      </c>
      <c r="V836" s="55"/>
      <c r="W836" s="55"/>
      <c r="X836" s="114"/>
    </row>
    <row r="837" spans="1:24" x14ac:dyDescent="0.25">
      <c r="A837" s="6" t="s">
        <v>32</v>
      </c>
      <c r="B837" s="3">
        <v>990</v>
      </c>
      <c r="C837" s="48" t="s">
        <v>5</v>
      </c>
      <c r="D837" s="48" t="s">
        <v>21</v>
      </c>
      <c r="E837" s="68" t="s">
        <v>530</v>
      </c>
      <c r="F837" s="3" t="s">
        <v>33</v>
      </c>
      <c r="G837" s="55"/>
      <c r="H837" s="91"/>
      <c r="I837" s="55"/>
      <c r="J837" s="91"/>
      <c r="K837" s="55"/>
      <c r="L837" s="55"/>
      <c r="M837" s="55"/>
      <c r="N837" s="55"/>
      <c r="O837" s="55"/>
      <c r="P837" s="55"/>
      <c r="Q837" s="55"/>
      <c r="R837" s="55"/>
      <c r="S837" s="119"/>
      <c r="T837" s="55"/>
      <c r="U837" s="55">
        <v>0</v>
      </c>
      <c r="V837" s="55"/>
      <c r="W837" s="55"/>
      <c r="X837" s="114"/>
    </row>
    <row r="838" spans="1:24" x14ac:dyDescent="0.25">
      <c r="A838" s="24" t="s">
        <v>40</v>
      </c>
      <c r="B838" s="4">
        <v>990</v>
      </c>
      <c r="C838" s="43" t="s">
        <v>5</v>
      </c>
      <c r="D838" s="43" t="s">
        <v>41</v>
      </c>
      <c r="E838" s="69" t="s">
        <v>7</v>
      </c>
      <c r="F838" s="3" t="s">
        <v>7</v>
      </c>
      <c r="G838" s="55"/>
      <c r="H838" s="91"/>
      <c r="I838" s="55"/>
      <c r="J838" s="91"/>
      <c r="K838" s="55"/>
      <c r="L838" s="55"/>
      <c r="M838" s="55"/>
      <c r="N838" s="55"/>
      <c r="O838" s="55"/>
      <c r="P838" s="55"/>
      <c r="Q838" s="55"/>
      <c r="R838" s="55"/>
      <c r="S838" s="119"/>
      <c r="T838" s="55"/>
      <c r="U838" s="40">
        <f>U839+U852</f>
        <v>0</v>
      </c>
      <c r="V838" s="40">
        <f>V839</f>
        <v>46103.8</v>
      </c>
      <c r="W838" s="40">
        <f>W839</f>
        <v>46103.8</v>
      </c>
      <c r="X838" s="114"/>
    </row>
    <row r="839" spans="1:24" x14ac:dyDescent="0.25">
      <c r="A839" s="24" t="s">
        <v>11</v>
      </c>
      <c r="B839" s="4">
        <v>990</v>
      </c>
      <c r="C839" s="43" t="s">
        <v>5</v>
      </c>
      <c r="D839" s="43" t="s">
        <v>41</v>
      </c>
      <c r="E839" s="69" t="s">
        <v>12</v>
      </c>
      <c r="F839" s="3"/>
      <c r="G839" s="55"/>
      <c r="H839" s="91"/>
      <c r="I839" s="55"/>
      <c r="J839" s="91"/>
      <c r="K839" s="55"/>
      <c r="L839" s="55"/>
      <c r="M839" s="55"/>
      <c r="N839" s="55"/>
      <c r="O839" s="55"/>
      <c r="P839" s="55"/>
      <c r="Q839" s="55"/>
      <c r="R839" s="55"/>
      <c r="S839" s="119"/>
      <c r="T839" s="55"/>
      <c r="U839" s="40">
        <f t="shared" ref="U839:W840" si="1061">U840</f>
        <v>0</v>
      </c>
      <c r="V839" s="40">
        <f t="shared" si="1061"/>
        <v>46103.8</v>
      </c>
      <c r="W839" s="40">
        <f t="shared" si="1061"/>
        <v>46103.8</v>
      </c>
      <c r="X839" s="114"/>
    </row>
    <row r="840" spans="1:24" ht="34.5" x14ac:dyDescent="0.3">
      <c r="A840" s="25" t="s">
        <v>42</v>
      </c>
      <c r="B840" s="5">
        <v>990</v>
      </c>
      <c r="C840" s="44" t="s">
        <v>5</v>
      </c>
      <c r="D840" s="44" t="s">
        <v>41</v>
      </c>
      <c r="E840" s="66" t="s">
        <v>43</v>
      </c>
      <c r="F840" s="3" t="s">
        <v>7</v>
      </c>
      <c r="G840" s="55"/>
      <c r="H840" s="91"/>
      <c r="I840" s="55"/>
      <c r="J840" s="91"/>
      <c r="K840" s="55"/>
      <c r="L840" s="55"/>
      <c r="M840" s="55"/>
      <c r="N840" s="55"/>
      <c r="O840" s="55"/>
      <c r="P840" s="55"/>
      <c r="Q840" s="55"/>
      <c r="R840" s="55"/>
      <c r="S840" s="119"/>
      <c r="T840" s="55"/>
      <c r="U840" s="45">
        <f t="shared" si="1061"/>
        <v>0</v>
      </c>
      <c r="V840" s="101">
        <f t="shared" si="1061"/>
        <v>46103.8</v>
      </c>
      <c r="W840" s="45">
        <f t="shared" si="1061"/>
        <v>46103.8</v>
      </c>
      <c r="X840" s="114"/>
    </row>
    <row r="841" spans="1:24" ht="33" x14ac:dyDescent="0.25">
      <c r="A841" s="26" t="s">
        <v>44</v>
      </c>
      <c r="B841" s="7">
        <v>990</v>
      </c>
      <c r="C841" s="46" t="s">
        <v>5</v>
      </c>
      <c r="D841" s="46" t="s">
        <v>41</v>
      </c>
      <c r="E841" s="67" t="s">
        <v>45</v>
      </c>
      <c r="F841" s="3" t="s">
        <v>7</v>
      </c>
      <c r="G841" s="55"/>
      <c r="H841" s="91"/>
      <c r="I841" s="55"/>
      <c r="J841" s="91"/>
      <c r="K841" s="55"/>
      <c r="L841" s="55"/>
      <c r="M841" s="55"/>
      <c r="N841" s="55"/>
      <c r="O841" s="55"/>
      <c r="P841" s="55"/>
      <c r="Q841" s="55"/>
      <c r="R841" s="55"/>
      <c r="S841" s="119"/>
      <c r="T841" s="55"/>
      <c r="U841" s="47">
        <f>U842+U848+U845</f>
        <v>0</v>
      </c>
      <c r="V841" s="47">
        <f>V842+V848+V845</f>
        <v>46103.8</v>
      </c>
      <c r="W841" s="47">
        <f>W842+W848+W845</f>
        <v>46103.8</v>
      </c>
      <c r="X841" s="114"/>
    </row>
    <row r="842" spans="1:24" ht="33" x14ac:dyDescent="0.25">
      <c r="A842" s="6" t="s">
        <v>46</v>
      </c>
      <c r="B842" s="3">
        <v>990</v>
      </c>
      <c r="C842" s="48" t="s">
        <v>5</v>
      </c>
      <c r="D842" s="48" t="s">
        <v>41</v>
      </c>
      <c r="E842" s="68" t="s">
        <v>47</v>
      </c>
      <c r="F842" s="3" t="s">
        <v>7</v>
      </c>
      <c r="G842" s="55"/>
      <c r="H842" s="91"/>
      <c r="I842" s="55"/>
      <c r="J842" s="91"/>
      <c r="K842" s="55"/>
      <c r="L842" s="55"/>
      <c r="M842" s="55"/>
      <c r="N842" s="55"/>
      <c r="O842" s="55"/>
      <c r="P842" s="55"/>
      <c r="Q842" s="55"/>
      <c r="R842" s="55"/>
      <c r="S842" s="119"/>
      <c r="T842" s="55"/>
      <c r="U842" s="55">
        <f>U843</f>
        <v>0</v>
      </c>
      <c r="V842" s="55">
        <f>V843</f>
        <v>720.8</v>
      </c>
      <c r="W842" s="55">
        <f>W843</f>
        <v>720.8</v>
      </c>
      <c r="X842" s="114"/>
    </row>
    <row r="843" spans="1:24" ht="33" x14ac:dyDescent="0.25">
      <c r="A843" s="6" t="s">
        <v>26</v>
      </c>
      <c r="B843" s="3">
        <v>990</v>
      </c>
      <c r="C843" s="48" t="s">
        <v>5</v>
      </c>
      <c r="D843" s="48" t="s">
        <v>41</v>
      </c>
      <c r="E843" s="68" t="s">
        <v>47</v>
      </c>
      <c r="F843" s="3" t="s">
        <v>27</v>
      </c>
      <c r="G843" s="55"/>
      <c r="H843" s="91"/>
      <c r="I843" s="55"/>
      <c r="J843" s="91"/>
      <c r="K843" s="55"/>
      <c r="L843" s="55"/>
      <c r="M843" s="55"/>
      <c r="N843" s="55"/>
      <c r="O843" s="55"/>
      <c r="P843" s="55"/>
      <c r="Q843" s="55"/>
      <c r="R843" s="55"/>
      <c r="S843" s="119"/>
      <c r="T843" s="55"/>
      <c r="U843" s="49">
        <f t="shared" ref="U843:W843" si="1062">U844</f>
        <v>0</v>
      </c>
      <c r="V843" s="55">
        <f t="shared" si="1062"/>
        <v>720.8</v>
      </c>
      <c r="W843" s="49">
        <f t="shared" si="1062"/>
        <v>720.8</v>
      </c>
      <c r="X843" s="114"/>
    </row>
    <row r="844" spans="1:24" ht="33" x14ac:dyDescent="0.25">
      <c r="A844" s="6" t="s">
        <v>28</v>
      </c>
      <c r="B844" s="3">
        <v>990</v>
      </c>
      <c r="C844" s="48" t="s">
        <v>5</v>
      </c>
      <c r="D844" s="48" t="s">
        <v>41</v>
      </c>
      <c r="E844" s="68" t="s">
        <v>47</v>
      </c>
      <c r="F844" s="3" t="s">
        <v>29</v>
      </c>
      <c r="G844" s="55"/>
      <c r="H844" s="91"/>
      <c r="I844" s="55"/>
      <c r="J844" s="91"/>
      <c r="K844" s="55"/>
      <c r="L844" s="55"/>
      <c r="M844" s="55"/>
      <c r="N844" s="55"/>
      <c r="O844" s="55"/>
      <c r="P844" s="55"/>
      <c r="Q844" s="55"/>
      <c r="R844" s="55"/>
      <c r="S844" s="119"/>
      <c r="T844" s="55"/>
      <c r="U844" s="55">
        <f>S844+T844</f>
        <v>0</v>
      </c>
      <c r="V844" s="55">
        <v>720.8</v>
      </c>
      <c r="W844" s="55">
        <f>U844+V844</f>
        <v>720.8</v>
      </c>
      <c r="X844" s="114"/>
    </row>
    <row r="845" spans="1:24" ht="33" x14ac:dyDescent="0.25">
      <c r="A845" s="6" t="s">
        <v>48</v>
      </c>
      <c r="B845" s="3">
        <v>990</v>
      </c>
      <c r="C845" s="48" t="s">
        <v>5</v>
      </c>
      <c r="D845" s="48" t="s">
        <v>41</v>
      </c>
      <c r="E845" s="68" t="s">
        <v>49</v>
      </c>
      <c r="F845" s="3" t="s">
        <v>7</v>
      </c>
      <c r="G845" s="55"/>
      <c r="H845" s="91"/>
      <c r="I845" s="55"/>
      <c r="J845" s="91"/>
      <c r="K845" s="55"/>
      <c r="L845" s="55"/>
      <c r="M845" s="55"/>
      <c r="N845" s="55"/>
      <c r="O845" s="55"/>
      <c r="P845" s="55"/>
      <c r="Q845" s="55"/>
      <c r="R845" s="55"/>
      <c r="S845" s="119"/>
      <c r="T845" s="55"/>
      <c r="U845" s="49">
        <f t="shared" ref="U845:W846" si="1063">U846</f>
        <v>0</v>
      </c>
      <c r="V845" s="55">
        <f t="shared" si="1063"/>
        <v>29543</v>
      </c>
      <c r="W845" s="49">
        <f t="shared" si="1063"/>
        <v>29543</v>
      </c>
      <c r="X845" s="114"/>
    </row>
    <row r="846" spans="1:24" ht="33" x14ac:dyDescent="0.25">
      <c r="A846" s="6" t="s">
        <v>26</v>
      </c>
      <c r="B846" s="3">
        <v>990</v>
      </c>
      <c r="C846" s="48" t="s">
        <v>5</v>
      </c>
      <c r="D846" s="48" t="s">
        <v>41</v>
      </c>
      <c r="E846" s="68" t="s">
        <v>49</v>
      </c>
      <c r="F846" s="3" t="s">
        <v>27</v>
      </c>
      <c r="G846" s="55"/>
      <c r="H846" s="91"/>
      <c r="I846" s="55"/>
      <c r="J846" s="91"/>
      <c r="K846" s="55"/>
      <c r="L846" s="55"/>
      <c r="M846" s="55"/>
      <c r="N846" s="55"/>
      <c r="O846" s="55"/>
      <c r="P846" s="55"/>
      <c r="Q846" s="55"/>
      <c r="R846" s="55"/>
      <c r="S846" s="119"/>
      <c r="T846" s="55"/>
      <c r="U846" s="49">
        <f t="shared" si="1063"/>
        <v>0</v>
      </c>
      <c r="V846" s="55">
        <f t="shared" si="1063"/>
        <v>29543</v>
      </c>
      <c r="W846" s="49">
        <f t="shared" si="1063"/>
        <v>29543</v>
      </c>
      <c r="X846" s="114"/>
    </row>
    <row r="847" spans="1:24" ht="33" x14ac:dyDescent="0.25">
      <c r="A847" s="6" t="s">
        <v>28</v>
      </c>
      <c r="B847" s="3">
        <v>990</v>
      </c>
      <c r="C847" s="48" t="s">
        <v>5</v>
      </c>
      <c r="D847" s="48" t="s">
        <v>41</v>
      </c>
      <c r="E847" s="68" t="s">
        <v>49</v>
      </c>
      <c r="F847" s="3" t="s">
        <v>29</v>
      </c>
      <c r="G847" s="55"/>
      <c r="H847" s="91"/>
      <c r="I847" s="55"/>
      <c r="J847" s="91"/>
      <c r="K847" s="55"/>
      <c r="L847" s="55"/>
      <c r="M847" s="55"/>
      <c r="N847" s="55"/>
      <c r="O847" s="55"/>
      <c r="P847" s="55"/>
      <c r="Q847" s="55"/>
      <c r="R847" s="55"/>
      <c r="S847" s="119"/>
      <c r="T847" s="55"/>
      <c r="U847" s="55">
        <f>S847+T847</f>
        <v>0</v>
      </c>
      <c r="V847" s="55">
        <v>29543</v>
      </c>
      <c r="W847" s="55">
        <f>U847+V847</f>
        <v>29543</v>
      </c>
      <c r="X847" s="114"/>
    </row>
    <row r="848" spans="1:24" x14ac:dyDescent="0.25">
      <c r="A848" s="6" t="s">
        <v>426</v>
      </c>
      <c r="B848" s="3">
        <v>990</v>
      </c>
      <c r="C848" s="48" t="s">
        <v>5</v>
      </c>
      <c r="D848" s="48" t="s">
        <v>41</v>
      </c>
      <c r="E848" s="68" t="s">
        <v>50</v>
      </c>
      <c r="F848" s="3"/>
      <c r="G848" s="55"/>
      <c r="H848" s="91"/>
      <c r="I848" s="55"/>
      <c r="J848" s="91"/>
      <c r="K848" s="55"/>
      <c r="L848" s="55"/>
      <c r="M848" s="55"/>
      <c r="N848" s="55"/>
      <c r="O848" s="55"/>
      <c r="P848" s="55"/>
      <c r="Q848" s="55"/>
      <c r="R848" s="55"/>
      <c r="S848" s="119"/>
      <c r="T848" s="55"/>
      <c r="U848" s="49">
        <f t="shared" ref="U848:W849" si="1064">U849</f>
        <v>0</v>
      </c>
      <c r="V848" s="55">
        <f t="shared" si="1064"/>
        <v>15840</v>
      </c>
      <c r="W848" s="49">
        <f t="shared" si="1064"/>
        <v>15840</v>
      </c>
      <c r="X848" s="114"/>
    </row>
    <row r="849" spans="1:24" ht="33" x14ac:dyDescent="0.25">
      <c r="A849" s="6" t="s">
        <v>26</v>
      </c>
      <c r="B849" s="3">
        <v>990</v>
      </c>
      <c r="C849" s="48" t="s">
        <v>5</v>
      </c>
      <c r="D849" s="48" t="s">
        <v>41</v>
      </c>
      <c r="E849" s="68" t="s">
        <v>50</v>
      </c>
      <c r="F849" s="3" t="s">
        <v>27</v>
      </c>
      <c r="G849" s="55"/>
      <c r="H849" s="91"/>
      <c r="I849" s="55"/>
      <c r="J849" s="91"/>
      <c r="K849" s="55"/>
      <c r="L849" s="55"/>
      <c r="M849" s="55"/>
      <c r="N849" s="55"/>
      <c r="O849" s="55"/>
      <c r="P849" s="55"/>
      <c r="Q849" s="55"/>
      <c r="R849" s="55"/>
      <c r="S849" s="119"/>
      <c r="T849" s="55"/>
      <c r="U849" s="49">
        <f t="shared" si="1064"/>
        <v>0</v>
      </c>
      <c r="V849" s="55">
        <f t="shared" si="1064"/>
        <v>15840</v>
      </c>
      <c r="W849" s="49">
        <f t="shared" si="1064"/>
        <v>15840</v>
      </c>
      <c r="X849" s="114"/>
    </row>
    <row r="850" spans="1:24" ht="33" x14ac:dyDescent="0.25">
      <c r="A850" s="6" t="s">
        <v>28</v>
      </c>
      <c r="B850" s="3">
        <v>990</v>
      </c>
      <c r="C850" s="48" t="s">
        <v>5</v>
      </c>
      <c r="D850" s="48" t="s">
        <v>41</v>
      </c>
      <c r="E850" s="68" t="s">
        <v>50</v>
      </c>
      <c r="F850" s="3" t="s">
        <v>29</v>
      </c>
      <c r="G850" s="55"/>
      <c r="H850" s="91"/>
      <c r="I850" s="55"/>
      <c r="J850" s="91"/>
      <c r="K850" s="55"/>
      <c r="L850" s="55"/>
      <c r="M850" s="55"/>
      <c r="N850" s="55"/>
      <c r="O850" s="55"/>
      <c r="P850" s="55"/>
      <c r="Q850" s="55"/>
      <c r="R850" s="55"/>
      <c r="S850" s="119"/>
      <c r="T850" s="55"/>
      <c r="U850" s="55">
        <f>S850+T850</f>
        <v>0</v>
      </c>
      <c r="V850" s="55">
        <v>15840</v>
      </c>
      <c r="W850" s="55">
        <f>U850+V850</f>
        <v>15840</v>
      </c>
      <c r="X850" s="114"/>
    </row>
    <row r="851" spans="1:24" ht="33" x14ac:dyDescent="0.25">
      <c r="A851" s="24" t="s">
        <v>63</v>
      </c>
      <c r="B851" s="4">
        <v>990</v>
      </c>
      <c r="C851" s="43" t="s">
        <v>64</v>
      </c>
      <c r="D851" s="43" t="s">
        <v>6</v>
      </c>
      <c r="E851" s="68"/>
      <c r="F851" s="3"/>
      <c r="G851" s="55"/>
      <c r="H851" s="91"/>
      <c r="I851" s="55"/>
      <c r="J851" s="91"/>
      <c r="K851" s="55"/>
      <c r="L851" s="55"/>
      <c r="M851" s="55"/>
      <c r="N851" s="55"/>
      <c r="O851" s="55"/>
      <c r="P851" s="55"/>
      <c r="Q851" s="55"/>
      <c r="R851" s="55"/>
      <c r="S851" s="119"/>
      <c r="T851" s="55"/>
      <c r="U851" s="53">
        <f>U852</f>
        <v>0</v>
      </c>
      <c r="V851" s="53">
        <f t="shared" ref="V851:W851" si="1065">V852</f>
        <v>11016.9</v>
      </c>
      <c r="W851" s="53">
        <f t="shared" si="1065"/>
        <v>11016.9</v>
      </c>
      <c r="X851" s="114"/>
    </row>
    <row r="852" spans="1:24" ht="33" x14ac:dyDescent="0.25">
      <c r="A852" s="24" t="s">
        <v>428</v>
      </c>
      <c r="B852" s="4">
        <v>990</v>
      </c>
      <c r="C852" s="43" t="s">
        <v>64</v>
      </c>
      <c r="D852" s="43" t="s">
        <v>74</v>
      </c>
      <c r="E852" s="68" t="s">
        <v>7</v>
      </c>
      <c r="F852" s="3" t="s">
        <v>7</v>
      </c>
      <c r="G852" s="55"/>
      <c r="H852" s="91"/>
      <c r="I852" s="55"/>
      <c r="J852" s="91"/>
      <c r="K852" s="55"/>
      <c r="L852" s="55"/>
      <c r="M852" s="55"/>
      <c r="N852" s="55"/>
      <c r="O852" s="55"/>
      <c r="P852" s="55"/>
      <c r="Q852" s="55"/>
      <c r="R852" s="55"/>
      <c r="S852" s="119"/>
      <c r="T852" s="55"/>
      <c r="U852" s="40">
        <f t="shared" ref="U852:W852" si="1066">U853</f>
        <v>0</v>
      </c>
      <c r="V852" s="53">
        <f t="shared" si="1066"/>
        <v>11016.9</v>
      </c>
      <c r="W852" s="40">
        <f t="shared" si="1066"/>
        <v>11016.9</v>
      </c>
      <c r="X852" s="114"/>
    </row>
    <row r="853" spans="1:24" ht="49.5" x14ac:dyDescent="0.25">
      <c r="A853" s="27" t="s">
        <v>66</v>
      </c>
      <c r="B853" s="12">
        <v>990</v>
      </c>
      <c r="C853" s="51" t="s">
        <v>64</v>
      </c>
      <c r="D853" s="51" t="s">
        <v>74</v>
      </c>
      <c r="E853" s="70" t="s">
        <v>67</v>
      </c>
      <c r="F853" s="12" t="s">
        <v>7</v>
      </c>
      <c r="G853" s="55"/>
      <c r="H853" s="91"/>
      <c r="I853" s="55"/>
      <c r="J853" s="91"/>
      <c r="K853" s="55"/>
      <c r="L853" s="55"/>
      <c r="M853" s="55"/>
      <c r="N853" s="55"/>
      <c r="O853" s="55"/>
      <c r="P853" s="55"/>
      <c r="Q853" s="55"/>
      <c r="R853" s="55"/>
      <c r="S853" s="119"/>
      <c r="T853" s="55"/>
      <c r="U853" s="52">
        <f>U854+U857</f>
        <v>0</v>
      </c>
      <c r="V853" s="52">
        <f>V854+V857</f>
        <v>11016.9</v>
      </c>
      <c r="W853" s="52">
        <f>W854+W857</f>
        <v>11016.9</v>
      </c>
      <c r="X853" s="114"/>
    </row>
    <row r="854" spans="1:24" ht="51.75" x14ac:dyDescent="0.3">
      <c r="A854" s="25" t="s">
        <v>75</v>
      </c>
      <c r="B854" s="5">
        <v>990</v>
      </c>
      <c r="C854" s="44" t="s">
        <v>64</v>
      </c>
      <c r="D854" s="44" t="s">
        <v>74</v>
      </c>
      <c r="E854" s="66" t="s">
        <v>76</v>
      </c>
      <c r="F854" s="5" t="s">
        <v>7</v>
      </c>
      <c r="G854" s="55"/>
      <c r="H854" s="91"/>
      <c r="I854" s="55"/>
      <c r="J854" s="91"/>
      <c r="K854" s="55"/>
      <c r="L854" s="55"/>
      <c r="M854" s="55"/>
      <c r="N854" s="55"/>
      <c r="O854" s="55"/>
      <c r="P854" s="55"/>
      <c r="Q854" s="55"/>
      <c r="R854" s="55"/>
      <c r="S854" s="119"/>
      <c r="T854" s="55"/>
      <c r="U854" s="45">
        <f t="shared" ref="U854:W855" si="1067">U855</f>
        <v>0</v>
      </c>
      <c r="V854" s="101">
        <f t="shared" si="1067"/>
        <v>10433.4</v>
      </c>
      <c r="W854" s="45">
        <f t="shared" si="1067"/>
        <v>10433.4</v>
      </c>
      <c r="X854" s="114"/>
    </row>
    <row r="855" spans="1:24" ht="33" x14ac:dyDescent="0.25">
      <c r="A855" s="6" t="s">
        <v>26</v>
      </c>
      <c r="B855" s="3">
        <v>990</v>
      </c>
      <c r="C855" s="48" t="s">
        <v>64</v>
      </c>
      <c r="D855" s="48" t="s">
        <v>74</v>
      </c>
      <c r="E855" s="68" t="s">
        <v>76</v>
      </c>
      <c r="F855" s="3" t="s">
        <v>27</v>
      </c>
      <c r="G855" s="55"/>
      <c r="H855" s="91"/>
      <c r="I855" s="55"/>
      <c r="J855" s="91"/>
      <c r="K855" s="55"/>
      <c r="L855" s="55"/>
      <c r="M855" s="55"/>
      <c r="N855" s="55"/>
      <c r="O855" s="55"/>
      <c r="P855" s="55"/>
      <c r="Q855" s="55"/>
      <c r="R855" s="55"/>
      <c r="S855" s="119"/>
      <c r="T855" s="55"/>
      <c r="U855" s="49">
        <f t="shared" si="1067"/>
        <v>0</v>
      </c>
      <c r="V855" s="55">
        <f t="shared" si="1067"/>
        <v>10433.4</v>
      </c>
      <c r="W855" s="49">
        <f t="shared" si="1067"/>
        <v>10433.4</v>
      </c>
      <c r="X855" s="114"/>
    </row>
    <row r="856" spans="1:24" ht="33" x14ac:dyDescent="0.25">
      <c r="A856" s="6" t="s">
        <v>28</v>
      </c>
      <c r="B856" s="3">
        <v>990</v>
      </c>
      <c r="C856" s="48" t="s">
        <v>64</v>
      </c>
      <c r="D856" s="48" t="s">
        <v>74</v>
      </c>
      <c r="E856" s="68" t="s">
        <v>76</v>
      </c>
      <c r="F856" s="3" t="s">
        <v>29</v>
      </c>
      <c r="G856" s="55"/>
      <c r="H856" s="91"/>
      <c r="I856" s="55"/>
      <c r="J856" s="91"/>
      <c r="K856" s="55"/>
      <c r="L856" s="55"/>
      <c r="M856" s="55"/>
      <c r="N856" s="55"/>
      <c r="O856" s="55"/>
      <c r="P856" s="55"/>
      <c r="Q856" s="55"/>
      <c r="R856" s="55"/>
      <c r="S856" s="119"/>
      <c r="T856" s="55"/>
      <c r="U856" s="55">
        <f>S856+T856</f>
        <v>0</v>
      </c>
      <c r="V856" s="55">
        <v>10433.4</v>
      </c>
      <c r="W856" s="55">
        <f>U856+V856</f>
        <v>10433.4</v>
      </c>
      <c r="X856" s="114"/>
    </row>
    <row r="857" spans="1:24" ht="17.25" x14ac:dyDescent="0.3">
      <c r="A857" s="25" t="s">
        <v>77</v>
      </c>
      <c r="B857" s="5">
        <v>990</v>
      </c>
      <c r="C857" s="44" t="s">
        <v>64</v>
      </c>
      <c r="D857" s="44" t="s">
        <v>74</v>
      </c>
      <c r="E857" s="66" t="s">
        <v>78</v>
      </c>
      <c r="F857" s="3" t="s">
        <v>7</v>
      </c>
      <c r="G857" s="55"/>
      <c r="H857" s="91"/>
      <c r="I857" s="55"/>
      <c r="J857" s="91"/>
      <c r="K857" s="55"/>
      <c r="L857" s="55"/>
      <c r="M857" s="55"/>
      <c r="N857" s="55"/>
      <c r="O857" s="55"/>
      <c r="P857" s="55"/>
      <c r="Q857" s="55"/>
      <c r="R857" s="55"/>
      <c r="S857" s="119"/>
      <c r="T857" s="55"/>
      <c r="U857" s="45">
        <f t="shared" ref="U857:W858" si="1068">U858</f>
        <v>0</v>
      </c>
      <c r="V857" s="101">
        <f t="shared" si="1068"/>
        <v>583.5</v>
      </c>
      <c r="W857" s="45">
        <f t="shared" si="1068"/>
        <v>583.5</v>
      </c>
      <c r="X857" s="114"/>
    </row>
    <row r="858" spans="1:24" ht="33" x14ac:dyDescent="0.25">
      <c r="A858" s="6" t="s">
        <v>26</v>
      </c>
      <c r="B858" s="3">
        <v>990</v>
      </c>
      <c r="C858" s="48" t="s">
        <v>64</v>
      </c>
      <c r="D858" s="48" t="s">
        <v>74</v>
      </c>
      <c r="E858" s="68" t="s">
        <v>78</v>
      </c>
      <c r="F858" s="3" t="s">
        <v>27</v>
      </c>
      <c r="G858" s="55"/>
      <c r="H858" s="91"/>
      <c r="I858" s="55"/>
      <c r="J858" s="91"/>
      <c r="K858" s="55"/>
      <c r="L858" s="55"/>
      <c r="M858" s="55"/>
      <c r="N858" s="55"/>
      <c r="O858" s="55"/>
      <c r="P858" s="55"/>
      <c r="Q858" s="55"/>
      <c r="R858" s="55"/>
      <c r="S858" s="119"/>
      <c r="T858" s="55"/>
      <c r="U858" s="49">
        <f t="shared" si="1068"/>
        <v>0</v>
      </c>
      <c r="V858" s="55">
        <f t="shared" si="1068"/>
        <v>583.5</v>
      </c>
      <c r="W858" s="49">
        <f t="shared" si="1068"/>
        <v>583.5</v>
      </c>
      <c r="X858" s="114"/>
    </row>
    <row r="859" spans="1:24" ht="33" x14ac:dyDescent="0.25">
      <c r="A859" s="6" t="s">
        <v>28</v>
      </c>
      <c r="B859" s="3">
        <v>990</v>
      </c>
      <c r="C859" s="48" t="s">
        <v>64</v>
      </c>
      <c r="D859" s="48" t="s">
        <v>74</v>
      </c>
      <c r="E859" s="68" t="s">
        <v>78</v>
      </c>
      <c r="F859" s="3" t="s">
        <v>29</v>
      </c>
      <c r="G859" s="55"/>
      <c r="H859" s="91"/>
      <c r="I859" s="55"/>
      <c r="J859" s="91"/>
      <c r="K859" s="55"/>
      <c r="L859" s="55"/>
      <c r="M859" s="55"/>
      <c r="N859" s="55"/>
      <c r="O859" s="55"/>
      <c r="P859" s="55"/>
      <c r="Q859" s="55"/>
      <c r="R859" s="55"/>
      <c r="S859" s="119"/>
      <c r="T859" s="55"/>
      <c r="U859" s="55">
        <f>S859+T859</f>
        <v>0</v>
      </c>
      <c r="V859" s="55">
        <v>583.5</v>
      </c>
      <c r="W859" s="55">
        <f>U859+V859</f>
        <v>583.5</v>
      </c>
      <c r="X859" s="114"/>
    </row>
    <row r="860" spans="1:24" x14ac:dyDescent="0.25">
      <c r="A860" s="24" t="s">
        <v>430</v>
      </c>
      <c r="B860" s="4">
        <v>990</v>
      </c>
      <c r="C860" s="43" t="s">
        <v>21</v>
      </c>
      <c r="D860" s="43" t="s">
        <v>6</v>
      </c>
      <c r="E860" s="69" t="s">
        <v>7</v>
      </c>
      <c r="F860" s="3"/>
      <c r="G860" s="55"/>
      <c r="H860" s="91"/>
      <c r="I860" s="55"/>
      <c r="J860" s="91"/>
      <c r="K860" s="55"/>
      <c r="L860" s="55"/>
      <c r="M860" s="55"/>
      <c r="N860" s="55"/>
      <c r="O860" s="55"/>
      <c r="P860" s="55"/>
      <c r="Q860" s="55"/>
      <c r="R860" s="55"/>
      <c r="S860" s="119"/>
      <c r="T860" s="55"/>
      <c r="U860" s="40">
        <v>0</v>
      </c>
      <c r="V860" s="40">
        <f t="shared" ref="V860" si="1069">V861+V868</f>
        <v>0</v>
      </c>
      <c r="W860" s="40">
        <f>W861+W868</f>
        <v>0</v>
      </c>
      <c r="X860" s="114"/>
    </row>
    <row r="861" spans="1:24" x14ac:dyDescent="0.25">
      <c r="A861" s="24" t="s">
        <v>81</v>
      </c>
      <c r="B861" s="4">
        <v>990</v>
      </c>
      <c r="C861" s="43" t="s">
        <v>21</v>
      </c>
      <c r="D861" s="43" t="s">
        <v>65</v>
      </c>
      <c r="E861" s="69" t="s">
        <v>7</v>
      </c>
      <c r="F861" s="3"/>
      <c r="G861" s="55"/>
      <c r="H861" s="91"/>
      <c r="I861" s="55"/>
      <c r="J861" s="91"/>
      <c r="K861" s="55"/>
      <c r="L861" s="55"/>
      <c r="M861" s="55"/>
      <c r="N861" s="55"/>
      <c r="O861" s="55"/>
      <c r="P861" s="55"/>
      <c r="Q861" s="55"/>
      <c r="R861" s="55"/>
      <c r="S861" s="119"/>
      <c r="T861" s="55"/>
      <c r="U861" s="40">
        <v>0</v>
      </c>
      <c r="V861" s="53">
        <f>V862</f>
        <v>0</v>
      </c>
      <c r="W861" s="53">
        <f>W862</f>
        <v>0</v>
      </c>
      <c r="X861" s="114"/>
    </row>
    <row r="862" spans="1:24" ht="49.5" x14ac:dyDescent="0.25">
      <c r="A862" s="27" t="s">
        <v>82</v>
      </c>
      <c r="B862" s="12">
        <v>990</v>
      </c>
      <c r="C862" s="51" t="s">
        <v>21</v>
      </c>
      <c r="D862" s="51" t="s">
        <v>65</v>
      </c>
      <c r="E862" s="70" t="s">
        <v>83</v>
      </c>
      <c r="F862" s="3"/>
      <c r="G862" s="55"/>
      <c r="H862" s="91"/>
      <c r="I862" s="55"/>
      <c r="J862" s="91"/>
      <c r="K862" s="55"/>
      <c r="L862" s="55"/>
      <c r="M862" s="55"/>
      <c r="N862" s="55"/>
      <c r="O862" s="55"/>
      <c r="P862" s="55"/>
      <c r="Q862" s="55"/>
      <c r="R862" s="55"/>
      <c r="S862" s="119"/>
      <c r="T862" s="55"/>
      <c r="U862" s="75">
        <f>U863</f>
        <v>0</v>
      </c>
      <c r="V862" s="75">
        <f>V863</f>
        <v>0</v>
      </c>
      <c r="W862" s="75">
        <f>W863</f>
        <v>0</v>
      </c>
      <c r="X862" s="114"/>
    </row>
    <row r="863" spans="1:24" ht="34.5" x14ac:dyDescent="0.3">
      <c r="A863" s="25" t="s">
        <v>105</v>
      </c>
      <c r="B863" s="5">
        <v>990</v>
      </c>
      <c r="C863" s="44" t="s">
        <v>21</v>
      </c>
      <c r="D863" s="44" t="s">
        <v>65</v>
      </c>
      <c r="E863" s="66" t="s">
        <v>106</v>
      </c>
      <c r="F863" s="3" t="s">
        <v>7</v>
      </c>
      <c r="G863" s="55"/>
      <c r="H863" s="91"/>
      <c r="I863" s="55"/>
      <c r="J863" s="91"/>
      <c r="K863" s="55"/>
      <c r="L863" s="55"/>
      <c r="M863" s="55"/>
      <c r="N863" s="55"/>
      <c r="O863" s="55"/>
      <c r="P863" s="55"/>
      <c r="Q863" s="55"/>
      <c r="R863" s="55"/>
      <c r="S863" s="119"/>
      <c r="T863" s="55"/>
      <c r="U863" s="45">
        <f t="shared" ref="U863:W866" si="1070">U864</f>
        <v>0</v>
      </c>
      <c r="V863" s="101">
        <f t="shared" si="1070"/>
        <v>0</v>
      </c>
      <c r="W863" s="45">
        <f t="shared" si="1070"/>
        <v>0</v>
      </c>
      <c r="X863" s="114"/>
    </row>
    <row r="864" spans="1:24" x14ac:dyDescent="0.25">
      <c r="A864" s="26" t="s">
        <v>107</v>
      </c>
      <c r="B864" s="7">
        <v>990</v>
      </c>
      <c r="C864" s="46" t="s">
        <v>21</v>
      </c>
      <c r="D864" s="46" t="s">
        <v>65</v>
      </c>
      <c r="E864" s="67" t="s">
        <v>108</v>
      </c>
      <c r="F864" s="3" t="s">
        <v>7</v>
      </c>
      <c r="G864" s="55"/>
      <c r="H864" s="91"/>
      <c r="I864" s="55"/>
      <c r="J864" s="91"/>
      <c r="K864" s="55"/>
      <c r="L864" s="55"/>
      <c r="M864" s="55"/>
      <c r="N864" s="55"/>
      <c r="O864" s="55"/>
      <c r="P864" s="55"/>
      <c r="Q864" s="55"/>
      <c r="R864" s="55"/>
      <c r="S864" s="119"/>
      <c r="T864" s="55"/>
      <c r="U864" s="47">
        <f t="shared" si="1070"/>
        <v>0</v>
      </c>
      <c r="V864" s="80">
        <f t="shared" si="1070"/>
        <v>0</v>
      </c>
      <c r="W864" s="47">
        <f t="shared" si="1070"/>
        <v>0</v>
      </c>
      <c r="X864" s="114"/>
    </row>
    <row r="865" spans="1:24" ht="33" x14ac:dyDescent="0.25">
      <c r="A865" s="6" t="s">
        <v>109</v>
      </c>
      <c r="B865" s="3">
        <v>990</v>
      </c>
      <c r="C865" s="48" t="s">
        <v>21</v>
      </c>
      <c r="D865" s="48" t="s">
        <v>65</v>
      </c>
      <c r="E865" s="68" t="s">
        <v>110</v>
      </c>
      <c r="F865" s="3"/>
      <c r="G865" s="55"/>
      <c r="H865" s="91"/>
      <c r="I865" s="55"/>
      <c r="J865" s="91"/>
      <c r="K865" s="55"/>
      <c r="L865" s="55"/>
      <c r="M865" s="55"/>
      <c r="N865" s="55"/>
      <c r="O865" s="55"/>
      <c r="P865" s="55"/>
      <c r="Q865" s="55"/>
      <c r="R865" s="55"/>
      <c r="S865" s="119"/>
      <c r="T865" s="55"/>
      <c r="U865" s="49">
        <f t="shared" si="1070"/>
        <v>0</v>
      </c>
      <c r="V865" s="55">
        <f t="shared" si="1070"/>
        <v>0</v>
      </c>
      <c r="W865" s="49">
        <f t="shared" si="1070"/>
        <v>0</v>
      </c>
      <c r="X865" s="114"/>
    </row>
    <row r="866" spans="1:24" ht="33" x14ac:dyDescent="0.25">
      <c r="A866" s="6" t="s">
        <v>26</v>
      </c>
      <c r="B866" s="3">
        <v>990</v>
      </c>
      <c r="C866" s="48" t="s">
        <v>21</v>
      </c>
      <c r="D866" s="48" t="s">
        <v>65</v>
      </c>
      <c r="E866" s="68" t="s">
        <v>110</v>
      </c>
      <c r="F866" s="3">
        <v>200</v>
      </c>
      <c r="G866" s="55"/>
      <c r="H866" s="91"/>
      <c r="I866" s="55"/>
      <c r="J866" s="91"/>
      <c r="K866" s="55"/>
      <c r="L866" s="55"/>
      <c r="M866" s="55"/>
      <c r="N866" s="55"/>
      <c r="O866" s="55"/>
      <c r="P866" s="55"/>
      <c r="Q866" s="55"/>
      <c r="R866" s="55"/>
      <c r="S866" s="119"/>
      <c r="T866" s="55"/>
      <c r="U866" s="49">
        <f t="shared" si="1070"/>
        <v>0</v>
      </c>
      <c r="V866" s="55">
        <f t="shared" si="1070"/>
        <v>0</v>
      </c>
      <c r="W866" s="49">
        <f t="shared" si="1070"/>
        <v>0</v>
      </c>
      <c r="X866" s="114"/>
    </row>
    <row r="867" spans="1:24" ht="33" x14ac:dyDescent="0.25">
      <c r="A867" s="6" t="s">
        <v>28</v>
      </c>
      <c r="B867" s="3">
        <v>990</v>
      </c>
      <c r="C867" s="48" t="s">
        <v>21</v>
      </c>
      <c r="D867" s="48" t="s">
        <v>65</v>
      </c>
      <c r="E867" s="68" t="s">
        <v>110</v>
      </c>
      <c r="F867" s="3">
        <v>240</v>
      </c>
      <c r="G867" s="55"/>
      <c r="H867" s="91"/>
      <c r="I867" s="55"/>
      <c r="J867" s="91"/>
      <c r="K867" s="55"/>
      <c r="L867" s="55"/>
      <c r="M867" s="55"/>
      <c r="N867" s="55"/>
      <c r="O867" s="55"/>
      <c r="P867" s="55"/>
      <c r="Q867" s="55"/>
      <c r="R867" s="55"/>
      <c r="S867" s="119"/>
      <c r="T867" s="55"/>
      <c r="U867" s="55">
        <f>S867+T867</f>
        <v>0</v>
      </c>
      <c r="V867" s="55">
        <v>0</v>
      </c>
      <c r="W867" s="55">
        <f>U867+V867</f>
        <v>0</v>
      </c>
      <c r="X867" s="114"/>
    </row>
    <row r="868" spans="1:24" x14ac:dyDescent="0.25">
      <c r="A868" s="24" t="s">
        <v>120</v>
      </c>
      <c r="B868" s="4">
        <v>990</v>
      </c>
      <c r="C868" s="43" t="s">
        <v>21</v>
      </c>
      <c r="D868" s="43" t="s">
        <v>121</v>
      </c>
      <c r="E868" s="69" t="s">
        <v>7</v>
      </c>
      <c r="F868" s="3" t="s">
        <v>7</v>
      </c>
      <c r="G868" s="55"/>
      <c r="H868" s="91"/>
      <c r="I868" s="55"/>
      <c r="J868" s="91"/>
      <c r="K868" s="55"/>
      <c r="L868" s="55"/>
      <c r="M868" s="55"/>
      <c r="N868" s="55"/>
      <c r="O868" s="55"/>
      <c r="P868" s="55"/>
      <c r="Q868" s="55"/>
      <c r="R868" s="55"/>
      <c r="S868" s="119"/>
      <c r="T868" s="55"/>
      <c r="U868" s="40">
        <f t="shared" ref="U868:W869" si="1071">U869</f>
        <v>0</v>
      </c>
      <c r="V868" s="53">
        <f t="shared" si="1071"/>
        <v>0</v>
      </c>
      <c r="W868" s="40">
        <f t="shared" si="1071"/>
        <v>0</v>
      </c>
      <c r="X868" s="114"/>
    </row>
    <row r="869" spans="1:24" x14ac:dyDescent="0.25">
      <c r="A869" s="24" t="s">
        <v>11</v>
      </c>
      <c r="B869" s="4">
        <v>990</v>
      </c>
      <c r="C869" s="43" t="s">
        <v>21</v>
      </c>
      <c r="D869" s="43" t="s">
        <v>121</v>
      </c>
      <c r="E869" s="69" t="s">
        <v>12</v>
      </c>
      <c r="F869" s="4"/>
      <c r="G869" s="55"/>
      <c r="H869" s="91"/>
      <c r="I869" s="55"/>
      <c r="J869" s="91"/>
      <c r="K869" s="55"/>
      <c r="L869" s="55"/>
      <c r="M869" s="55"/>
      <c r="N869" s="55"/>
      <c r="O869" s="55"/>
      <c r="P869" s="55"/>
      <c r="Q869" s="55"/>
      <c r="R869" s="55"/>
      <c r="S869" s="119"/>
      <c r="T869" s="55"/>
      <c r="U869" s="40">
        <f t="shared" si="1071"/>
        <v>0</v>
      </c>
      <c r="V869" s="53">
        <f t="shared" si="1071"/>
        <v>0</v>
      </c>
      <c r="W869" s="40">
        <f t="shared" si="1071"/>
        <v>0</v>
      </c>
      <c r="X869" s="114"/>
    </row>
    <row r="870" spans="1:24" x14ac:dyDescent="0.25">
      <c r="A870" s="24" t="s">
        <v>449</v>
      </c>
      <c r="B870" s="4">
        <v>990</v>
      </c>
      <c r="C870" s="43" t="s">
        <v>21</v>
      </c>
      <c r="D870" s="43" t="s">
        <v>121</v>
      </c>
      <c r="E870" s="69" t="s">
        <v>122</v>
      </c>
      <c r="F870" s="3"/>
      <c r="G870" s="55"/>
      <c r="H870" s="91"/>
      <c r="I870" s="55"/>
      <c r="J870" s="91"/>
      <c r="K870" s="55"/>
      <c r="L870" s="55"/>
      <c r="M870" s="55"/>
      <c r="N870" s="55"/>
      <c r="O870" s="55"/>
      <c r="P870" s="55"/>
      <c r="Q870" s="55"/>
      <c r="R870" s="55"/>
      <c r="S870" s="119"/>
      <c r="T870" s="55"/>
      <c r="U870" s="53">
        <f>U871</f>
        <v>0</v>
      </c>
      <c r="V870" s="53">
        <f>V871</f>
        <v>0</v>
      </c>
      <c r="W870" s="53">
        <f>W871</f>
        <v>0</v>
      </c>
      <c r="X870" s="114"/>
    </row>
    <row r="871" spans="1:24" ht="33" x14ac:dyDescent="0.25">
      <c r="A871" s="34" t="s">
        <v>504</v>
      </c>
      <c r="B871" s="7">
        <v>990</v>
      </c>
      <c r="C871" s="46" t="s">
        <v>21</v>
      </c>
      <c r="D871" s="46" t="s">
        <v>121</v>
      </c>
      <c r="E871" s="67" t="s">
        <v>505</v>
      </c>
      <c r="F871" s="3" t="s">
        <v>7</v>
      </c>
      <c r="G871" s="55"/>
      <c r="H871" s="91"/>
      <c r="I871" s="55"/>
      <c r="J871" s="91"/>
      <c r="K871" s="55"/>
      <c r="L871" s="55"/>
      <c r="M871" s="55"/>
      <c r="N871" s="55"/>
      <c r="O871" s="55"/>
      <c r="P871" s="55"/>
      <c r="Q871" s="55"/>
      <c r="R871" s="55"/>
      <c r="S871" s="119"/>
      <c r="T871" s="55"/>
      <c r="U871" s="80">
        <f t="shared" ref="U871:W872" si="1072">U872</f>
        <v>0</v>
      </c>
      <c r="V871" s="80">
        <f t="shared" si="1072"/>
        <v>0</v>
      </c>
      <c r="W871" s="80">
        <f t="shared" si="1072"/>
        <v>0</v>
      </c>
      <c r="X871" s="114"/>
    </row>
    <row r="872" spans="1:24" ht="33" x14ac:dyDescent="0.25">
      <c r="A872" s="33" t="s">
        <v>26</v>
      </c>
      <c r="B872" s="3">
        <v>990</v>
      </c>
      <c r="C872" s="48" t="s">
        <v>21</v>
      </c>
      <c r="D872" s="48" t="s">
        <v>121</v>
      </c>
      <c r="E872" s="68" t="s">
        <v>505</v>
      </c>
      <c r="F872" s="3" t="s">
        <v>27</v>
      </c>
      <c r="G872" s="55"/>
      <c r="H872" s="91"/>
      <c r="I872" s="55"/>
      <c r="J872" s="91"/>
      <c r="K872" s="55"/>
      <c r="L872" s="55"/>
      <c r="M872" s="55"/>
      <c r="N872" s="55"/>
      <c r="O872" s="55"/>
      <c r="P872" s="55"/>
      <c r="Q872" s="55"/>
      <c r="R872" s="55"/>
      <c r="S872" s="119"/>
      <c r="T872" s="55"/>
      <c r="U872" s="55">
        <f t="shared" si="1072"/>
        <v>0</v>
      </c>
      <c r="V872" s="55">
        <f t="shared" si="1072"/>
        <v>0</v>
      </c>
      <c r="W872" s="55">
        <f t="shared" si="1072"/>
        <v>0</v>
      </c>
      <c r="X872" s="114"/>
    </row>
    <row r="873" spans="1:24" ht="33" x14ac:dyDescent="0.25">
      <c r="A873" s="33" t="s">
        <v>28</v>
      </c>
      <c r="B873" s="3">
        <v>990</v>
      </c>
      <c r="C873" s="48" t="s">
        <v>21</v>
      </c>
      <c r="D873" s="48" t="s">
        <v>121</v>
      </c>
      <c r="E873" s="68" t="s">
        <v>505</v>
      </c>
      <c r="F873" s="3" t="s">
        <v>29</v>
      </c>
      <c r="G873" s="55"/>
      <c r="H873" s="91"/>
      <c r="I873" s="55"/>
      <c r="J873" s="91"/>
      <c r="K873" s="55"/>
      <c r="L873" s="55"/>
      <c r="M873" s="55"/>
      <c r="N873" s="55"/>
      <c r="O873" s="55"/>
      <c r="P873" s="55"/>
      <c r="Q873" s="55"/>
      <c r="R873" s="55"/>
      <c r="S873" s="119"/>
      <c r="T873" s="55"/>
      <c r="U873" s="55">
        <f>S873+T873</f>
        <v>0</v>
      </c>
      <c r="V873" s="55">
        <v>0</v>
      </c>
      <c r="W873" s="55">
        <f>U873+V873</f>
        <v>0</v>
      </c>
      <c r="X873" s="114"/>
    </row>
    <row r="874" spans="1:24" x14ac:dyDescent="0.25">
      <c r="A874" s="24" t="s">
        <v>125</v>
      </c>
      <c r="B874" s="4">
        <v>990</v>
      </c>
      <c r="C874" s="43" t="s">
        <v>126</v>
      </c>
      <c r="D874" s="43" t="s">
        <v>6</v>
      </c>
      <c r="E874" s="69" t="s">
        <v>7</v>
      </c>
      <c r="F874" s="4" t="s">
        <v>7</v>
      </c>
      <c r="G874" s="40" t="e">
        <f>G875+G891</f>
        <v>#REF!</v>
      </c>
      <c r="H874" s="40" t="e">
        <f>H875+H891</f>
        <v>#REF!</v>
      </c>
      <c r="I874" s="40" t="e">
        <f>I875+I891</f>
        <v>#REF!</v>
      </c>
      <c r="J874" s="40" t="e">
        <f>J875+J891</f>
        <v>#REF!</v>
      </c>
      <c r="K874" s="40" t="e">
        <f t="shared" ref="K874:W874" si="1073">K875+K891+K885</f>
        <v>#REF!</v>
      </c>
      <c r="L874" s="40" t="e">
        <f t="shared" si="1073"/>
        <v>#REF!</v>
      </c>
      <c r="M874" s="40" t="e">
        <f t="shared" si="1073"/>
        <v>#REF!</v>
      </c>
      <c r="N874" s="53" t="e">
        <f t="shared" si="1073"/>
        <v>#REF!</v>
      </c>
      <c r="O874" s="40" t="e">
        <f t="shared" si="1073"/>
        <v>#REF!</v>
      </c>
      <c r="P874" s="53" t="e">
        <f t="shared" si="1073"/>
        <v>#REF!</v>
      </c>
      <c r="Q874" s="40" t="e">
        <f t="shared" si="1073"/>
        <v>#REF!</v>
      </c>
      <c r="R874" s="53" t="e">
        <f t="shared" si="1073"/>
        <v>#REF!</v>
      </c>
      <c r="S874" s="115" t="e">
        <f t="shared" si="1073"/>
        <v>#REF!</v>
      </c>
      <c r="T874" s="53" t="e">
        <f t="shared" si="1073"/>
        <v>#REF!</v>
      </c>
      <c r="U874" s="40">
        <f t="shared" si="1073"/>
        <v>0</v>
      </c>
      <c r="V874" s="53">
        <f t="shared" si="1073"/>
        <v>157134.79999999999</v>
      </c>
      <c r="W874" s="40">
        <f t="shared" si="1073"/>
        <v>157134.79999999999</v>
      </c>
      <c r="X874" s="114" t="e">
        <f t="shared" ref="X874:X904" si="1074">S874=Q874+R874</f>
        <v>#REF!</v>
      </c>
    </row>
    <row r="875" spans="1:24" x14ac:dyDescent="0.25">
      <c r="A875" s="24" t="s">
        <v>127</v>
      </c>
      <c r="B875" s="4">
        <v>990</v>
      </c>
      <c r="C875" s="43" t="s">
        <v>126</v>
      </c>
      <c r="D875" s="43" t="s">
        <v>5</v>
      </c>
      <c r="E875" s="69" t="s">
        <v>7</v>
      </c>
      <c r="F875" s="4" t="s">
        <v>7</v>
      </c>
      <c r="G875" s="40" t="e">
        <f t="shared" ref="G875:W875" si="1075">G880+G876</f>
        <v>#REF!</v>
      </c>
      <c r="H875" s="40" t="e">
        <f t="shared" si="1075"/>
        <v>#REF!</v>
      </c>
      <c r="I875" s="40" t="e">
        <f t="shared" si="1075"/>
        <v>#REF!</v>
      </c>
      <c r="J875" s="40" t="e">
        <f t="shared" si="1075"/>
        <v>#REF!</v>
      </c>
      <c r="K875" s="40" t="e">
        <f t="shared" si="1075"/>
        <v>#REF!</v>
      </c>
      <c r="L875" s="53" t="e">
        <f t="shared" si="1075"/>
        <v>#REF!</v>
      </c>
      <c r="M875" s="40" t="e">
        <f t="shared" si="1075"/>
        <v>#REF!</v>
      </c>
      <c r="N875" s="53" t="e">
        <f t="shared" si="1075"/>
        <v>#REF!</v>
      </c>
      <c r="O875" s="40" t="e">
        <f t="shared" si="1075"/>
        <v>#REF!</v>
      </c>
      <c r="P875" s="53" t="e">
        <f t="shared" si="1075"/>
        <v>#REF!</v>
      </c>
      <c r="Q875" s="40" t="e">
        <f t="shared" si="1075"/>
        <v>#REF!</v>
      </c>
      <c r="R875" s="53" t="e">
        <f t="shared" si="1075"/>
        <v>#REF!</v>
      </c>
      <c r="S875" s="115" t="e">
        <f t="shared" si="1075"/>
        <v>#REF!</v>
      </c>
      <c r="T875" s="53" t="e">
        <f t="shared" si="1075"/>
        <v>#REF!</v>
      </c>
      <c r="U875" s="40">
        <f t="shared" si="1075"/>
        <v>0</v>
      </c>
      <c r="V875" s="53">
        <f t="shared" si="1075"/>
        <v>16045</v>
      </c>
      <c r="W875" s="40">
        <f t="shared" si="1075"/>
        <v>16045</v>
      </c>
      <c r="X875" s="114" t="e">
        <f t="shared" si="1074"/>
        <v>#REF!</v>
      </c>
    </row>
    <row r="876" spans="1:24" ht="33" x14ac:dyDescent="0.25">
      <c r="A876" s="27" t="s">
        <v>128</v>
      </c>
      <c r="B876" s="12">
        <v>990</v>
      </c>
      <c r="C876" s="51" t="s">
        <v>126</v>
      </c>
      <c r="D876" s="51" t="s">
        <v>5</v>
      </c>
      <c r="E876" s="70" t="s">
        <v>129</v>
      </c>
      <c r="F876" s="12"/>
      <c r="G876" s="52">
        <f t="shared" ref="G876:V878" si="1076">G877</f>
        <v>2398</v>
      </c>
      <c r="H876" s="52">
        <f t="shared" si="1076"/>
        <v>0</v>
      </c>
      <c r="I876" s="52">
        <f t="shared" si="1076"/>
        <v>2398</v>
      </c>
      <c r="J876" s="52">
        <f t="shared" si="1076"/>
        <v>0</v>
      </c>
      <c r="K876" s="52">
        <f t="shared" si="1076"/>
        <v>2398</v>
      </c>
      <c r="L876" s="75">
        <f t="shared" si="1076"/>
        <v>0</v>
      </c>
      <c r="M876" s="52">
        <f t="shared" si="1076"/>
        <v>2398</v>
      </c>
      <c r="N876" s="75">
        <f t="shared" si="1076"/>
        <v>0</v>
      </c>
      <c r="O876" s="52">
        <f t="shared" si="1076"/>
        <v>2398</v>
      </c>
      <c r="P876" s="75">
        <f t="shared" si="1076"/>
        <v>0</v>
      </c>
      <c r="Q876" s="52">
        <f t="shared" si="1076"/>
        <v>2398</v>
      </c>
      <c r="R876" s="75">
        <f t="shared" si="1076"/>
        <v>0</v>
      </c>
      <c r="S876" s="121">
        <f t="shared" si="1076"/>
        <v>2398</v>
      </c>
      <c r="T876" s="75">
        <f t="shared" si="1076"/>
        <v>0</v>
      </c>
      <c r="U876" s="52">
        <f t="shared" si="1076"/>
        <v>0</v>
      </c>
      <c r="V876" s="75">
        <f t="shared" si="1076"/>
        <v>480</v>
      </c>
      <c r="W876" s="52">
        <f t="shared" ref="V876:W878" si="1077">W877</f>
        <v>480</v>
      </c>
      <c r="X876" s="114" t="b">
        <f t="shared" si="1074"/>
        <v>1</v>
      </c>
    </row>
    <row r="877" spans="1:24" ht="34.5" x14ac:dyDescent="0.3">
      <c r="A877" s="25" t="s">
        <v>438</v>
      </c>
      <c r="B877" s="5">
        <v>990</v>
      </c>
      <c r="C877" s="44" t="s">
        <v>126</v>
      </c>
      <c r="D877" s="44" t="s">
        <v>5</v>
      </c>
      <c r="E877" s="66" t="s">
        <v>130</v>
      </c>
      <c r="F877" s="3" t="s">
        <v>7</v>
      </c>
      <c r="G877" s="45">
        <f t="shared" si="1076"/>
        <v>2398</v>
      </c>
      <c r="H877" s="45">
        <f t="shared" si="1076"/>
        <v>0</v>
      </c>
      <c r="I877" s="45">
        <f t="shared" si="1076"/>
        <v>2398</v>
      </c>
      <c r="J877" s="45">
        <f t="shared" si="1076"/>
        <v>0</v>
      </c>
      <c r="K877" s="45">
        <f t="shared" si="1076"/>
        <v>2398</v>
      </c>
      <c r="L877" s="101">
        <f t="shared" si="1076"/>
        <v>0</v>
      </c>
      <c r="M877" s="45">
        <f t="shared" si="1076"/>
        <v>2398</v>
      </c>
      <c r="N877" s="101">
        <f t="shared" si="1076"/>
        <v>0</v>
      </c>
      <c r="O877" s="45">
        <f t="shared" si="1076"/>
        <v>2398</v>
      </c>
      <c r="P877" s="101">
        <f t="shared" si="1076"/>
        <v>0</v>
      </c>
      <c r="Q877" s="45">
        <f t="shared" si="1076"/>
        <v>2398</v>
      </c>
      <c r="R877" s="101">
        <f t="shared" si="1076"/>
        <v>0</v>
      </c>
      <c r="S877" s="116">
        <f t="shared" si="1076"/>
        <v>2398</v>
      </c>
      <c r="T877" s="101">
        <f t="shared" si="1076"/>
        <v>0</v>
      </c>
      <c r="U877" s="45">
        <f t="shared" si="1076"/>
        <v>0</v>
      </c>
      <c r="V877" s="101">
        <f t="shared" si="1077"/>
        <v>480</v>
      </c>
      <c r="W877" s="45">
        <f t="shared" si="1077"/>
        <v>480</v>
      </c>
      <c r="X877" s="114" t="b">
        <f t="shared" si="1074"/>
        <v>1</v>
      </c>
    </row>
    <row r="878" spans="1:24" ht="33" x14ac:dyDescent="0.25">
      <c r="A878" s="6" t="s">
        <v>26</v>
      </c>
      <c r="B878" s="3">
        <v>990</v>
      </c>
      <c r="C878" s="48" t="s">
        <v>126</v>
      </c>
      <c r="D878" s="48" t="s">
        <v>5</v>
      </c>
      <c r="E878" s="68" t="s">
        <v>130</v>
      </c>
      <c r="F878" s="3" t="s">
        <v>27</v>
      </c>
      <c r="G878" s="49">
        <f t="shared" si="1076"/>
        <v>2398</v>
      </c>
      <c r="H878" s="49">
        <f t="shared" si="1076"/>
        <v>0</v>
      </c>
      <c r="I878" s="49">
        <f t="shared" si="1076"/>
        <v>2398</v>
      </c>
      <c r="J878" s="49">
        <f t="shared" si="1076"/>
        <v>0</v>
      </c>
      <c r="K878" s="49">
        <f t="shared" si="1076"/>
        <v>2398</v>
      </c>
      <c r="L878" s="55">
        <f t="shared" si="1076"/>
        <v>0</v>
      </c>
      <c r="M878" s="49">
        <f t="shared" si="1076"/>
        <v>2398</v>
      </c>
      <c r="N878" s="55">
        <f t="shared" si="1076"/>
        <v>0</v>
      </c>
      <c r="O878" s="49">
        <f t="shared" si="1076"/>
        <v>2398</v>
      </c>
      <c r="P878" s="55">
        <f t="shared" si="1076"/>
        <v>0</v>
      </c>
      <c r="Q878" s="49">
        <f t="shared" si="1076"/>
        <v>2398</v>
      </c>
      <c r="R878" s="55">
        <f t="shared" si="1076"/>
        <v>0</v>
      </c>
      <c r="S878" s="118">
        <f t="shared" si="1076"/>
        <v>2398</v>
      </c>
      <c r="T878" s="55">
        <f t="shared" si="1076"/>
        <v>0</v>
      </c>
      <c r="U878" s="49">
        <f t="shared" si="1076"/>
        <v>0</v>
      </c>
      <c r="V878" s="55">
        <f t="shared" si="1077"/>
        <v>480</v>
      </c>
      <c r="W878" s="49">
        <f t="shared" si="1077"/>
        <v>480</v>
      </c>
      <c r="X878" s="114" t="b">
        <f t="shared" si="1074"/>
        <v>1</v>
      </c>
    </row>
    <row r="879" spans="1:24" ht="33" x14ac:dyDescent="0.25">
      <c r="A879" s="6" t="s">
        <v>28</v>
      </c>
      <c r="B879" s="3">
        <v>990</v>
      </c>
      <c r="C879" s="48" t="s">
        <v>126</v>
      </c>
      <c r="D879" s="48" t="s">
        <v>5</v>
      </c>
      <c r="E879" s="68" t="s">
        <v>130</v>
      </c>
      <c r="F879" s="3" t="s">
        <v>29</v>
      </c>
      <c r="G879" s="55">
        <v>2398</v>
      </c>
      <c r="H879" s="49">
        <v>0</v>
      </c>
      <c r="I879" s="55">
        <f>G879+H879</f>
        <v>2398</v>
      </c>
      <c r="J879" s="55">
        <v>0</v>
      </c>
      <c r="K879" s="55">
        <f>I879+J879</f>
        <v>2398</v>
      </c>
      <c r="L879" s="55">
        <v>0</v>
      </c>
      <c r="M879" s="55">
        <f>K879+L879</f>
        <v>2398</v>
      </c>
      <c r="N879" s="55">
        <v>0</v>
      </c>
      <c r="O879" s="55">
        <f>M879+N879</f>
        <v>2398</v>
      </c>
      <c r="P879" s="55">
        <v>0</v>
      </c>
      <c r="Q879" s="55">
        <f>O879+P879</f>
        <v>2398</v>
      </c>
      <c r="R879" s="55">
        <v>0</v>
      </c>
      <c r="S879" s="119">
        <f>Q879+R879</f>
        <v>2398</v>
      </c>
      <c r="T879" s="55">
        <v>0</v>
      </c>
      <c r="U879" s="55">
        <v>0</v>
      </c>
      <c r="V879" s="55">
        <v>480</v>
      </c>
      <c r="W879" s="55">
        <f>U879+V879</f>
        <v>480</v>
      </c>
      <c r="X879" s="114" t="b">
        <f t="shared" si="1074"/>
        <v>1</v>
      </c>
    </row>
    <row r="880" spans="1:24" x14ac:dyDescent="0.25">
      <c r="A880" s="24" t="s">
        <v>11</v>
      </c>
      <c r="B880" s="4">
        <v>990</v>
      </c>
      <c r="C880" s="43" t="s">
        <v>126</v>
      </c>
      <c r="D880" s="43" t="s">
        <v>5</v>
      </c>
      <c r="E880" s="69" t="s">
        <v>12</v>
      </c>
      <c r="F880" s="3"/>
      <c r="G880" s="40" t="e">
        <f t="shared" ref="G880:N880" si="1078">G881</f>
        <v>#REF!</v>
      </c>
      <c r="H880" s="40" t="e">
        <f t="shared" si="1078"/>
        <v>#REF!</v>
      </c>
      <c r="I880" s="40" t="e">
        <f t="shared" si="1078"/>
        <v>#REF!</v>
      </c>
      <c r="J880" s="40" t="e">
        <f t="shared" si="1078"/>
        <v>#REF!</v>
      </c>
      <c r="K880" s="40" t="e">
        <f t="shared" si="1078"/>
        <v>#REF!</v>
      </c>
      <c r="L880" s="53" t="e">
        <f t="shared" si="1078"/>
        <v>#REF!</v>
      </c>
      <c r="M880" s="40" t="e">
        <f t="shared" si="1078"/>
        <v>#REF!</v>
      </c>
      <c r="N880" s="53" t="e">
        <f t="shared" si="1078"/>
        <v>#REF!</v>
      </c>
      <c r="O880" s="40" t="e">
        <f>O881+#REF!</f>
        <v>#REF!</v>
      </c>
      <c r="P880" s="40" t="e">
        <f>P881+#REF!</f>
        <v>#REF!</v>
      </c>
      <c r="Q880" s="40" t="e">
        <f>Q881+#REF!</f>
        <v>#REF!</v>
      </c>
      <c r="R880" s="40" t="e">
        <f>R881+#REF!</f>
        <v>#REF!</v>
      </c>
      <c r="S880" s="115" t="e">
        <f>S881+#REF!</f>
        <v>#REF!</v>
      </c>
      <c r="T880" s="40" t="e">
        <f>T881+#REF!</f>
        <v>#REF!</v>
      </c>
      <c r="U880" s="40">
        <f t="shared" ref="U880:W881" si="1079">U881</f>
        <v>0</v>
      </c>
      <c r="V880" s="40">
        <f t="shared" si="1079"/>
        <v>15565</v>
      </c>
      <c r="W880" s="40">
        <f t="shared" si="1079"/>
        <v>15565</v>
      </c>
      <c r="X880" s="114" t="e">
        <f t="shared" si="1074"/>
        <v>#REF!</v>
      </c>
    </row>
    <row r="881" spans="1:24" x14ac:dyDescent="0.25">
      <c r="A881" s="24" t="s">
        <v>131</v>
      </c>
      <c r="B881" s="4">
        <v>990</v>
      </c>
      <c r="C881" s="43" t="s">
        <v>126</v>
      </c>
      <c r="D881" s="43" t="s">
        <v>5</v>
      </c>
      <c r="E881" s="69" t="s">
        <v>132</v>
      </c>
      <c r="F881" s="3" t="s">
        <v>7</v>
      </c>
      <c r="G881" s="40" t="e">
        <f>#REF!+G882</f>
        <v>#REF!</v>
      </c>
      <c r="H881" s="40" t="e">
        <f>#REF!+H882</f>
        <v>#REF!</v>
      </c>
      <c r="I881" s="40" t="e">
        <f>#REF!+I882</f>
        <v>#REF!</v>
      </c>
      <c r="J881" s="40" t="e">
        <f>#REF!+J882</f>
        <v>#REF!</v>
      </c>
      <c r="K881" s="40" t="e">
        <f>#REF!+K882</f>
        <v>#REF!</v>
      </c>
      <c r="L881" s="53" t="e">
        <f>#REF!+L882</f>
        <v>#REF!</v>
      </c>
      <c r="M881" s="40" t="e">
        <f>#REF!+M882</f>
        <v>#REF!</v>
      </c>
      <c r="N881" s="53" t="e">
        <f>#REF!+N882</f>
        <v>#REF!</v>
      </c>
      <c r="O881" s="40" t="e">
        <f>#REF!+O882</f>
        <v>#REF!</v>
      </c>
      <c r="P881" s="53" t="e">
        <f>#REF!+P882</f>
        <v>#REF!</v>
      </c>
      <c r="Q881" s="40" t="e">
        <f>#REF!+Q882</f>
        <v>#REF!</v>
      </c>
      <c r="R881" s="53" t="e">
        <f>#REF!+R882</f>
        <v>#REF!</v>
      </c>
      <c r="S881" s="115" t="e">
        <f>#REF!+S882</f>
        <v>#REF!</v>
      </c>
      <c r="T881" s="53" t="e">
        <f>#REF!+T882</f>
        <v>#REF!</v>
      </c>
      <c r="U881" s="40">
        <f t="shared" si="1079"/>
        <v>0</v>
      </c>
      <c r="V881" s="40">
        <f t="shared" si="1079"/>
        <v>15565</v>
      </c>
      <c r="W881" s="40">
        <f t="shared" si="1079"/>
        <v>15565</v>
      </c>
      <c r="X881" s="114" t="e">
        <f t="shared" si="1074"/>
        <v>#REF!</v>
      </c>
    </row>
    <row r="882" spans="1:24" ht="17.25" x14ac:dyDescent="0.3">
      <c r="A882" s="25" t="s">
        <v>441</v>
      </c>
      <c r="B882" s="5">
        <v>990</v>
      </c>
      <c r="C882" s="44" t="s">
        <v>126</v>
      </c>
      <c r="D882" s="44" t="s">
        <v>5</v>
      </c>
      <c r="E882" s="66" t="s">
        <v>134</v>
      </c>
      <c r="F882" s="3" t="s">
        <v>7</v>
      </c>
      <c r="G882" s="45">
        <f t="shared" ref="G882:V883" si="1080">G883</f>
        <v>22680.1</v>
      </c>
      <c r="H882" s="45">
        <f t="shared" si="1080"/>
        <v>4700</v>
      </c>
      <c r="I882" s="45">
        <f t="shared" si="1080"/>
        <v>27380.1</v>
      </c>
      <c r="J882" s="45">
        <f t="shared" si="1080"/>
        <v>0</v>
      </c>
      <c r="K882" s="45">
        <f t="shared" si="1080"/>
        <v>27380.1</v>
      </c>
      <c r="L882" s="101">
        <f t="shared" si="1080"/>
        <v>0</v>
      </c>
      <c r="M882" s="45">
        <f t="shared" si="1080"/>
        <v>27380.1</v>
      </c>
      <c r="N882" s="101">
        <f t="shared" si="1080"/>
        <v>0</v>
      </c>
      <c r="O882" s="45">
        <f t="shared" si="1080"/>
        <v>27380.1</v>
      </c>
      <c r="P882" s="101">
        <f t="shared" si="1080"/>
        <v>0</v>
      </c>
      <c r="Q882" s="45">
        <f t="shared" si="1080"/>
        <v>27380.1</v>
      </c>
      <c r="R882" s="101">
        <f t="shared" si="1080"/>
        <v>0</v>
      </c>
      <c r="S882" s="116">
        <f t="shared" si="1080"/>
        <v>27380.1</v>
      </c>
      <c r="T882" s="101">
        <f t="shared" si="1080"/>
        <v>0</v>
      </c>
      <c r="U882" s="45">
        <f t="shared" si="1080"/>
        <v>0</v>
      </c>
      <c r="V882" s="101">
        <f t="shared" si="1080"/>
        <v>15565</v>
      </c>
      <c r="W882" s="45">
        <f t="shared" ref="V882:W883" si="1081">W883</f>
        <v>15565</v>
      </c>
      <c r="X882" s="114" t="b">
        <f t="shared" si="1074"/>
        <v>1</v>
      </c>
    </row>
    <row r="883" spans="1:24" ht="33" x14ac:dyDescent="0.25">
      <c r="A883" s="6" t="s">
        <v>26</v>
      </c>
      <c r="B883" s="3">
        <v>990</v>
      </c>
      <c r="C883" s="48" t="s">
        <v>126</v>
      </c>
      <c r="D883" s="48" t="s">
        <v>5</v>
      </c>
      <c r="E883" s="68" t="s">
        <v>134</v>
      </c>
      <c r="F883" s="3" t="s">
        <v>27</v>
      </c>
      <c r="G883" s="49">
        <f t="shared" si="1080"/>
        <v>22680.1</v>
      </c>
      <c r="H883" s="49">
        <f t="shared" si="1080"/>
        <v>4700</v>
      </c>
      <c r="I883" s="49">
        <f t="shared" si="1080"/>
        <v>27380.1</v>
      </c>
      <c r="J883" s="49">
        <f t="shared" si="1080"/>
        <v>0</v>
      </c>
      <c r="K883" s="49">
        <f t="shared" si="1080"/>
        <v>27380.1</v>
      </c>
      <c r="L883" s="55">
        <f t="shared" si="1080"/>
        <v>0</v>
      </c>
      <c r="M883" s="49">
        <f t="shared" si="1080"/>
        <v>27380.1</v>
      </c>
      <c r="N883" s="55">
        <f t="shared" si="1080"/>
        <v>0</v>
      </c>
      <c r="O883" s="49">
        <f t="shared" si="1080"/>
        <v>27380.1</v>
      </c>
      <c r="P883" s="55">
        <f t="shared" si="1080"/>
        <v>0</v>
      </c>
      <c r="Q883" s="49">
        <f t="shared" si="1080"/>
        <v>27380.1</v>
      </c>
      <c r="R883" s="55">
        <f t="shared" si="1080"/>
        <v>0</v>
      </c>
      <c r="S883" s="118">
        <f t="shared" si="1080"/>
        <v>27380.1</v>
      </c>
      <c r="T883" s="55">
        <f t="shared" si="1080"/>
        <v>0</v>
      </c>
      <c r="U883" s="49">
        <f t="shared" si="1080"/>
        <v>0</v>
      </c>
      <c r="V883" s="55">
        <f t="shared" si="1081"/>
        <v>15565</v>
      </c>
      <c r="W883" s="49">
        <f t="shared" si="1081"/>
        <v>15565</v>
      </c>
      <c r="X883" s="114" t="b">
        <f t="shared" si="1074"/>
        <v>1</v>
      </c>
    </row>
    <row r="884" spans="1:24" ht="33" x14ac:dyDescent="0.25">
      <c r="A884" s="6" t="s">
        <v>28</v>
      </c>
      <c r="B884" s="3">
        <v>990</v>
      </c>
      <c r="C884" s="48" t="s">
        <v>126</v>
      </c>
      <c r="D884" s="48" t="s">
        <v>5</v>
      </c>
      <c r="E884" s="68" t="s">
        <v>134</v>
      </c>
      <c r="F884" s="3" t="s">
        <v>29</v>
      </c>
      <c r="G884" s="55">
        <f>15738.7+6941.4</f>
        <v>22680.1</v>
      </c>
      <c r="H884" s="91">
        <v>4700</v>
      </c>
      <c r="I884" s="55">
        <f>G884+H884</f>
        <v>27380.1</v>
      </c>
      <c r="J884" s="55">
        <v>0</v>
      </c>
      <c r="K884" s="55">
        <f>I884+J884</f>
        <v>27380.1</v>
      </c>
      <c r="L884" s="55">
        <v>0</v>
      </c>
      <c r="M884" s="55">
        <f>K884+L884</f>
        <v>27380.1</v>
      </c>
      <c r="N884" s="55">
        <v>0</v>
      </c>
      <c r="O884" s="55">
        <f>M884+N884</f>
        <v>27380.1</v>
      </c>
      <c r="P884" s="55">
        <v>0</v>
      </c>
      <c r="Q884" s="55">
        <f>O884+P884</f>
        <v>27380.1</v>
      </c>
      <c r="R884" s="55">
        <v>0</v>
      </c>
      <c r="S884" s="119">
        <f>Q884+R884</f>
        <v>27380.1</v>
      </c>
      <c r="T884" s="55">
        <v>0</v>
      </c>
      <c r="U884" s="55">
        <v>0</v>
      </c>
      <c r="V884" s="55">
        <v>15565</v>
      </c>
      <c r="W884" s="55">
        <f>U884+V884</f>
        <v>15565</v>
      </c>
      <c r="X884" s="114" t="b">
        <f t="shared" si="1074"/>
        <v>1</v>
      </c>
    </row>
    <row r="885" spans="1:24" x14ac:dyDescent="0.25">
      <c r="A885" s="24" t="s">
        <v>511</v>
      </c>
      <c r="B885" s="4">
        <v>990</v>
      </c>
      <c r="C885" s="43" t="s">
        <v>126</v>
      </c>
      <c r="D885" s="43" t="s">
        <v>10</v>
      </c>
      <c r="E885" s="79"/>
      <c r="F885" s="8"/>
      <c r="G885" s="55"/>
      <c r="H885" s="91"/>
      <c r="I885" s="55"/>
      <c r="J885" s="55"/>
      <c r="K885" s="85">
        <f t="shared" ref="K885:V889" si="1082">K886</f>
        <v>0</v>
      </c>
      <c r="L885" s="85">
        <f t="shared" si="1082"/>
        <v>89740</v>
      </c>
      <c r="M885" s="85">
        <f t="shared" ref="M885:M890" si="1083">K885+L885</f>
        <v>89740</v>
      </c>
      <c r="N885" s="102">
        <f t="shared" si="1082"/>
        <v>-11210.3</v>
      </c>
      <c r="O885" s="85">
        <f t="shared" ref="O885:O890" si="1084">M885+N885</f>
        <v>78529.7</v>
      </c>
      <c r="P885" s="102">
        <f t="shared" si="1082"/>
        <v>0</v>
      </c>
      <c r="Q885" s="85">
        <f t="shared" ref="Q885:Q890" si="1085">O885+P885</f>
        <v>78529.7</v>
      </c>
      <c r="R885" s="102">
        <f t="shared" si="1082"/>
        <v>0</v>
      </c>
      <c r="S885" s="123">
        <f t="shared" ref="S885:S890" si="1086">Q885+R885</f>
        <v>78529.7</v>
      </c>
      <c r="T885" s="102">
        <f t="shared" si="1082"/>
        <v>0</v>
      </c>
      <c r="U885" s="85">
        <v>0</v>
      </c>
      <c r="V885" s="102">
        <f>V886</f>
        <v>58436.1</v>
      </c>
      <c r="W885" s="85">
        <f t="shared" ref="W885:W890" si="1087">U885+V885</f>
        <v>58436.1</v>
      </c>
      <c r="X885" s="114" t="b">
        <f t="shared" si="1074"/>
        <v>1</v>
      </c>
    </row>
    <row r="886" spans="1:24" x14ac:dyDescent="0.25">
      <c r="A886" s="82" t="s">
        <v>11</v>
      </c>
      <c r="B886" s="4">
        <v>990</v>
      </c>
      <c r="C886" s="43" t="s">
        <v>126</v>
      </c>
      <c r="D886" s="43" t="s">
        <v>10</v>
      </c>
      <c r="E886" s="69" t="s">
        <v>12</v>
      </c>
      <c r="F886" s="8"/>
      <c r="G886" s="55"/>
      <c r="H886" s="91"/>
      <c r="I886" s="55"/>
      <c r="J886" s="55"/>
      <c r="K886" s="85">
        <f t="shared" si="1082"/>
        <v>0</v>
      </c>
      <c r="L886" s="85">
        <f t="shared" si="1082"/>
        <v>89740</v>
      </c>
      <c r="M886" s="85">
        <f t="shared" si="1083"/>
        <v>89740</v>
      </c>
      <c r="N886" s="102">
        <f t="shared" si="1082"/>
        <v>-11210.3</v>
      </c>
      <c r="O886" s="85">
        <f t="shared" si="1084"/>
        <v>78529.7</v>
      </c>
      <c r="P886" s="102">
        <f t="shared" si="1082"/>
        <v>0</v>
      </c>
      <c r="Q886" s="85">
        <f t="shared" si="1085"/>
        <v>78529.7</v>
      </c>
      <c r="R886" s="102">
        <f t="shared" si="1082"/>
        <v>0</v>
      </c>
      <c r="S886" s="123">
        <f t="shared" si="1086"/>
        <v>78529.7</v>
      </c>
      <c r="T886" s="102">
        <f t="shared" si="1082"/>
        <v>0</v>
      </c>
      <c r="U886" s="85">
        <v>0</v>
      </c>
      <c r="V886" s="102">
        <f t="shared" si="1082"/>
        <v>58436.1</v>
      </c>
      <c r="W886" s="85">
        <f t="shared" si="1087"/>
        <v>58436.1</v>
      </c>
      <c r="X886" s="114" t="b">
        <f t="shared" si="1074"/>
        <v>1</v>
      </c>
    </row>
    <row r="887" spans="1:24" s="35" customFormat="1" ht="17.25" x14ac:dyDescent="0.3">
      <c r="A887" s="25" t="s">
        <v>512</v>
      </c>
      <c r="B887" s="5">
        <v>990</v>
      </c>
      <c r="C887" s="44" t="s">
        <v>126</v>
      </c>
      <c r="D887" s="44" t="s">
        <v>10</v>
      </c>
      <c r="E887" s="66" t="s">
        <v>513</v>
      </c>
      <c r="F887" s="61"/>
      <c r="G887" s="80"/>
      <c r="H887" s="113"/>
      <c r="I887" s="80"/>
      <c r="J887" s="80"/>
      <c r="K887" s="87">
        <f t="shared" si="1082"/>
        <v>0</v>
      </c>
      <c r="L887" s="87">
        <f t="shared" si="1082"/>
        <v>89740</v>
      </c>
      <c r="M887" s="87">
        <f t="shared" si="1083"/>
        <v>89740</v>
      </c>
      <c r="N887" s="104">
        <f t="shared" si="1082"/>
        <v>-11210.3</v>
      </c>
      <c r="O887" s="87">
        <f t="shared" si="1084"/>
        <v>78529.7</v>
      </c>
      <c r="P887" s="104">
        <f t="shared" si="1082"/>
        <v>0</v>
      </c>
      <c r="Q887" s="87">
        <f t="shared" si="1085"/>
        <v>78529.7</v>
      </c>
      <c r="R887" s="104">
        <f t="shared" si="1082"/>
        <v>0</v>
      </c>
      <c r="S887" s="124">
        <f t="shared" si="1086"/>
        <v>78529.7</v>
      </c>
      <c r="T887" s="104">
        <f t="shared" si="1082"/>
        <v>0</v>
      </c>
      <c r="U887" s="87">
        <v>0</v>
      </c>
      <c r="V887" s="104">
        <f t="shared" si="1082"/>
        <v>58436.1</v>
      </c>
      <c r="W887" s="87">
        <f t="shared" si="1087"/>
        <v>58436.1</v>
      </c>
      <c r="X887" s="114" t="b">
        <f t="shared" si="1074"/>
        <v>1</v>
      </c>
    </row>
    <row r="888" spans="1:24" x14ac:dyDescent="0.25">
      <c r="A888" s="26" t="s">
        <v>514</v>
      </c>
      <c r="B888" s="7">
        <v>990</v>
      </c>
      <c r="C888" s="46" t="s">
        <v>126</v>
      </c>
      <c r="D888" s="46" t="s">
        <v>10</v>
      </c>
      <c r="E888" s="67" t="s">
        <v>515</v>
      </c>
      <c r="F888" s="39"/>
      <c r="G888" s="55"/>
      <c r="H888" s="91"/>
      <c r="I888" s="55"/>
      <c r="J888" s="55"/>
      <c r="K888" s="105">
        <f t="shared" si="1082"/>
        <v>0</v>
      </c>
      <c r="L888" s="105">
        <f t="shared" si="1082"/>
        <v>89740</v>
      </c>
      <c r="M888" s="55">
        <f t="shared" si="1083"/>
        <v>89740</v>
      </c>
      <c r="N888" s="111">
        <f t="shared" si="1082"/>
        <v>-11210.3</v>
      </c>
      <c r="O888" s="80">
        <f t="shared" si="1084"/>
        <v>78529.7</v>
      </c>
      <c r="P888" s="111">
        <f t="shared" si="1082"/>
        <v>0</v>
      </c>
      <c r="Q888" s="80">
        <f t="shared" si="1085"/>
        <v>78529.7</v>
      </c>
      <c r="R888" s="111">
        <f t="shared" si="1082"/>
        <v>0</v>
      </c>
      <c r="S888" s="122">
        <f t="shared" si="1086"/>
        <v>78529.7</v>
      </c>
      <c r="T888" s="111">
        <f t="shared" si="1082"/>
        <v>0</v>
      </c>
      <c r="U888" s="80">
        <v>0</v>
      </c>
      <c r="V888" s="111">
        <f t="shared" si="1082"/>
        <v>58436.1</v>
      </c>
      <c r="W888" s="80">
        <f t="shared" si="1087"/>
        <v>58436.1</v>
      </c>
      <c r="X888" s="114" t="b">
        <f t="shared" si="1074"/>
        <v>1</v>
      </c>
    </row>
    <row r="889" spans="1:24" ht="33" x14ac:dyDescent="0.25">
      <c r="A889" s="33" t="s">
        <v>26</v>
      </c>
      <c r="B889" s="3">
        <v>990</v>
      </c>
      <c r="C889" s="48" t="s">
        <v>126</v>
      </c>
      <c r="D889" s="48" t="s">
        <v>10</v>
      </c>
      <c r="E889" s="68" t="s">
        <v>515</v>
      </c>
      <c r="F889" s="3">
        <v>200</v>
      </c>
      <c r="G889" s="55"/>
      <c r="H889" s="91"/>
      <c r="I889" s="55"/>
      <c r="J889" s="55"/>
      <c r="K889" s="88">
        <f>K890</f>
        <v>0</v>
      </c>
      <c r="L889" s="88">
        <f t="shared" si="1082"/>
        <v>89740</v>
      </c>
      <c r="M889" s="55">
        <f t="shared" si="1083"/>
        <v>89740</v>
      </c>
      <c r="N889" s="92">
        <f t="shared" si="1082"/>
        <v>-11210.3</v>
      </c>
      <c r="O889" s="55">
        <f t="shared" si="1084"/>
        <v>78529.7</v>
      </c>
      <c r="P889" s="92">
        <f t="shared" si="1082"/>
        <v>0</v>
      </c>
      <c r="Q889" s="55">
        <f t="shared" si="1085"/>
        <v>78529.7</v>
      </c>
      <c r="R889" s="92">
        <f t="shared" si="1082"/>
        <v>0</v>
      </c>
      <c r="S889" s="119">
        <f t="shared" si="1086"/>
        <v>78529.7</v>
      </c>
      <c r="T889" s="92">
        <f t="shared" si="1082"/>
        <v>0</v>
      </c>
      <c r="U889" s="55">
        <v>0</v>
      </c>
      <c r="V889" s="92">
        <f t="shared" si="1082"/>
        <v>58436.1</v>
      </c>
      <c r="W889" s="55">
        <f t="shared" si="1087"/>
        <v>58436.1</v>
      </c>
      <c r="X889" s="114" t="b">
        <f t="shared" si="1074"/>
        <v>1</v>
      </c>
    </row>
    <row r="890" spans="1:24" ht="33" x14ac:dyDescent="0.25">
      <c r="A890" s="33" t="s">
        <v>28</v>
      </c>
      <c r="B890" s="3">
        <v>990</v>
      </c>
      <c r="C890" s="48" t="s">
        <v>126</v>
      </c>
      <c r="D890" s="48" t="s">
        <v>10</v>
      </c>
      <c r="E890" s="68" t="s">
        <v>515</v>
      </c>
      <c r="F890" s="3">
        <v>240</v>
      </c>
      <c r="G890" s="55"/>
      <c r="H890" s="91"/>
      <c r="I890" s="55"/>
      <c r="J890" s="55"/>
      <c r="K890" s="88">
        <v>0</v>
      </c>
      <c r="L890" s="106">
        <v>89740</v>
      </c>
      <c r="M890" s="55">
        <f t="shared" si="1083"/>
        <v>89740</v>
      </c>
      <c r="N890" s="92">
        <v>-11210.3</v>
      </c>
      <c r="O890" s="55">
        <f t="shared" si="1084"/>
        <v>78529.7</v>
      </c>
      <c r="P890" s="92">
        <v>0</v>
      </c>
      <c r="Q890" s="55">
        <f t="shared" si="1085"/>
        <v>78529.7</v>
      </c>
      <c r="R890" s="92">
        <v>0</v>
      </c>
      <c r="S890" s="119">
        <f t="shared" si="1086"/>
        <v>78529.7</v>
      </c>
      <c r="T890" s="92">
        <v>0</v>
      </c>
      <c r="U890" s="55">
        <v>0</v>
      </c>
      <c r="V890" s="92">
        <v>58436.1</v>
      </c>
      <c r="W890" s="55">
        <f t="shared" si="1087"/>
        <v>58436.1</v>
      </c>
      <c r="X890" s="114" t="b">
        <f t="shared" si="1074"/>
        <v>1</v>
      </c>
    </row>
    <row r="891" spans="1:24" x14ac:dyDescent="0.25">
      <c r="A891" s="24" t="s">
        <v>135</v>
      </c>
      <c r="B891" s="4">
        <v>990</v>
      </c>
      <c r="C891" s="43" t="s">
        <v>126</v>
      </c>
      <c r="D891" s="43" t="s">
        <v>64</v>
      </c>
      <c r="E891" s="69" t="s">
        <v>7</v>
      </c>
      <c r="F891" s="3" t="s">
        <v>7</v>
      </c>
      <c r="G891" s="40" t="e">
        <f t="shared" ref="G891:W891" si="1088">G892+G905</f>
        <v>#REF!</v>
      </c>
      <c r="H891" s="40" t="e">
        <f t="shared" si="1088"/>
        <v>#REF!</v>
      </c>
      <c r="I891" s="40" t="e">
        <f t="shared" si="1088"/>
        <v>#REF!</v>
      </c>
      <c r="J891" s="40" t="e">
        <f t="shared" si="1088"/>
        <v>#REF!</v>
      </c>
      <c r="K891" s="40" t="e">
        <f t="shared" si="1088"/>
        <v>#REF!</v>
      </c>
      <c r="L891" s="53" t="e">
        <f t="shared" si="1088"/>
        <v>#REF!</v>
      </c>
      <c r="M891" s="40" t="e">
        <f t="shared" si="1088"/>
        <v>#REF!</v>
      </c>
      <c r="N891" s="53" t="e">
        <f t="shared" si="1088"/>
        <v>#REF!</v>
      </c>
      <c r="O891" s="40" t="e">
        <f t="shared" si="1088"/>
        <v>#REF!</v>
      </c>
      <c r="P891" s="53" t="e">
        <f t="shared" si="1088"/>
        <v>#REF!</v>
      </c>
      <c r="Q891" s="40" t="e">
        <f t="shared" si="1088"/>
        <v>#REF!</v>
      </c>
      <c r="R891" s="53" t="e">
        <f t="shared" si="1088"/>
        <v>#REF!</v>
      </c>
      <c r="S891" s="115" t="e">
        <f t="shared" si="1088"/>
        <v>#REF!</v>
      </c>
      <c r="T891" s="53" t="e">
        <f t="shared" si="1088"/>
        <v>#REF!</v>
      </c>
      <c r="U891" s="40">
        <f t="shared" si="1088"/>
        <v>0</v>
      </c>
      <c r="V891" s="53">
        <f t="shared" si="1088"/>
        <v>82653.7</v>
      </c>
      <c r="W891" s="40">
        <f t="shared" si="1088"/>
        <v>82653.7</v>
      </c>
      <c r="X891" s="114" t="e">
        <f t="shared" si="1074"/>
        <v>#REF!</v>
      </c>
    </row>
    <row r="892" spans="1:24" s="76" customFormat="1" ht="33" x14ac:dyDescent="0.25">
      <c r="A892" s="27" t="s">
        <v>136</v>
      </c>
      <c r="B892" s="12">
        <v>990</v>
      </c>
      <c r="C892" s="51" t="s">
        <v>126</v>
      </c>
      <c r="D892" s="51" t="s">
        <v>64</v>
      </c>
      <c r="E892" s="70" t="s">
        <v>137</v>
      </c>
      <c r="F892" s="12" t="s">
        <v>7</v>
      </c>
      <c r="G892" s="75" t="e">
        <f>G893+#REF!+#REF!+#REF!+#REF!</f>
        <v>#REF!</v>
      </c>
      <c r="H892" s="75" t="e">
        <f>H893+#REF!+#REF!+#REF!+#REF!</f>
        <v>#REF!</v>
      </c>
      <c r="I892" s="75" t="e">
        <f>I893+#REF!+#REF!+#REF!+#REF!</f>
        <v>#REF!</v>
      </c>
      <c r="J892" s="75" t="e">
        <f>J893+#REF!+#REF!+#REF!+#REF!</f>
        <v>#REF!</v>
      </c>
      <c r="K892" s="75" t="e">
        <f>K893+#REF!+#REF!+#REF!+#REF!</f>
        <v>#REF!</v>
      </c>
      <c r="L892" s="75" t="e">
        <f>L893+#REF!+#REF!+#REF!+#REF!</f>
        <v>#REF!</v>
      </c>
      <c r="M892" s="75" t="e">
        <f>M893+#REF!+#REF!+#REF!+#REF!</f>
        <v>#REF!</v>
      </c>
      <c r="N892" s="75" t="e">
        <f>N893+#REF!+#REF!+#REF!+#REF!</f>
        <v>#REF!</v>
      </c>
      <c r="O892" s="75" t="e">
        <f>O893+#REF!+#REF!+#REF!+#REF!</f>
        <v>#REF!</v>
      </c>
      <c r="P892" s="75" t="e">
        <f>P893+#REF!+#REF!+#REF!+#REF!</f>
        <v>#REF!</v>
      </c>
      <c r="Q892" s="75" t="e">
        <f>Q893+#REF!+#REF!+#REF!+#REF!</f>
        <v>#REF!</v>
      </c>
      <c r="R892" s="75" t="e">
        <f>R893+#REF!+#REF!+#REF!+#REF!</f>
        <v>#REF!</v>
      </c>
      <c r="S892" s="125" t="e">
        <f>S893+#REF!+#REF!+#REF!+#REF!</f>
        <v>#REF!</v>
      </c>
      <c r="T892" s="75" t="e">
        <f>T893+#REF!+#REF!+#REF!+#REF!</f>
        <v>#REF!</v>
      </c>
      <c r="U892" s="75">
        <f>U893</f>
        <v>0</v>
      </c>
      <c r="V892" s="75">
        <f t="shared" ref="V892:W892" si="1089">V893</f>
        <v>16512.7</v>
      </c>
      <c r="W892" s="75">
        <f t="shared" si="1089"/>
        <v>16512.7</v>
      </c>
      <c r="X892" s="114" t="e">
        <f t="shared" si="1074"/>
        <v>#REF!</v>
      </c>
    </row>
    <row r="893" spans="1:24" ht="49.5" x14ac:dyDescent="0.25">
      <c r="A893" s="24" t="s">
        <v>138</v>
      </c>
      <c r="B893" s="4">
        <v>990</v>
      </c>
      <c r="C893" s="43" t="s">
        <v>126</v>
      </c>
      <c r="D893" s="43" t="s">
        <v>64</v>
      </c>
      <c r="E893" s="69" t="s">
        <v>139</v>
      </c>
      <c r="F893" s="3" t="s">
        <v>7</v>
      </c>
      <c r="G893" s="40">
        <f t="shared" ref="G893:W893" si="1090">G894+G898+G902</f>
        <v>76082.8</v>
      </c>
      <c r="H893" s="40">
        <f t="shared" si="1090"/>
        <v>19917.600000000002</v>
      </c>
      <c r="I893" s="40">
        <f t="shared" si="1090"/>
        <v>96000.400000000009</v>
      </c>
      <c r="J893" s="40">
        <f t="shared" si="1090"/>
        <v>0</v>
      </c>
      <c r="K893" s="40">
        <f t="shared" si="1090"/>
        <v>96000.400000000009</v>
      </c>
      <c r="L893" s="53">
        <f t="shared" si="1090"/>
        <v>19773.3</v>
      </c>
      <c r="M893" s="40">
        <f t="shared" si="1090"/>
        <v>115773.70000000001</v>
      </c>
      <c r="N893" s="53">
        <f t="shared" si="1090"/>
        <v>0</v>
      </c>
      <c r="O893" s="40">
        <f t="shared" si="1090"/>
        <v>115773.70000000001</v>
      </c>
      <c r="P893" s="53">
        <f t="shared" si="1090"/>
        <v>0</v>
      </c>
      <c r="Q893" s="40">
        <f t="shared" si="1090"/>
        <v>115773.70000000001</v>
      </c>
      <c r="R893" s="53">
        <f t="shared" si="1090"/>
        <v>0</v>
      </c>
      <c r="S893" s="115">
        <f t="shared" si="1090"/>
        <v>115773.70000000001</v>
      </c>
      <c r="T893" s="53">
        <f t="shared" si="1090"/>
        <v>1605.7</v>
      </c>
      <c r="U893" s="40">
        <f t="shared" si="1090"/>
        <v>0</v>
      </c>
      <c r="V893" s="53">
        <f t="shared" si="1090"/>
        <v>16512.7</v>
      </c>
      <c r="W893" s="40">
        <f t="shared" si="1090"/>
        <v>16512.7</v>
      </c>
      <c r="X893" s="114" t="b">
        <f t="shared" si="1074"/>
        <v>1</v>
      </c>
    </row>
    <row r="894" spans="1:24" ht="49.5" x14ac:dyDescent="0.25">
      <c r="A894" s="26" t="s">
        <v>140</v>
      </c>
      <c r="B894" s="7">
        <v>990</v>
      </c>
      <c r="C894" s="46" t="s">
        <v>126</v>
      </c>
      <c r="D894" s="46" t="s">
        <v>64</v>
      </c>
      <c r="E894" s="67" t="s">
        <v>141</v>
      </c>
      <c r="F894" s="3" t="s">
        <v>7</v>
      </c>
      <c r="G894" s="47">
        <f t="shared" ref="G894:V896" si="1091">G895</f>
        <v>1769.7</v>
      </c>
      <c r="H894" s="47">
        <f t="shared" si="1091"/>
        <v>0</v>
      </c>
      <c r="I894" s="47">
        <f t="shared" si="1091"/>
        <v>1769.7</v>
      </c>
      <c r="J894" s="47">
        <f t="shared" si="1091"/>
        <v>0</v>
      </c>
      <c r="K894" s="47">
        <f t="shared" si="1091"/>
        <v>1769.7</v>
      </c>
      <c r="L894" s="80">
        <f t="shared" si="1091"/>
        <v>0</v>
      </c>
      <c r="M894" s="47">
        <f t="shared" si="1091"/>
        <v>1769.7</v>
      </c>
      <c r="N894" s="80">
        <f t="shared" si="1091"/>
        <v>0</v>
      </c>
      <c r="O894" s="47">
        <f t="shared" si="1091"/>
        <v>1769.7</v>
      </c>
      <c r="P894" s="80">
        <f t="shared" si="1091"/>
        <v>0</v>
      </c>
      <c r="Q894" s="47">
        <f t="shared" si="1091"/>
        <v>1769.7</v>
      </c>
      <c r="R894" s="80">
        <f t="shared" si="1091"/>
        <v>0</v>
      </c>
      <c r="S894" s="117">
        <f t="shared" si="1091"/>
        <v>1769.7</v>
      </c>
      <c r="T894" s="80">
        <f t="shared" si="1091"/>
        <v>1605.7</v>
      </c>
      <c r="U894" s="47">
        <f t="shared" si="1091"/>
        <v>0</v>
      </c>
      <c r="V894" s="80">
        <f t="shared" si="1091"/>
        <v>1605.5</v>
      </c>
      <c r="W894" s="47">
        <f t="shared" ref="V894:W896" si="1092">W895</f>
        <v>1605.5</v>
      </c>
      <c r="X894" s="114" t="b">
        <f t="shared" si="1074"/>
        <v>1</v>
      </c>
    </row>
    <row r="895" spans="1:24" ht="66" x14ac:dyDescent="0.25">
      <c r="A895" s="6" t="s">
        <v>418</v>
      </c>
      <c r="B895" s="3">
        <v>990</v>
      </c>
      <c r="C895" s="48" t="s">
        <v>126</v>
      </c>
      <c r="D895" s="48" t="s">
        <v>64</v>
      </c>
      <c r="E895" s="68" t="s">
        <v>142</v>
      </c>
      <c r="F895" s="3" t="s">
        <v>7</v>
      </c>
      <c r="G895" s="49">
        <f t="shared" si="1091"/>
        <v>1769.7</v>
      </c>
      <c r="H895" s="49">
        <f t="shared" si="1091"/>
        <v>0</v>
      </c>
      <c r="I895" s="49">
        <f t="shared" si="1091"/>
        <v>1769.7</v>
      </c>
      <c r="J895" s="49">
        <f t="shared" si="1091"/>
        <v>0</v>
      </c>
      <c r="K895" s="49">
        <f t="shared" si="1091"/>
        <v>1769.7</v>
      </c>
      <c r="L895" s="55">
        <f t="shared" si="1091"/>
        <v>0</v>
      </c>
      <c r="M895" s="49">
        <f t="shared" si="1091"/>
        <v>1769.7</v>
      </c>
      <c r="N895" s="55">
        <f t="shared" si="1091"/>
        <v>0</v>
      </c>
      <c r="O895" s="49">
        <f t="shared" si="1091"/>
        <v>1769.7</v>
      </c>
      <c r="P895" s="55">
        <f t="shared" si="1091"/>
        <v>0</v>
      </c>
      <c r="Q895" s="49">
        <f t="shared" si="1091"/>
        <v>1769.7</v>
      </c>
      <c r="R895" s="55">
        <f t="shared" si="1091"/>
        <v>0</v>
      </c>
      <c r="S895" s="118">
        <f t="shared" si="1091"/>
        <v>1769.7</v>
      </c>
      <c r="T895" s="55">
        <f t="shared" si="1091"/>
        <v>1605.7</v>
      </c>
      <c r="U895" s="49">
        <f t="shared" si="1091"/>
        <v>0</v>
      </c>
      <c r="V895" s="55">
        <f t="shared" si="1092"/>
        <v>1605.5</v>
      </c>
      <c r="W895" s="49">
        <f t="shared" si="1092"/>
        <v>1605.5</v>
      </c>
      <c r="X895" s="114" t="b">
        <f t="shared" si="1074"/>
        <v>1</v>
      </c>
    </row>
    <row r="896" spans="1:24" ht="33" x14ac:dyDescent="0.25">
      <c r="A896" s="6" t="s">
        <v>26</v>
      </c>
      <c r="B896" s="3">
        <v>990</v>
      </c>
      <c r="C896" s="48" t="s">
        <v>126</v>
      </c>
      <c r="D896" s="48" t="s">
        <v>64</v>
      </c>
      <c r="E896" s="68" t="s">
        <v>142</v>
      </c>
      <c r="F896" s="3" t="s">
        <v>27</v>
      </c>
      <c r="G896" s="49">
        <f t="shared" si="1091"/>
        <v>1769.7</v>
      </c>
      <c r="H896" s="49">
        <f t="shared" si="1091"/>
        <v>0</v>
      </c>
      <c r="I896" s="49">
        <f t="shared" si="1091"/>
        <v>1769.7</v>
      </c>
      <c r="J896" s="49">
        <f t="shared" si="1091"/>
        <v>0</v>
      </c>
      <c r="K896" s="49">
        <f t="shared" si="1091"/>
        <v>1769.7</v>
      </c>
      <c r="L896" s="55">
        <f t="shared" si="1091"/>
        <v>0</v>
      </c>
      <c r="M896" s="49">
        <f t="shared" si="1091"/>
        <v>1769.7</v>
      </c>
      <c r="N896" s="55">
        <f t="shared" si="1091"/>
        <v>0</v>
      </c>
      <c r="O896" s="49">
        <f t="shared" si="1091"/>
        <v>1769.7</v>
      </c>
      <c r="P896" s="55">
        <f t="shared" si="1091"/>
        <v>0</v>
      </c>
      <c r="Q896" s="49">
        <f t="shared" si="1091"/>
        <v>1769.7</v>
      </c>
      <c r="R896" s="55">
        <f t="shared" si="1091"/>
        <v>0</v>
      </c>
      <c r="S896" s="118">
        <f t="shared" si="1091"/>
        <v>1769.7</v>
      </c>
      <c r="T896" s="55">
        <f t="shared" si="1091"/>
        <v>1605.7</v>
      </c>
      <c r="U896" s="49">
        <f t="shared" si="1091"/>
        <v>0</v>
      </c>
      <c r="V896" s="55">
        <f t="shared" si="1092"/>
        <v>1605.5</v>
      </c>
      <c r="W896" s="49">
        <f t="shared" si="1092"/>
        <v>1605.5</v>
      </c>
      <c r="X896" s="114" t="b">
        <f t="shared" si="1074"/>
        <v>1</v>
      </c>
    </row>
    <row r="897" spans="1:24" ht="33" x14ac:dyDescent="0.25">
      <c r="A897" s="6" t="s">
        <v>28</v>
      </c>
      <c r="B897" s="3">
        <v>990</v>
      </c>
      <c r="C897" s="48" t="s">
        <v>126</v>
      </c>
      <c r="D897" s="48" t="s">
        <v>64</v>
      </c>
      <c r="E897" s="68" t="s">
        <v>142</v>
      </c>
      <c r="F897" s="3" t="s">
        <v>29</v>
      </c>
      <c r="G897" s="55">
        <v>1769.7</v>
      </c>
      <c r="H897" s="49">
        <v>0</v>
      </c>
      <c r="I897" s="55">
        <f>G897+H897</f>
        <v>1769.7</v>
      </c>
      <c r="J897" s="55">
        <v>0</v>
      </c>
      <c r="K897" s="55">
        <f>I897+J897</f>
        <v>1769.7</v>
      </c>
      <c r="L897" s="55">
        <v>0</v>
      </c>
      <c r="M897" s="55">
        <f>K897+L897</f>
        <v>1769.7</v>
      </c>
      <c r="N897" s="55">
        <v>0</v>
      </c>
      <c r="O897" s="55">
        <f>M897+N897</f>
        <v>1769.7</v>
      </c>
      <c r="P897" s="55">
        <v>0</v>
      </c>
      <c r="Q897" s="55">
        <f>O897+P897</f>
        <v>1769.7</v>
      </c>
      <c r="R897" s="55">
        <v>0</v>
      </c>
      <c r="S897" s="119">
        <f>Q897+R897</f>
        <v>1769.7</v>
      </c>
      <c r="T897" s="55">
        <v>1605.7</v>
      </c>
      <c r="U897" s="55">
        <v>0</v>
      </c>
      <c r="V897" s="55">
        <v>1605.5</v>
      </c>
      <c r="W897" s="55">
        <f>U897+V897</f>
        <v>1605.5</v>
      </c>
      <c r="X897" s="114" t="b">
        <f t="shared" si="1074"/>
        <v>1</v>
      </c>
    </row>
    <row r="898" spans="1:24" ht="33" x14ac:dyDescent="0.25">
      <c r="A898" s="26" t="s">
        <v>143</v>
      </c>
      <c r="B898" s="7">
        <v>990</v>
      </c>
      <c r="C898" s="46" t="s">
        <v>126</v>
      </c>
      <c r="D898" s="46" t="s">
        <v>64</v>
      </c>
      <c r="E898" s="67" t="s">
        <v>144</v>
      </c>
      <c r="F898" s="3"/>
      <c r="G898" s="47">
        <f t="shared" ref="G898:V900" si="1093">G899</f>
        <v>8500</v>
      </c>
      <c r="H898" s="47">
        <f t="shared" si="1093"/>
        <v>0</v>
      </c>
      <c r="I898" s="47">
        <f t="shared" si="1093"/>
        <v>8500</v>
      </c>
      <c r="J898" s="47">
        <f t="shared" si="1093"/>
        <v>0</v>
      </c>
      <c r="K898" s="47">
        <f t="shared" si="1093"/>
        <v>8500</v>
      </c>
      <c r="L898" s="80">
        <f t="shared" si="1093"/>
        <v>0</v>
      </c>
      <c r="M898" s="47">
        <f t="shared" si="1093"/>
        <v>8500</v>
      </c>
      <c r="N898" s="80">
        <f t="shared" si="1093"/>
        <v>0</v>
      </c>
      <c r="O898" s="47">
        <f t="shared" si="1093"/>
        <v>8500</v>
      </c>
      <c r="P898" s="80">
        <f t="shared" si="1093"/>
        <v>0</v>
      </c>
      <c r="Q898" s="47">
        <f t="shared" si="1093"/>
        <v>8500</v>
      </c>
      <c r="R898" s="80">
        <f t="shared" si="1093"/>
        <v>0</v>
      </c>
      <c r="S898" s="117">
        <f t="shared" si="1093"/>
        <v>8500</v>
      </c>
      <c r="T898" s="80">
        <f t="shared" si="1093"/>
        <v>0</v>
      </c>
      <c r="U898" s="47">
        <f t="shared" si="1093"/>
        <v>0</v>
      </c>
      <c r="V898" s="80">
        <f t="shared" si="1093"/>
        <v>8500</v>
      </c>
      <c r="W898" s="47">
        <f t="shared" ref="V898:W900" si="1094">W899</f>
        <v>8500</v>
      </c>
      <c r="X898" s="114" t="b">
        <f t="shared" si="1074"/>
        <v>1</v>
      </c>
    </row>
    <row r="899" spans="1:24" ht="33" x14ac:dyDescent="0.25">
      <c r="A899" s="6" t="s">
        <v>145</v>
      </c>
      <c r="B899" s="3">
        <v>990</v>
      </c>
      <c r="C899" s="48" t="s">
        <v>126</v>
      </c>
      <c r="D899" s="48" t="s">
        <v>64</v>
      </c>
      <c r="E899" s="68" t="s">
        <v>146</v>
      </c>
      <c r="F899" s="3"/>
      <c r="G899" s="49">
        <f t="shared" si="1093"/>
        <v>8500</v>
      </c>
      <c r="H899" s="49">
        <f t="shared" si="1093"/>
        <v>0</v>
      </c>
      <c r="I899" s="49">
        <f t="shared" si="1093"/>
        <v>8500</v>
      </c>
      <c r="J899" s="49">
        <f t="shared" si="1093"/>
        <v>0</v>
      </c>
      <c r="K899" s="49">
        <f t="shared" si="1093"/>
        <v>8500</v>
      </c>
      <c r="L899" s="55">
        <f t="shared" si="1093"/>
        <v>0</v>
      </c>
      <c r="M899" s="49">
        <f t="shared" si="1093"/>
        <v>8500</v>
      </c>
      <c r="N899" s="55">
        <f t="shared" si="1093"/>
        <v>0</v>
      </c>
      <c r="O899" s="49">
        <f t="shared" si="1093"/>
        <v>8500</v>
      </c>
      <c r="P899" s="55">
        <f t="shared" si="1093"/>
        <v>0</v>
      </c>
      <c r="Q899" s="49">
        <f t="shared" si="1093"/>
        <v>8500</v>
      </c>
      <c r="R899" s="55">
        <f t="shared" si="1093"/>
        <v>0</v>
      </c>
      <c r="S899" s="118">
        <f t="shared" si="1093"/>
        <v>8500</v>
      </c>
      <c r="T899" s="55">
        <f t="shared" si="1093"/>
        <v>0</v>
      </c>
      <c r="U899" s="49">
        <f t="shared" si="1093"/>
        <v>0</v>
      </c>
      <c r="V899" s="55">
        <f t="shared" si="1094"/>
        <v>8500</v>
      </c>
      <c r="W899" s="49">
        <f t="shared" si="1094"/>
        <v>8500</v>
      </c>
      <c r="X899" s="114" t="b">
        <f t="shared" si="1074"/>
        <v>1</v>
      </c>
    </row>
    <row r="900" spans="1:24" ht="33" x14ac:dyDescent="0.25">
      <c r="A900" s="6" t="s">
        <v>26</v>
      </c>
      <c r="B900" s="3">
        <v>990</v>
      </c>
      <c r="C900" s="48" t="s">
        <v>126</v>
      </c>
      <c r="D900" s="48" t="s">
        <v>64</v>
      </c>
      <c r="E900" s="68" t="s">
        <v>146</v>
      </c>
      <c r="F900" s="3" t="s">
        <v>27</v>
      </c>
      <c r="G900" s="49">
        <f t="shared" si="1093"/>
        <v>8500</v>
      </c>
      <c r="H900" s="49">
        <f t="shared" si="1093"/>
        <v>0</v>
      </c>
      <c r="I900" s="49">
        <f t="shared" si="1093"/>
        <v>8500</v>
      </c>
      <c r="J900" s="49">
        <f t="shared" si="1093"/>
        <v>0</v>
      </c>
      <c r="K900" s="49">
        <f t="shared" si="1093"/>
        <v>8500</v>
      </c>
      <c r="L900" s="55">
        <f t="shared" si="1093"/>
        <v>0</v>
      </c>
      <c r="M900" s="49">
        <f t="shared" si="1093"/>
        <v>8500</v>
      </c>
      <c r="N900" s="55">
        <f t="shared" si="1093"/>
        <v>0</v>
      </c>
      <c r="O900" s="49">
        <f t="shared" si="1093"/>
        <v>8500</v>
      </c>
      <c r="P900" s="55">
        <f t="shared" si="1093"/>
        <v>0</v>
      </c>
      <c r="Q900" s="49">
        <f t="shared" si="1093"/>
        <v>8500</v>
      </c>
      <c r="R900" s="55">
        <f t="shared" si="1093"/>
        <v>0</v>
      </c>
      <c r="S900" s="118">
        <f t="shared" si="1093"/>
        <v>8500</v>
      </c>
      <c r="T900" s="55">
        <f t="shared" si="1093"/>
        <v>0</v>
      </c>
      <c r="U900" s="49">
        <f t="shared" si="1093"/>
        <v>0</v>
      </c>
      <c r="V900" s="55">
        <f t="shared" si="1094"/>
        <v>8500</v>
      </c>
      <c r="W900" s="49">
        <f t="shared" si="1094"/>
        <v>8500</v>
      </c>
      <c r="X900" s="114" t="b">
        <f t="shared" si="1074"/>
        <v>1</v>
      </c>
    </row>
    <row r="901" spans="1:24" ht="33" x14ac:dyDescent="0.25">
      <c r="A901" s="6" t="s">
        <v>28</v>
      </c>
      <c r="B901" s="3">
        <v>990</v>
      </c>
      <c r="C901" s="48" t="s">
        <v>126</v>
      </c>
      <c r="D901" s="48" t="s">
        <v>64</v>
      </c>
      <c r="E901" s="68" t="s">
        <v>146</v>
      </c>
      <c r="F901" s="3" t="s">
        <v>29</v>
      </c>
      <c r="G901" s="55">
        <v>8500</v>
      </c>
      <c r="H901" s="49">
        <v>0</v>
      </c>
      <c r="I901" s="55">
        <f>G901+H901</f>
        <v>8500</v>
      </c>
      <c r="J901" s="55">
        <v>0</v>
      </c>
      <c r="K901" s="55">
        <f>I901+J901</f>
        <v>8500</v>
      </c>
      <c r="L901" s="55">
        <v>0</v>
      </c>
      <c r="M901" s="55">
        <f>K901+L901</f>
        <v>8500</v>
      </c>
      <c r="N901" s="55">
        <v>0</v>
      </c>
      <c r="O901" s="55">
        <f>M901+N901</f>
        <v>8500</v>
      </c>
      <c r="P901" s="55">
        <v>0</v>
      </c>
      <c r="Q901" s="55">
        <f>O901+P901</f>
        <v>8500</v>
      </c>
      <c r="R901" s="55">
        <v>0</v>
      </c>
      <c r="S901" s="119">
        <f>Q901+R901</f>
        <v>8500</v>
      </c>
      <c r="T901" s="55">
        <v>0</v>
      </c>
      <c r="U901" s="55">
        <v>0</v>
      </c>
      <c r="V901" s="55">
        <v>8500</v>
      </c>
      <c r="W901" s="55">
        <f>U901+V901</f>
        <v>8500</v>
      </c>
      <c r="X901" s="114" t="b">
        <f t="shared" si="1074"/>
        <v>1</v>
      </c>
    </row>
    <row r="902" spans="1:24" ht="49.5" x14ac:dyDescent="0.25">
      <c r="A902" s="26" t="s">
        <v>147</v>
      </c>
      <c r="B902" s="7">
        <v>990</v>
      </c>
      <c r="C902" s="46" t="s">
        <v>126</v>
      </c>
      <c r="D902" s="46" t="s">
        <v>64</v>
      </c>
      <c r="E902" s="67" t="s">
        <v>148</v>
      </c>
      <c r="F902" s="3"/>
      <c r="G902" s="47">
        <f t="shared" ref="G902:V903" si="1095">G903</f>
        <v>65813.100000000006</v>
      </c>
      <c r="H902" s="47">
        <f t="shared" si="1095"/>
        <v>19917.600000000002</v>
      </c>
      <c r="I902" s="47">
        <f t="shared" si="1095"/>
        <v>85730.700000000012</v>
      </c>
      <c r="J902" s="47">
        <f t="shared" si="1095"/>
        <v>0</v>
      </c>
      <c r="K902" s="47">
        <f t="shared" si="1095"/>
        <v>85730.700000000012</v>
      </c>
      <c r="L902" s="80">
        <f t="shared" si="1095"/>
        <v>19773.3</v>
      </c>
      <c r="M902" s="47">
        <f t="shared" si="1095"/>
        <v>105504.00000000001</v>
      </c>
      <c r="N902" s="80">
        <f t="shared" si="1095"/>
        <v>0</v>
      </c>
      <c r="O902" s="47">
        <f t="shared" si="1095"/>
        <v>105504.00000000001</v>
      </c>
      <c r="P902" s="80">
        <f t="shared" si="1095"/>
        <v>0</v>
      </c>
      <c r="Q902" s="47">
        <f t="shared" si="1095"/>
        <v>105504.00000000001</v>
      </c>
      <c r="R902" s="80">
        <f t="shared" si="1095"/>
        <v>0</v>
      </c>
      <c r="S902" s="117">
        <f t="shared" si="1095"/>
        <v>105504.00000000001</v>
      </c>
      <c r="T902" s="80">
        <f t="shared" si="1095"/>
        <v>0</v>
      </c>
      <c r="U902" s="47">
        <f t="shared" si="1095"/>
        <v>0</v>
      </c>
      <c r="V902" s="80">
        <f t="shared" si="1095"/>
        <v>6407.2</v>
      </c>
      <c r="W902" s="47">
        <f t="shared" ref="V902:W903" si="1096">W903</f>
        <v>6407.2</v>
      </c>
      <c r="X902" s="114" t="b">
        <f t="shared" si="1074"/>
        <v>1</v>
      </c>
    </row>
    <row r="903" spans="1:24" ht="33" x14ac:dyDescent="0.25">
      <c r="A903" s="6" t="s">
        <v>26</v>
      </c>
      <c r="B903" s="3">
        <v>990</v>
      </c>
      <c r="C903" s="48" t="s">
        <v>126</v>
      </c>
      <c r="D903" s="48" t="s">
        <v>64</v>
      </c>
      <c r="E903" s="68" t="s">
        <v>148</v>
      </c>
      <c r="F903" s="3" t="s">
        <v>27</v>
      </c>
      <c r="G903" s="49">
        <f t="shared" si="1095"/>
        <v>65813.100000000006</v>
      </c>
      <c r="H903" s="49">
        <f t="shared" si="1095"/>
        <v>19917.600000000002</v>
      </c>
      <c r="I903" s="49">
        <f t="shared" si="1095"/>
        <v>85730.700000000012</v>
      </c>
      <c r="J903" s="49">
        <f t="shared" si="1095"/>
        <v>0</v>
      </c>
      <c r="K903" s="49">
        <f t="shared" si="1095"/>
        <v>85730.700000000012</v>
      </c>
      <c r="L903" s="55">
        <f t="shared" si="1095"/>
        <v>19773.3</v>
      </c>
      <c r="M903" s="49">
        <f t="shared" si="1095"/>
        <v>105504.00000000001</v>
      </c>
      <c r="N903" s="55">
        <f t="shared" si="1095"/>
        <v>0</v>
      </c>
      <c r="O903" s="49">
        <f t="shared" si="1095"/>
        <v>105504.00000000001</v>
      </c>
      <c r="P903" s="55">
        <f t="shared" si="1095"/>
        <v>0</v>
      </c>
      <c r="Q903" s="49">
        <f t="shared" si="1095"/>
        <v>105504.00000000001</v>
      </c>
      <c r="R903" s="55">
        <f t="shared" si="1095"/>
        <v>0</v>
      </c>
      <c r="S903" s="118">
        <f t="shared" si="1095"/>
        <v>105504.00000000001</v>
      </c>
      <c r="T903" s="55">
        <f t="shared" si="1095"/>
        <v>0</v>
      </c>
      <c r="U903" s="49">
        <f t="shared" si="1095"/>
        <v>0</v>
      </c>
      <c r="V903" s="55">
        <f t="shared" si="1096"/>
        <v>6407.2</v>
      </c>
      <c r="W903" s="49">
        <f t="shared" si="1096"/>
        <v>6407.2</v>
      </c>
      <c r="X903" s="114" t="b">
        <f t="shared" si="1074"/>
        <v>1</v>
      </c>
    </row>
    <row r="904" spans="1:24" ht="33" x14ac:dyDescent="0.25">
      <c r="A904" s="6" t="s">
        <v>28</v>
      </c>
      <c r="B904" s="3">
        <v>990</v>
      </c>
      <c r="C904" s="48" t="s">
        <v>126</v>
      </c>
      <c r="D904" s="48" t="s">
        <v>64</v>
      </c>
      <c r="E904" s="68" t="s">
        <v>148</v>
      </c>
      <c r="F904" s="3" t="s">
        <v>29</v>
      </c>
      <c r="G904" s="55">
        <v>65813.100000000006</v>
      </c>
      <c r="H904" s="91">
        <f>789+16176.4+2800+152.2</f>
        <v>19917.600000000002</v>
      </c>
      <c r="I904" s="55">
        <f>G904+H904</f>
        <v>85730.700000000012</v>
      </c>
      <c r="J904" s="55">
        <v>0</v>
      </c>
      <c r="K904" s="55">
        <f>I904+J904</f>
        <v>85730.700000000012</v>
      </c>
      <c r="L904" s="91">
        <v>19773.3</v>
      </c>
      <c r="M904" s="55">
        <f>K904+L904</f>
        <v>105504.00000000001</v>
      </c>
      <c r="N904" s="55">
        <v>0</v>
      </c>
      <c r="O904" s="55">
        <f>M904+N904</f>
        <v>105504.00000000001</v>
      </c>
      <c r="P904" s="55">
        <v>0</v>
      </c>
      <c r="Q904" s="55">
        <f>O904+P904</f>
        <v>105504.00000000001</v>
      </c>
      <c r="R904" s="55">
        <v>0</v>
      </c>
      <c r="S904" s="119">
        <f>Q904+R904</f>
        <v>105504.00000000001</v>
      </c>
      <c r="T904" s="55">
        <v>0</v>
      </c>
      <c r="U904" s="55">
        <v>0</v>
      </c>
      <c r="V904" s="55">
        <v>6407.2</v>
      </c>
      <c r="W904" s="55">
        <f>U904+V904</f>
        <v>6407.2</v>
      </c>
      <c r="X904" s="114" t="b">
        <f t="shared" si="1074"/>
        <v>1</v>
      </c>
    </row>
    <row r="905" spans="1:24" x14ac:dyDescent="0.25">
      <c r="A905" s="24" t="s">
        <v>11</v>
      </c>
      <c r="B905" s="4">
        <v>990</v>
      </c>
      <c r="C905" s="43" t="s">
        <v>126</v>
      </c>
      <c r="D905" s="43" t="s">
        <v>64</v>
      </c>
      <c r="E905" s="69" t="s">
        <v>12</v>
      </c>
      <c r="F905" s="4"/>
      <c r="G905" s="40" t="e">
        <f t="shared" ref="G905:W905" si="1097">G906</f>
        <v>#REF!</v>
      </c>
      <c r="H905" s="40" t="e">
        <f t="shared" si="1097"/>
        <v>#REF!</v>
      </c>
      <c r="I905" s="40" t="e">
        <f t="shared" si="1097"/>
        <v>#REF!</v>
      </c>
      <c r="J905" s="40" t="e">
        <f t="shared" si="1097"/>
        <v>#REF!</v>
      </c>
      <c r="K905" s="40" t="e">
        <f t="shared" si="1097"/>
        <v>#REF!</v>
      </c>
      <c r="L905" s="53" t="e">
        <f t="shared" si="1097"/>
        <v>#REF!</v>
      </c>
      <c r="M905" s="40" t="e">
        <f t="shared" si="1097"/>
        <v>#REF!</v>
      </c>
      <c r="N905" s="53" t="e">
        <f t="shared" si="1097"/>
        <v>#REF!</v>
      </c>
      <c r="O905" s="40" t="e">
        <f t="shared" si="1097"/>
        <v>#REF!</v>
      </c>
      <c r="P905" s="53" t="e">
        <f t="shared" si="1097"/>
        <v>#REF!</v>
      </c>
      <c r="Q905" s="40" t="e">
        <f t="shared" si="1097"/>
        <v>#REF!</v>
      </c>
      <c r="R905" s="53" t="e">
        <f t="shared" si="1097"/>
        <v>#REF!</v>
      </c>
      <c r="S905" s="115" t="e">
        <f t="shared" si="1097"/>
        <v>#REF!</v>
      </c>
      <c r="T905" s="53" t="e">
        <f t="shared" si="1097"/>
        <v>#REF!</v>
      </c>
      <c r="U905" s="40">
        <f t="shared" si="1097"/>
        <v>0</v>
      </c>
      <c r="V905" s="53">
        <f t="shared" si="1097"/>
        <v>66141</v>
      </c>
      <c r="W905" s="40">
        <f t="shared" si="1097"/>
        <v>66141</v>
      </c>
      <c r="X905" s="114" t="e">
        <f t="shared" ref="X905:X923" si="1098">S905=Q905+R905</f>
        <v>#REF!</v>
      </c>
    </row>
    <row r="906" spans="1:24" ht="33" x14ac:dyDescent="0.25">
      <c r="A906" s="24" t="s">
        <v>185</v>
      </c>
      <c r="B906" s="4">
        <v>990</v>
      </c>
      <c r="C906" s="43" t="s">
        <v>126</v>
      </c>
      <c r="D906" s="43" t="s">
        <v>64</v>
      </c>
      <c r="E906" s="69" t="s">
        <v>186</v>
      </c>
      <c r="F906" s="4" t="s">
        <v>7</v>
      </c>
      <c r="G906" s="40" t="e">
        <f>G907+G910+G913+#REF!</f>
        <v>#REF!</v>
      </c>
      <c r="H906" s="40" t="e">
        <f>H907+H910+H913+#REF!</f>
        <v>#REF!</v>
      </c>
      <c r="I906" s="40" t="e">
        <f>I907+I910+I913+#REF!</f>
        <v>#REF!</v>
      </c>
      <c r="J906" s="40" t="e">
        <f>J907+J910+J913+#REF!</f>
        <v>#REF!</v>
      </c>
      <c r="K906" s="40" t="e">
        <f>K907+K910+K913+#REF!</f>
        <v>#REF!</v>
      </c>
      <c r="L906" s="53" t="e">
        <f>L907+L910+L913+#REF!</f>
        <v>#REF!</v>
      </c>
      <c r="M906" s="40" t="e">
        <f>M907+M910+M913+#REF!</f>
        <v>#REF!</v>
      </c>
      <c r="N906" s="53" t="e">
        <f>N907+N910+N913+#REF!</f>
        <v>#REF!</v>
      </c>
      <c r="O906" s="40" t="e">
        <f>O907+O910+O913+#REF!</f>
        <v>#REF!</v>
      </c>
      <c r="P906" s="53" t="e">
        <f>P907+P910+P913+#REF!</f>
        <v>#REF!</v>
      </c>
      <c r="Q906" s="40" t="e">
        <f>Q907+Q910+Q913+#REF!</f>
        <v>#REF!</v>
      </c>
      <c r="R906" s="53" t="e">
        <f>R907+R910+R913+#REF!</f>
        <v>#REF!</v>
      </c>
      <c r="S906" s="115" t="e">
        <f>S907+S910+S913+#REF!</f>
        <v>#REF!</v>
      </c>
      <c r="T906" s="53" t="e">
        <f>T907+T910+T913+#REF!</f>
        <v>#REF!</v>
      </c>
      <c r="U906" s="40">
        <f>U907+U910+U913</f>
        <v>0</v>
      </c>
      <c r="V906" s="40">
        <f t="shared" ref="V906:W906" si="1099">V907+V910+V913</f>
        <v>66141</v>
      </c>
      <c r="W906" s="40">
        <f t="shared" si="1099"/>
        <v>66141</v>
      </c>
      <c r="X906" s="114" t="e">
        <f t="shared" si="1098"/>
        <v>#REF!</v>
      </c>
    </row>
    <row r="907" spans="1:24" ht="17.25" x14ac:dyDescent="0.3">
      <c r="A907" s="25" t="s">
        <v>187</v>
      </c>
      <c r="B907" s="4">
        <v>990</v>
      </c>
      <c r="C907" s="44" t="s">
        <v>126</v>
      </c>
      <c r="D907" s="44" t="s">
        <v>64</v>
      </c>
      <c r="E907" s="66" t="s">
        <v>188</v>
      </c>
      <c r="F907" s="5" t="s">
        <v>7</v>
      </c>
      <c r="G907" s="45">
        <f t="shared" ref="G907:V908" si="1100">G908</f>
        <v>39127.5</v>
      </c>
      <c r="H907" s="45">
        <f t="shared" si="1100"/>
        <v>621.79999999999995</v>
      </c>
      <c r="I907" s="45">
        <f t="shared" si="1100"/>
        <v>39749.300000000003</v>
      </c>
      <c r="J907" s="45">
        <f t="shared" si="1100"/>
        <v>0</v>
      </c>
      <c r="K907" s="45">
        <f t="shared" si="1100"/>
        <v>39749.300000000003</v>
      </c>
      <c r="L907" s="101">
        <f t="shared" si="1100"/>
        <v>0</v>
      </c>
      <c r="M907" s="45">
        <f t="shared" si="1100"/>
        <v>39749.300000000003</v>
      </c>
      <c r="N907" s="101">
        <f t="shared" si="1100"/>
        <v>0</v>
      </c>
      <c r="O907" s="45">
        <f t="shared" si="1100"/>
        <v>39749.300000000003</v>
      </c>
      <c r="P907" s="101">
        <f t="shared" si="1100"/>
        <v>0</v>
      </c>
      <c r="Q907" s="45">
        <f t="shared" si="1100"/>
        <v>39749.300000000003</v>
      </c>
      <c r="R907" s="101">
        <f t="shared" si="1100"/>
        <v>0</v>
      </c>
      <c r="S907" s="116">
        <f t="shared" si="1100"/>
        <v>39749.300000000003</v>
      </c>
      <c r="T907" s="101">
        <f t="shared" si="1100"/>
        <v>0</v>
      </c>
      <c r="U907" s="45">
        <f t="shared" si="1100"/>
        <v>0</v>
      </c>
      <c r="V907" s="101">
        <f t="shared" si="1100"/>
        <v>36657.699999999997</v>
      </c>
      <c r="W907" s="45">
        <f t="shared" ref="V907:W908" si="1101">W908</f>
        <v>36657.699999999997</v>
      </c>
      <c r="X907" s="114" t="b">
        <f t="shared" si="1098"/>
        <v>1</v>
      </c>
    </row>
    <row r="908" spans="1:24" ht="33" x14ac:dyDescent="0.25">
      <c r="A908" s="6" t="s">
        <v>26</v>
      </c>
      <c r="B908" s="3">
        <v>990</v>
      </c>
      <c r="C908" s="48" t="s">
        <v>126</v>
      </c>
      <c r="D908" s="48" t="s">
        <v>64</v>
      </c>
      <c r="E908" s="68" t="s">
        <v>188</v>
      </c>
      <c r="F908" s="3" t="s">
        <v>27</v>
      </c>
      <c r="G908" s="49">
        <f t="shared" si="1100"/>
        <v>39127.5</v>
      </c>
      <c r="H908" s="49">
        <f t="shared" si="1100"/>
        <v>621.79999999999995</v>
      </c>
      <c r="I908" s="49">
        <f t="shared" si="1100"/>
        <v>39749.300000000003</v>
      </c>
      <c r="J908" s="49">
        <f t="shared" si="1100"/>
        <v>0</v>
      </c>
      <c r="K908" s="49">
        <f t="shared" si="1100"/>
        <v>39749.300000000003</v>
      </c>
      <c r="L908" s="55">
        <f t="shared" si="1100"/>
        <v>0</v>
      </c>
      <c r="M908" s="49">
        <f t="shared" si="1100"/>
        <v>39749.300000000003</v>
      </c>
      <c r="N908" s="55">
        <f t="shared" si="1100"/>
        <v>0</v>
      </c>
      <c r="O908" s="49">
        <f t="shared" si="1100"/>
        <v>39749.300000000003</v>
      </c>
      <c r="P908" s="55">
        <f t="shared" si="1100"/>
        <v>0</v>
      </c>
      <c r="Q908" s="49">
        <f t="shared" si="1100"/>
        <v>39749.300000000003</v>
      </c>
      <c r="R908" s="55">
        <f t="shared" si="1100"/>
        <v>0</v>
      </c>
      <c r="S908" s="118">
        <f t="shared" si="1100"/>
        <v>39749.300000000003</v>
      </c>
      <c r="T908" s="55">
        <f t="shared" si="1100"/>
        <v>0</v>
      </c>
      <c r="U908" s="49">
        <f t="shared" si="1100"/>
        <v>0</v>
      </c>
      <c r="V908" s="55">
        <f t="shared" si="1101"/>
        <v>36657.699999999997</v>
      </c>
      <c r="W908" s="49">
        <f t="shared" si="1101"/>
        <v>36657.699999999997</v>
      </c>
      <c r="X908" s="114" t="b">
        <f t="shared" si="1098"/>
        <v>1</v>
      </c>
    </row>
    <row r="909" spans="1:24" ht="33" x14ac:dyDescent="0.25">
      <c r="A909" s="6" t="s">
        <v>28</v>
      </c>
      <c r="B909" s="3">
        <v>990</v>
      </c>
      <c r="C909" s="48" t="s">
        <v>126</v>
      </c>
      <c r="D909" s="48" t="s">
        <v>64</v>
      </c>
      <c r="E909" s="68" t="s">
        <v>188</v>
      </c>
      <c r="F909" s="3" t="s">
        <v>29</v>
      </c>
      <c r="G909" s="55">
        <v>39127.5</v>
      </c>
      <c r="H909" s="91">
        <v>621.79999999999995</v>
      </c>
      <c r="I909" s="55">
        <f>G909+H909</f>
        <v>39749.300000000003</v>
      </c>
      <c r="J909" s="55">
        <v>0</v>
      </c>
      <c r="K909" s="55">
        <f>I909+J909</f>
        <v>39749.300000000003</v>
      </c>
      <c r="L909" s="55">
        <v>0</v>
      </c>
      <c r="M909" s="55">
        <f>K909+L909</f>
        <v>39749.300000000003</v>
      </c>
      <c r="N909" s="55">
        <v>0</v>
      </c>
      <c r="O909" s="55">
        <f>M909+N909</f>
        <v>39749.300000000003</v>
      </c>
      <c r="P909" s="55">
        <v>0</v>
      </c>
      <c r="Q909" s="55">
        <f>O909+P909</f>
        <v>39749.300000000003</v>
      </c>
      <c r="R909" s="55">
        <v>0</v>
      </c>
      <c r="S909" s="119">
        <f>Q909+R909</f>
        <v>39749.300000000003</v>
      </c>
      <c r="T909" s="55">
        <v>0</v>
      </c>
      <c r="U909" s="55">
        <v>0</v>
      </c>
      <c r="V909" s="55">
        <f>17786.7+18871</f>
        <v>36657.699999999997</v>
      </c>
      <c r="W909" s="55">
        <f>U909+V909</f>
        <v>36657.699999999997</v>
      </c>
      <c r="X909" s="114" t="b">
        <f t="shared" si="1098"/>
        <v>1</v>
      </c>
    </row>
    <row r="910" spans="1:24" ht="17.25" x14ac:dyDescent="0.3">
      <c r="A910" s="25" t="s">
        <v>189</v>
      </c>
      <c r="B910" s="5">
        <v>990</v>
      </c>
      <c r="C910" s="44" t="s">
        <v>126</v>
      </c>
      <c r="D910" s="44" t="s">
        <v>64</v>
      </c>
      <c r="E910" s="66" t="s">
        <v>190</v>
      </c>
      <c r="F910" s="5" t="s">
        <v>7</v>
      </c>
      <c r="G910" s="45">
        <f t="shared" ref="G910:V911" si="1102">G911</f>
        <v>5000</v>
      </c>
      <c r="H910" s="45">
        <f t="shared" si="1102"/>
        <v>166.2</v>
      </c>
      <c r="I910" s="45">
        <f t="shared" si="1102"/>
        <v>5166.2</v>
      </c>
      <c r="J910" s="45">
        <f t="shared" si="1102"/>
        <v>0</v>
      </c>
      <c r="K910" s="45">
        <f t="shared" si="1102"/>
        <v>5166.2</v>
      </c>
      <c r="L910" s="101">
        <f t="shared" si="1102"/>
        <v>0</v>
      </c>
      <c r="M910" s="45">
        <f t="shared" si="1102"/>
        <v>5166.2</v>
      </c>
      <c r="N910" s="101">
        <f t="shared" si="1102"/>
        <v>0</v>
      </c>
      <c r="O910" s="45">
        <f t="shared" si="1102"/>
        <v>5166.2</v>
      </c>
      <c r="P910" s="101">
        <f t="shared" si="1102"/>
        <v>0</v>
      </c>
      <c r="Q910" s="45">
        <f t="shared" si="1102"/>
        <v>5166.2</v>
      </c>
      <c r="R910" s="101">
        <f t="shared" si="1102"/>
        <v>0</v>
      </c>
      <c r="S910" s="116">
        <f t="shared" si="1102"/>
        <v>5166.2</v>
      </c>
      <c r="T910" s="101">
        <f t="shared" si="1102"/>
        <v>0</v>
      </c>
      <c r="U910" s="45">
        <f t="shared" si="1102"/>
        <v>0</v>
      </c>
      <c r="V910" s="101">
        <f t="shared" si="1102"/>
        <v>3585</v>
      </c>
      <c r="W910" s="45">
        <f t="shared" ref="V910:W911" si="1103">W911</f>
        <v>3585</v>
      </c>
      <c r="X910" s="114" t="b">
        <f t="shared" si="1098"/>
        <v>1</v>
      </c>
    </row>
    <row r="911" spans="1:24" ht="33" x14ac:dyDescent="0.25">
      <c r="A911" s="6" t="s">
        <v>26</v>
      </c>
      <c r="B911" s="3">
        <v>990</v>
      </c>
      <c r="C911" s="48" t="s">
        <v>126</v>
      </c>
      <c r="D911" s="48" t="s">
        <v>64</v>
      </c>
      <c r="E911" s="68" t="s">
        <v>190</v>
      </c>
      <c r="F911" s="3" t="s">
        <v>27</v>
      </c>
      <c r="G911" s="49">
        <f t="shared" si="1102"/>
        <v>5000</v>
      </c>
      <c r="H911" s="49">
        <f t="shared" si="1102"/>
        <v>166.2</v>
      </c>
      <c r="I911" s="49">
        <f t="shared" si="1102"/>
        <v>5166.2</v>
      </c>
      <c r="J911" s="49">
        <f t="shared" si="1102"/>
        <v>0</v>
      </c>
      <c r="K911" s="49">
        <f t="shared" si="1102"/>
        <v>5166.2</v>
      </c>
      <c r="L911" s="55">
        <f t="shared" si="1102"/>
        <v>0</v>
      </c>
      <c r="M911" s="49">
        <f t="shared" si="1102"/>
        <v>5166.2</v>
      </c>
      <c r="N911" s="55">
        <f t="shared" si="1102"/>
        <v>0</v>
      </c>
      <c r="O911" s="49">
        <f t="shared" si="1102"/>
        <v>5166.2</v>
      </c>
      <c r="P911" s="55">
        <f t="shared" si="1102"/>
        <v>0</v>
      </c>
      <c r="Q911" s="49">
        <f t="shared" si="1102"/>
        <v>5166.2</v>
      </c>
      <c r="R911" s="55">
        <f t="shared" si="1102"/>
        <v>0</v>
      </c>
      <c r="S911" s="118">
        <f t="shared" si="1102"/>
        <v>5166.2</v>
      </c>
      <c r="T911" s="55">
        <f t="shared" si="1102"/>
        <v>0</v>
      </c>
      <c r="U911" s="49">
        <f t="shared" si="1102"/>
        <v>0</v>
      </c>
      <c r="V911" s="55">
        <f t="shared" si="1103"/>
        <v>3585</v>
      </c>
      <c r="W911" s="49">
        <f t="shared" si="1103"/>
        <v>3585</v>
      </c>
      <c r="X911" s="114" t="b">
        <f t="shared" si="1098"/>
        <v>1</v>
      </c>
    </row>
    <row r="912" spans="1:24" ht="33" x14ac:dyDescent="0.25">
      <c r="A912" s="6" t="s">
        <v>28</v>
      </c>
      <c r="B912" s="3">
        <v>990</v>
      </c>
      <c r="C912" s="48" t="s">
        <v>126</v>
      </c>
      <c r="D912" s="48" t="s">
        <v>64</v>
      </c>
      <c r="E912" s="68" t="s">
        <v>190</v>
      </c>
      <c r="F912" s="3" t="s">
        <v>29</v>
      </c>
      <c r="G912" s="55">
        <v>5000</v>
      </c>
      <c r="H912" s="91">
        <v>166.2</v>
      </c>
      <c r="I912" s="55">
        <f>G912+H912</f>
        <v>5166.2</v>
      </c>
      <c r="J912" s="55">
        <v>0</v>
      </c>
      <c r="K912" s="55">
        <f>I912+J912</f>
        <v>5166.2</v>
      </c>
      <c r="L912" s="55">
        <v>0</v>
      </c>
      <c r="M912" s="55">
        <f>K912+L912</f>
        <v>5166.2</v>
      </c>
      <c r="N912" s="55">
        <v>0</v>
      </c>
      <c r="O912" s="55">
        <f>M912+N912</f>
        <v>5166.2</v>
      </c>
      <c r="P912" s="55">
        <v>0</v>
      </c>
      <c r="Q912" s="55">
        <f>O912+P912</f>
        <v>5166.2</v>
      </c>
      <c r="R912" s="55">
        <v>0</v>
      </c>
      <c r="S912" s="119">
        <f>Q912+R912</f>
        <v>5166.2</v>
      </c>
      <c r="T912" s="55">
        <v>0</v>
      </c>
      <c r="U912" s="55">
        <v>0</v>
      </c>
      <c r="V912" s="55">
        <v>3585</v>
      </c>
      <c r="W912" s="55">
        <f>U912+V912</f>
        <v>3585</v>
      </c>
      <c r="X912" s="114" t="b">
        <f t="shared" si="1098"/>
        <v>1</v>
      </c>
    </row>
    <row r="913" spans="1:24" ht="17.25" x14ac:dyDescent="0.3">
      <c r="A913" s="25" t="s">
        <v>191</v>
      </c>
      <c r="B913" s="5">
        <v>990</v>
      </c>
      <c r="C913" s="44" t="s">
        <v>126</v>
      </c>
      <c r="D913" s="44" t="s">
        <v>64</v>
      </c>
      <c r="E913" s="66" t="s">
        <v>192</v>
      </c>
      <c r="F913" s="5" t="s">
        <v>7</v>
      </c>
      <c r="G913" s="45" t="e">
        <f>G914+#REF!</f>
        <v>#REF!</v>
      </c>
      <c r="H913" s="45" t="e">
        <f>H914+#REF!</f>
        <v>#REF!</v>
      </c>
      <c r="I913" s="45" t="e">
        <f>I914+#REF!</f>
        <v>#REF!</v>
      </c>
      <c r="J913" s="45" t="e">
        <f>J914+#REF!</f>
        <v>#REF!</v>
      </c>
      <c r="K913" s="45" t="e">
        <f>K914+#REF!</f>
        <v>#REF!</v>
      </c>
      <c r="L913" s="101" t="e">
        <f>L914+#REF!</f>
        <v>#REF!</v>
      </c>
      <c r="M913" s="45" t="e">
        <f>M914+#REF!</f>
        <v>#REF!</v>
      </c>
      <c r="N913" s="101" t="e">
        <f>N914+#REF!</f>
        <v>#REF!</v>
      </c>
      <c r="O913" s="45" t="e">
        <f>O914+#REF!</f>
        <v>#REF!</v>
      </c>
      <c r="P913" s="101" t="e">
        <f>P914+#REF!</f>
        <v>#REF!</v>
      </c>
      <c r="Q913" s="45" t="e">
        <f>Q914+#REF!</f>
        <v>#REF!</v>
      </c>
      <c r="R913" s="101" t="e">
        <f>R914+#REF!</f>
        <v>#REF!</v>
      </c>
      <c r="S913" s="116" t="e">
        <f>S914+#REF!</f>
        <v>#REF!</v>
      </c>
      <c r="T913" s="101" t="e">
        <f>T914+#REF!</f>
        <v>#REF!</v>
      </c>
      <c r="U913" s="45">
        <f>U914</f>
        <v>0</v>
      </c>
      <c r="V913" s="45">
        <f t="shared" ref="V913:W913" si="1104">V914</f>
        <v>25898.3</v>
      </c>
      <c r="W913" s="45">
        <f t="shared" si="1104"/>
        <v>25898.3</v>
      </c>
      <c r="X913" s="114" t="e">
        <f t="shared" si="1098"/>
        <v>#REF!</v>
      </c>
    </row>
    <row r="914" spans="1:24" x14ac:dyDescent="0.25">
      <c r="A914" s="26" t="s">
        <v>193</v>
      </c>
      <c r="B914" s="7">
        <v>990</v>
      </c>
      <c r="C914" s="46" t="s">
        <v>126</v>
      </c>
      <c r="D914" s="46" t="s">
        <v>64</v>
      </c>
      <c r="E914" s="67" t="s">
        <v>194</v>
      </c>
      <c r="F914" s="3" t="s">
        <v>7</v>
      </c>
      <c r="G914" s="49">
        <f t="shared" ref="G914:V915" si="1105">G915</f>
        <v>4976.7</v>
      </c>
      <c r="H914" s="49">
        <f t="shared" si="1105"/>
        <v>28682.899999999998</v>
      </c>
      <c r="I914" s="49">
        <f t="shared" si="1105"/>
        <v>33659.599999999999</v>
      </c>
      <c r="J914" s="49">
        <f t="shared" si="1105"/>
        <v>0</v>
      </c>
      <c r="K914" s="49">
        <f t="shared" si="1105"/>
        <v>33659.599999999999</v>
      </c>
      <c r="L914" s="55">
        <f t="shared" si="1105"/>
        <v>0</v>
      </c>
      <c r="M914" s="49">
        <f t="shared" si="1105"/>
        <v>33659.599999999999</v>
      </c>
      <c r="N914" s="55">
        <f t="shared" si="1105"/>
        <v>0</v>
      </c>
      <c r="O914" s="47">
        <f t="shared" si="1105"/>
        <v>33659.599999999999</v>
      </c>
      <c r="P914" s="80">
        <f t="shared" si="1105"/>
        <v>0</v>
      </c>
      <c r="Q914" s="47">
        <f t="shared" si="1105"/>
        <v>33659.599999999999</v>
      </c>
      <c r="R914" s="80">
        <f t="shared" si="1105"/>
        <v>41666.800000000003</v>
      </c>
      <c r="S914" s="117">
        <f t="shared" si="1105"/>
        <v>75326.399999999994</v>
      </c>
      <c r="T914" s="80">
        <f t="shared" si="1105"/>
        <v>-13.5</v>
      </c>
      <c r="U914" s="47">
        <f t="shared" si="1105"/>
        <v>0</v>
      </c>
      <c r="V914" s="80">
        <f t="shared" si="1105"/>
        <v>25898.3</v>
      </c>
      <c r="W914" s="47">
        <f t="shared" ref="V914:W915" si="1106">W915</f>
        <v>25898.3</v>
      </c>
      <c r="X914" s="114" t="b">
        <f t="shared" si="1098"/>
        <v>1</v>
      </c>
    </row>
    <row r="915" spans="1:24" ht="33" x14ac:dyDescent="0.25">
      <c r="A915" s="6" t="s">
        <v>26</v>
      </c>
      <c r="B915" s="3">
        <v>990</v>
      </c>
      <c r="C915" s="48" t="s">
        <v>126</v>
      </c>
      <c r="D915" s="48" t="s">
        <v>64</v>
      </c>
      <c r="E915" s="68" t="s">
        <v>194</v>
      </c>
      <c r="F915" s="3" t="s">
        <v>27</v>
      </c>
      <c r="G915" s="49">
        <f t="shared" si="1105"/>
        <v>4976.7</v>
      </c>
      <c r="H915" s="49">
        <f t="shared" si="1105"/>
        <v>28682.899999999998</v>
      </c>
      <c r="I915" s="49">
        <f t="shared" si="1105"/>
        <v>33659.599999999999</v>
      </c>
      <c r="J915" s="49">
        <f t="shared" si="1105"/>
        <v>0</v>
      </c>
      <c r="K915" s="49">
        <f t="shared" si="1105"/>
        <v>33659.599999999999</v>
      </c>
      <c r="L915" s="55">
        <f t="shared" si="1105"/>
        <v>0</v>
      </c>
      <c r="M915" s="49">
        <f t="shared" si="1105"/>
        <v>33659.599999999999</v>
      </c>
      <c r="N915" s="55">
        <f t="shared" si="1105"/>
        <v>0</v>
      </c>
      <c r="O915" s="49">
        <f t="shared" si="1105"/>
        <v>33659.599999999999</v>
      </c>
      <c r="P915" s="55">
        <f t="shared" si="1105"/>
        <v>0</v>
      </c>
      <c r="Q915" s="49">
        <f t="shared" si="1105"/>
        <v>33659.599999999999</v>
      </c>
      <c r="R915" s="55">
        <f t="shared" si="1105"/>
        <v>41666.800000000003</v>
      </c>
      <c r="S915" s="118">
        <f t="shared" si="1105"/>
        <v>75326.399999999994</v>
      </c>
      <c r="T915" s="55">
        <f t="shared" si="1105"/>
        <v>-13.5</v>
      </c>
      <c r="U915" s="49">
        <f t="shared" si="1105"/>
        <v>0</v>
      </c>
      <c r="V915" s="55">
        <f t="shared" si="1106"/>
        <v>25898.3</v>
      </c>
      <c r="W915" s="49">
        <f t="shared" si="1106"/>
        <v>25898.3</v>
      </c>
      <c r="X915" s="114" t="b">
        <f t="shared" si="1098"/>
        <v>1</v>
      </c>
    </row>
    <row r="916" spans="1:24" ht="33" x14ac:dyDescent="0.25">
      <c r="A916" s="6" t="s">
        <v>28</v>
      </c>
      <c r="B916" s="3">
        <v>990</v>
      </c>
      <c r="C916" s="48" t="s">
        <v>126</v>
      </c>
      <c r="D916" s="48" t="s">
        <v>64</v>
      </c>
      <c r="E916" s="68" t="s">
        <v>194</v>
      </c>
      <c r="F916" s="3" t="s">
        <v>29</v>
      </c>
      <c r="G916" s="55">
        <v>4976.7</v>
      </c>
      <c r="H916" s="91">
        <f>523.2+554.4+15403+3000+8000+600+600+2.3</f>
        <v>28682.899999999998</v>
      </c>
      <c r="I916" s="55">
        <f>G916+H916</f>
        <v>33659.599999999999</v>
      </c>
      <c r="J916" s="55">
        <v>0</v>
      </c>
      <c r="K916" s="55">
        <f>I916+J916</f>
        <v>33659.599999999999</v>
      </c>
      <c r="L916" s="55">
        <v>0</v>
      </c>
      <c r="M916" s="55">
        <f>K916+L916</f>
        <v>33659.599999999999</v>
      </c>
      <c r="N916" s="55">
        <v>0</v>
      </c>
      <c r="O916" s="55">
        <f>M916+N916</f>
        <v>33659.599999999999</v>
      </c>
      <c r="P916" s="55">
        <v>0</v>
      </c>
      <c r="Q916" s="55">
        <f>O916+P916</f>
        <v>33659.599999999999</v>
      </c>
      <c r="R916" s="55">
        <f>6316.7+713.1+1104.7+234+31347.9+398+1107+445.4</f>
        <v>41666.800000000003</v>
      </c>
      <c r="S916" s="119">
        <f>Q916+R916</f>
        <v>75326.399999999994</v>
      </c>
      <c r="T916" s="55">
        <v>-13.5</v>
      </c>
      <c r="U916" s="55">
        <v>0</v>
      </c>
      <c r="V916" s="55">
        <v>25898.3</v>
      </c>
      <c r="W916" s="55">
        <f>U916+V916</f>
        <v>25898.3</v>
      </c>
      <c r="X916" s="114" t="b">
        <f t="shared" si="1098"/>
        <v>1</v>
      </c>
    </row>
    <row r="917" spans="1:24" x14ac:dyDescent="0.25">
      <c r="A917" s="24" t="s">
        <v>200</v>
      </c>
      <c r="B917" s="4">
        <v>990</v>
      </c>
      <c r="C917" s="43" t="s">
        <v>201</v>
      </c>
      <c r="D917" s="43" t="s">
        <v>6</v>
      </c>
      <c r="E917" s="69" t="s">
        <v>7</v>
      </c>
      <c r="F917" s="3" t="s">
        <v>7</v>
      </c>
      <c r="G917" s="40">
        <f t="shared" ref="G917:V922" si="1107">G918</f>
        <v>3243.4</v>
      </c>
      <c r="H917" s="40">
        <f t="shared" si="1107"/>
        <v>0</v>
      </c>
      <c r="I917" s="40">
        <f t="shared" si="1107"/>
        <v>3243.4</v>
      </c>
      <c r="J917" s="40">
        <f t="shared" si="1107"/>
        <v>0</v>
      </c>
      <c r="K917" s="40">
        <f t="shared" si="1107"/>
        <v>3243.4</v>
      </c>
      <c r="L917" s="53">
        <f t="shared" si="1107"/>
        <v>0</v>
      </c>
      <c r="M917" s="40">
        <f t="shared" si="1107"/>
        <v>3243.4</v>
      </c>
      <c r="N917" s="53">
        <f t="shared" si="1107"/>
        <v>0</v>
      </c>
      <c r="O917" s="40">
        <f t="shared" si="1107"/>
        <v>3243.4</v>
      </c>
      <c r="P917" s="53">
        <f t="shared" si="1107"/>
        <v>0</v>
      </c>
      <c r="Q917" s="40">
        <f t="shared" si="1107"/>
        <v>3243.4</v>
      </c>
      <c r="R917" s="53">
        <f t="shared" si="1107"/>
        <v>3374.2</v>
      </c>
      <c r="S917" s="115">
        <f t="shared" si="1107"/>
        <v>6617.6</v>
      </c>
      <c r="T917" s="53">
        <f t="shared" si="1107"/>
        <v>0</v>
      </c>
      <c r="U917" s="40">
        <f t="shared" si="1107"/>
        <v>0</v>
      </c>
      <c r="V917" s="53">
        <f t="shared" si="1107"/>
        <v>2969.3</v>
      </c>
      <c r="W917" s="40">
        <f t="shared" ref="V917:W922" si="1108">W918</f>
        <v>2969.3</v>
      </c>
      <c r="X917" s="114" t="b">
        <f t="shared" si="1098"/>
        <v>1</v>
      </c>
    </row>
    <row r="918" spans="1:24" ht="33" x14ac:dyDescent="0.25">
      <c r="A918" s="24" t="s">
        <v>202</v>
      </c>
      <c r="B918" s="4">
        <v>990</v>
      </c>
      <c r="C918" s="43" t="s">
        <v>201</v>
      </c>
      <c r="D918" s="43" t="s">
        <v>64</v>
      </c>
      <c r="E918" s="69" t="s">
        <v>7</v>
      </c>
      <c r="F918" s="3" t="s">
        <v>7</v>
      </c>
      <c r="G918" s="40">
        <f t="shared" si="1107"/>
        <v>3243.4</v>
      </c>
      <c r="H918" s="40">
        <f t="shared" si="1107"/>
        <v>0</v>
      </c>
      <c r="I918" s="40">
        <f t="shared" si="1107"/>
        <v>3243.4</v>
      </c>
      <c r="J918" s="40">
        <f t="shared" si="1107"/>
        <v>0</v>
      </c>
      <c r="K918" s="40">
        <f t="shared" si="1107"/>
        <v>3243.4</v>
      </c>
      <c r="L918" s="53">
        <f t="shared" si="1107"/>
        <v>0</v>
      </c>
      <c r="M918" s="40">
        <f t="shared" si="1107"/>
        <v>3243.4</v>
      </c>
      <c r="N918" s="53">
        <f t="shared" si="1107"/>
        <v>0</v>
      </c>
      <c r="O918" s="40">
        <f t="shared" si="1107"/>
        <v>3243.4</v>
      </c>
      <c r="P918" s="53">
        <f t="shared" si="1107"/>
        <v>0</v>
      </c>
      <c r="Q918" s="40">
        <f t="shared" si="1107"/>
        <v>3243.4</v>
      </c>
      <c r="R918" s="53">
        <f t="shared" si="1107"/>
        <v>3374.2</v>
      </c>
      <c r="S918" s="115">
        <f t="shared" si="1107"/>
        <v>6617.6</v>
      </c>
      <c r="T918" s="53">
        <f t="shared" si="1107"/>
        <v>0</v>
      </c>
      <c r="U918" s="40">
        <f t="shared" si="1107"/>
        <v>0</v>
      </c>
      <c r="V918" s="53">
        <f t="shared" si="1108"/>
        <v>2969.3</v>
      </c>
      <c r="W918" s="40">
        <f t="shared" si="1108"/>
        <v>2969.3</v>
      </c>
      <c r="X918" s="114" t="b">
        <f t="shared" si="1098"/>
        <v>1</v>
      </c>
    </row>
    <row r="919" spans="1:24" x14ac:dyDescent="0.25">
      <c r="A919" s="24" t="s">
        <v>11</v>
      </c>
      <c r="B919" s="4">
        <v>990</v>
      </c>
      <c r="C919" s="43" t="s">
        <v>201</v>
      </c>
      <c r="D919" s="43" t="s">
        <v>64</v>
      </c>
      <c r="E919" s="69" t="s">
        <v>12</v>
      </c>
      <c r="F919" s="3"/>
      <c r="G919" s="40">
        <f t="shared" si="1107"/>
        <v>3243.4</v>
      </c>
      <c r="H919" s="40">
        <f t="shared" si="1107"/>
        <v>0</v>
      </c>
      <c r="I919" s="40">
        <f t="shared" si="1107"/>
        <v>3243.4</v>
      </c>
      <c r="J919" s="40">
        <f t="shared" si="1107"/>
        <v>0</v>
      </c>
      <c r="K919" s="40">
        <f t="shared" si="1107"/>
        <v>3243.4</v>
      </c>
      <c r="L919" s="53">
        <f t="shared" si="1107"/>
        <v>0</v>
      </c>
      <c r="M919" s="40">
        <f t="shared" si="1107"/>
        <v>3243.4</v>
      </c>
      <c r="N919" s="53">
        <f t="shared" si="1107"/>
        <v>0</v>
      </c>
      <c r="O919" s="40">
        <f t="shared" si="1107"/>
        <v>3243.4</v>
      </c>
      <c r="P919" s="53">
        <f t="shared" si="1107"/>
        <v>0</v>
      </c>
      <c r="Q919" s="40">
        <f t="shared" si="1107"/>
        <v>3243.4</v>
      </c>
      <c r="R919" s="53">
        <f t="shared" si="1107"/>
        <v>3374.2</v>
      </c>
      <c r="S919" s="115">
        <f t="shared" si="1107"/>
        <v>6617.6</v>
      </c>
      <c r="T919" s="53">
        <f t="shared" si="1107"/>
        <v>0</v>
      </c>
      <c r="U919" s="40">
        <f t="shared" si="1107"/>
        <v>0</v>
      </c>
      <c r="V919" s="53">
        <f t="shared" si="1108"/>
        <v>2969.3</v>
      </c>
      <c r="W919" s="40">
        <f t="shared" si="1108"/>
        <v>2969.3</v>
      </c>
      <c r="X919" s="114" t="b">
        <f t="shared" si="1098"/>
        <v>1</v>
      </c>
    </row>
    <row r="920" spans="1:24" ht="34.5" x14ac:dyDescent="0.3">
      <c r="A920" s="25" t="s">
        <v>203</v>
      </c>
      <c r="B920" s="5">
        <v>990</v>
      </c>
      <c r="C920" s="44" t="s">
        <v>201</v>
      </c>
      <c r="D920" s="44" t="s">
        <v>64</v>
      </c>
      <c r="E920" s="66" t="s">
        <v>204</v>
      </c>
      <c r="F920" s="3" t="s">
        <v>7</v>
      </c>
      <c r="G920" s="45">
        <f t="shared" si="1107"/>
        <v>3243.4</v>
      </c>
      <c r="H920" s="45">
        <f t="shared" si="1107"/>
        <v>0</v>
      </c>
      <c r="I920" s="45">
        <f t="shared" si="1107"/>
        <v>3243.4</v>
      </c>
      <c r="J920" s="45">
        <f t="shared" si="1107"/>
        <v>0</v>
      </c>
      <c r="K920" s="45">
        <f t="shared" si="1107"/>
        <v>3243.4</v>
      </c>
      <c r="L920" s="101">
        <f t="shared" si="1107"/>
        <v>0</v>
      </c>
      <c r="M920" s="45">
        <f t="shared" si="1107"/>
        <v>3243.4</v>
      </c>
      <c r="N920" s="101">
        <f t="shared" si="1107"/>
        <v>0</v>
      </c>
      <c r="O920" s="45">
        <f t="shared" si="1107"/>
        <v>3243.4</v>
      </c>
      <c r="P920" s="101">
        <f t="shared" si="1107"/>
        <v>0</v>
      </c>
      <c r="Q920" s="45">
        <f t="shared" si="1107"/>
        <v>3243.4</v>
      </c>
      <c r="R920" s="101">
        <f t="shared" si="1107"/>
        <v>3374.2</v>
      </c>
      <c r="S920" s="116">
        <f t="shared" si="1107"/>
        <v>6617.6</v>
      </c>
      <c r="T920" s="101">
        <f t="shared" si="1107"/>
        <v>0</v>
      </c>
      <c r="U920" s="45">
        <f t="shared" si="1107"/>
        <v>0</v>
      </c>
      <c r="V920" s="101">
        <f t="shared" si="1108"/>
        <v>2969.3</v>
      </c>
      <c r="W920" s="45">
        <f t="shared" si="1108"/>
        <v>2969.3</v>
      </c>
      <c r="X920" s="114" t="b">
        <f t="shared" si="1098"/>
        <v>1</v>
      </c>
    </row>
    <row r="921" spans="1:24" x14ac:dyDescent="0.25">
      <c r="A921" s="26" t="s">
        <v>205</v>
      </c>
      <c r="B921" s="7">
        <v>990</v>
      </c>
      <c r="C921" s="46" t="s">
        <v>201</v>
      </c>
      <c r="D921" s="46" t="s">
        <v>64</v>
      </c>
      <c r="E921" s="67" t="s">
        <v>206</v>
      </c>
      <c r="F921" s="3" t="s">
        <v>7</v>
      </c>
      <c r="G921" s="47">
        <f t="shared" si="1107"/>
        <v>3243.4</v>
      </c>
      <c r="H921" s="47">
        <f t="shared" si="1107"/>
        <v>0</v>
      </c>
      <c r="I921" s="47">
        <f t="shared" si="1107"/>
        <v>3243.4</v>
      </c>
      <c r="J921" s="47">
        <f t="shared" si="1107"/>
        <v>0</v>
      </c>
      <c r="K921" s="47">
        <f t="shared" si="1107"/>
        <v>3243.4</v>
      </c>
      <c r="L921" s="80">
        <f t="shared" si="1107"/>
        <v>0</v>
      </c>
      <c r="M921" s="47">
        <f t="shared" si="1107"/>
        <v>3243.4</v>
      </c>
      <c r="N921" s="80">
        <f t="shared" si="1107"/>
        <v>0</v>
      </c>
      <c r="O921" s="47">
        <f t="shared" si="1107"/>
        <v>3243.4</v>
      </c>
      <c r="P921" s="80">
        <f t="shared" si="1107"/>
        <v>0</v>
      </c>
      <c r="Q921" s="47">
        <f t="shared" si="1107"/>
        <v>3243.4</v>
      </c>
      <c r="R921" s="80">
        <f t="shared" si="1107"/>
        <v>3374.2</v>
      </c>
      <c r="S921" s="117">
        <f t="shared" si="1107"/>
        <v>6617.6</v>
      </c>
      <c r="T921" s="80">
        <f t="shared" si="1107"/>
        <v>0</v>
      </c>
      <c r="U921" s="47">
        <f t="shared" si="1107"/>
        <v>0</v>
      </c>
      <c r="V921" s="80">
        <f t="shared" si="1108"/>
        <v>2969.3</v>
      </c>
      <c r="W921" s="47">
        <f t="shared" si="1108"/>
        <v>2969.3</v>
      </c>
      <c r="X921" s="114" t="b">
        <f t="shared" si="1098"/>
        <v>1</v>
      </c>
    </row>
    <row r="922" spans="1:24" ht="33" x14ac:dyDescent="0.25">
      <c r="A922" s="6" t="s">
        <v>26</v>
      </c>
      <c r="B922" s="3">
        <v>990</v>
      </c>
      <c r="C922" s="48" t="s">
        <v>201</v>
      </c>
      <c r="D922" s="48" t="s">
        <v>64</v>
      </c>
      <c r="E922" s="68" t="s">
        <v>206</v>
      </c>
      <c r="F922" s="3" t="s">
        <v>27</v>
      </c>
      <c r="G922" s="49">
        <f t="shared" si="1107"/>
        <v>3243.4</v>
      </c>
      <c r="H922" s="49">
        <f t="shared" si="1107"/>
        <v>0</v>
      </c>
      <c r="I922" s="49">
        <f t="shared" si="1107"/>
        <v>3243.4</v>
      </c>
      <c r="J922" s="49">
        <f t="shared" si="1107"/>
        <v>0</v>
      </c>
      <c r="K922" s="49">
        <f t="shared" si="1107"/>
        <v>3243.4</v>
      </c>
      <c r="L922" s="55">
        <f t="shared" si="1107"/>
        <v>0</v>
      </c>
      <c r="M922" s="49">
        <f t="shared" si="1107"/>
        <v>3243.4</v>
      </c>
      <c r="N922" s="55">
        <f t="shared" si="1107"/>
        <v>0</v>
      </c>
      <c r="O922" s="49">
        <f t="shared" si="1107"/>
        <v>3243.4</v>
      </c>
      <c r="P922" s="55">
        <f t="shared" si="1107"/>
        <v>0</v>
      </c>
      <c r="Q922" s="49">
        <f t="shared" si="1107"/>
        <v>3243.4</v>
      </c>
      <c r="R922" s="55">
        <f t="shared" si="1107"/>
        <v>3374.2</v>
      </c>
      <c r="S922" s="118">
        <f t="shared" si="1107"/>
        <v>6617.6</v>
      </c>
      <c r="T922" s="55">
        <f t="shared" si="1107"/>
        <v>0</v>
      </c>
      <c r="U922" s="49">
        <f t="shared" si="1107"/>
        <v>0</v>
      </c>
      <c r="V922" s="55">
        <f t="shared" si="1108"/>
        <v>2969.3</v>
      </c>
      <c r="W922" s="49">
        <f t="shared" si="1108"/>
        <v>2969.3</v>
      </c>
      <c r="X922" s="114" t="b">
        <f t="shared" si="1098"/>
        <v>1</v>
      </c>
    </row>
    <row r="923" spans="1:24" ht="33" x14ac:dyDescent="0.25">
      <c r="A923" s="6" t="s">
        <v>28</v>
      </c>
      <c r="B923" s="3">
        <v>990</v>
      </c>
      <c r="C923" s="48" t="s">
        <v>201</v>
      </c>
      <c r="D923" s="48" t="s">
        <v>64</v>
      </c>
      <c r="E923" s="68" t="s">
        <v>206</v>
      </c>
      <c r="F923" s="3" t="s">
        <v>29</v>
      </c>
      <c r="G923" s="55">
        <v>3243.4</v>
      </c>
      <c r="H923" s="49">
        <v>0</v>
      </c>
      <c r="I923" s="55">
        <f>G923+H923</f>
        <v>3243.4</v>
      </c>
      <c r="J923" s="55">
        <v>0</v>
      </c>
      <c r="K923" s="55">
        <f>I923+J923</f>
        <v>3243.4</v>
      </c>
      <c r="L923" s="55">
        <v>0</v>
      </c>
      <c r="M923" s="55">
        <f>K923+L923</f>
        <v>3243.4</v>
      </c>
      <c r="N923" s="55">
        <v>0</v>
      </c>
      <c r="O923" s="55">
        <f>M923+N923</f>
        <v>3243.4</v>
      </c>
      <c r="P923" s="55">
        <v>0</v>
      </c>
      <c r="Q923" s="55">
        <f>O923+P923</f>
        <v>3243.4</v>
      </c>
      <c r="R923" s="55">
        <v>3374.2</v>
      </c>
      <c r="S923" s="119">
        <f>Q923+R923</f>
        <v>6617.6</v>
      </c>
      <c r="T923" s="55">
        <v>0</v>
      </c>
      <c r="U923" s="55">
        <v>0</v>
      </c>
      <c r="V923" s="55">
        <v>2969.3</v>
      </c>
      <c r="W923" s="55">
        <f>U923+V923</f>
        <v>2969.3</v>
      </c>
      <c r="X923" s="114" t="b">
        <f t="shared" si="1098"/>
        <v>1</v>
      </c>
    </row>
    <row r="924" spans="1:24" x14ac:dyDescent="0.25">
      <c r="A924" s="24" t="s">
        <v>293</v>
      </c>
      <c r="B924" s="4">
        <v>990</v>
      </c>
      <c r="C924" s="43" t="s">
        <v>71</v>
      </c>
      <c r="D924" s="43" t="s">
        <v>6</v>
      </c>
      <c r="E924" s="69" t="s">
        <v>7</v>
      </c>
      <c r="F924" s="36"/>
      <c r="G924" s="36"/>
      <c r="H924" s="36"/>
      <c r="I924" s="36"/>
      <c r="J924" s="36"/>
      <c r="K924" s="36"/>
      <c r="L924" s="36"/>
      <c r="M924" s="36"/>
      <c r="N924" s="39"/>
      <c r="O924" s="36"/>
      <c r="P924" s="36"/>
      <c r="Q924" s="36"/>
      <c r="R924" s="36"/>
      <c r="S924" s="36"/>
      <c r="T924" s="36"/>
      <c r="U924" s="40">
        <f>U925</f>
        <v>0</v>
      </c>
      <c r="V924" s="40">
        <f t="shared" ref="V924:W924" si="1109">V925</f>
        <v>729.6</v>
      </c>
      <c r="W924" s="40">
        <f t="shared" si="1109"/>
        <v>729.6</v>
      </c>
    </row>
    <row r="925" spans="1:24" x14ac:dyDescent="0.25">
      <c r="A925" s="24" t="s">
        <v>303</v>
      </c>
      <c r="B925" s="4">
        <v>990</v>
      </c>
      <c r="C925" s="43" t="s">
        <v>71</v>
      </c>
      <c r="D925" s="43" t="s">
        <v>201</v>
      </c>
      <c r="E925" s="68" t="s">
        <v>7</v>
      </c>
      <c r="F925" s="3" t="s">
        <v>7</v>
      </c>
      <c r="G925" s="36"/>
      <c r="H925" s="36"/>
      <c r="I925" s="36"/>
      <c r="J925" s="36"/>
      <c r="K925" s="36"/>
      <c r="L925" s="36"/>
      <c r="M925" s="36"/>
      <c r="N925" s="39"/>
      <c r="O925" s="36"/>
      <c r="P925" s="36"/>
      <c r="Q925" s="36"/>
      <c r="R925" s="36"/>
      <c r="S925" s="36"/>
      <c r="T925" s="36"/>
      <c r="U925" s="40">
        <f t="shared" ref="U925" si="1110">U926+U932</f>
        <v>0</v>
      </c>
      <c r="V925" s="53">
        <f>V926</f>
        <v>729.6</v>
      </c>
      <c r="W925" s="53">
        <f>W926</f>
        <v>729.6</v>
      </c>
    </row>
    <row r="926" spans="1:24" ht="33" x14ac:dyDescent="0.25">
      <c r="A926" s="27" t="s">
        <v>304</v>
      </c>
      <c r="B926" s="12">
        <v>990</v>
      </c>
      <c r="C926" s="51" t="s">
        <v>71</v>
      </c>
      <c r="D926" s="51" t="s">
        <v>201</v>
      </c>
      <c r="E926" s="70" t="s">
        <v>305</v>
      </c>
      <c r="F926" s="12" t="s">
        <v>7</v>
      </c>
      <c r="G926" s="36"/>
      <c r="H926" s="36"/>
      <c r="I926" s="36"/>
      <c r="J926" s="36"/>
      <c r="K926" s="36"/>
      <c r="L926" s="36"/>
      <c r="M926" s="36"/>
      <c r="N926" s="39"/>
      <c r="O926" s="36"/>
      <c r="P926" s="36"/>
      <c r="Q926" s="36"/>
      <c r="R926" s="36"/>
      <c r="S926" s="36"/>
      <c r="T926" s="36"/>
      <c r="U926" s="52">
        <f t="shared" ref="U926:W926" si="1111">U927</f>
        <v>0</v>
      </c>
      <c r="V926" s="75">
        <f t="shared" si="1111"/>
        <v>729.6</v>
      </c>
      <c r="W926" s="75">
        <f t="shared" si="1111"/>
        <v>729.6</v>
      </c>
    </row>
    <row r="927" spans="1:24" ht="34.5" x14ac:dyDescent="0.3">
      <c r="A927" s="25" t="s">
        <v>306</v>
      </c>
      <c r="B927" s="5">
        <v>990</v>
      </c>
      <c r="C927" s="44" t="s">
        <v>71</v>
      </c>
      <c r="D927" s="44" t="s">
        <v>201</v>
      </c>
      <c r="E927" s="66" t="s">
        <v>307</v>
      </c>
      <c r="F927" s="3" t="s">
        <v>7</v>
      </c>
      <c r="G927" s="36"/>
      <c r="H927" s="36"/>
      <c r="I927" s="36"/>
      <c r="J927" s="36"/>
      <c r="K927" s="36"/>
      <c r="L927" s="36"/>
      <c r="M927" s="36"/>
      <c r="N927" s="39"/>
      <c r="O927" s="36"/>
      <c r="P927" s="36"/>
      <c r="Q927" s="36"/>
      <c r="R927" s="36"/>
      <c r="S927" s="36"/>
      <c r="T927" s="36"/>
      <c r="U927" s="45">
        <f t="shared" ref="U927" si="1112">U928+U930</f>
        <v>0</v>
      </c>
      <c r="V927" s="101">
        <f>V928</f>
        <v>729.6</v>
      </c>
      <c r="W927" s="101">
        <f>W928</f>
        <v>729.6</v>
      </c>
    </row>
    <row r="928" spans="1:24" ht="33" x14ac:dyDescent="0.25">
      <c r="A928" s="6" t="s">
        <v>26</v>
      </c>
      <c r="B928" s="7">
        <v>990</v>
      </c>
      <c r="C928" s="48" t="s">
        <v>71</v>
      </c>
      <c r="D928" s="48" t="s">
        <v>201</v>
      </c>
      <c r="E928" s="68" t="s">
        <v>307</v>
      </c>
      <c r="F928" s="3" t="s">
        <v>27</v>
      </c>
      <c r="G928" s="36"/>
      <c r="H928" s="36"/>
      <c r="I928" s="36"/>
      <c r="J928" s="36"/>
      <c r="K928" s="36"/>
      <c r="L928" s="36"/>
      <c r="M928" s="36"/>
      <c r="N928" s="39"/>
      <c r="O928" s="36"/>
      <c r="P928" s="36"/>
      <c r="Q928" s="36"/>
      <c r="R928" s="36"/>
      <c r="S928" s="36"/>
      <c r="T928" s="36"/>
      <c r="U928" s="49">
        <f t="shared" ref="U928:W928" si="1113">U929</f>
        <v>0</v>
      </c>
      <c r="V928" s="55">
        <f t="shared" si="1113"/>
        <v>729.6</v>
      </c>
      <c r="W928" s="49">
        <f t="shared" si="1113"/>
        <v>729.6</v>
      </c>
    </row>
    <row r="929" spans="1:23" ht="33" x14ac:dyDescent="0.25">
      <c r="A929" s="6" t="s">
        <v>28</v>
      </c>
      <c r="B929" s="3">
        <v>990</v>
      </c>
      <c r="C929" s="48" t="s">
        <v>71</v>
      </c>
      <c r="D929" s="48" t="s">
        <v>201</v>
      </c>
      <c r="E929" s="68" t="s">
        <v>307</v>
      </c>
      <c r="F929" s="3" t="s">
        <v>29</v>
      </c>
      <c r="G929" s="36"/>
      <c r="H929" s="36"/>
      <c r="I929" s="36"/>
      <c r="J929" s="36"/>
      <c r="K929" s="36"/>
      <c r="L929" s="36"/>
      <c r="M929" s="36"/>
      <c r="N929" s="39"/>
      <c r="O929" s="36"/>
      <c r="P929" s="36"/>
      <c r="Q929" s="36"/>
      <c r="R929" s="36"/>
      <c r="S929" s="36"/>
      <c r="T929" s="36"/>
      <c r="U929" s="55">
        <f>S929+T929</f>
        <v>0</v>
      </c>
      <c r="V929" s="55">
        <v>729.6</v>
      </c>
      <c r="W929" s="55">
        <f>U929+V929</f>
        <v>729.6</v>
      </c>
    </row>
    <row r="930" spans="1:23" x14ac:dyDescent="0.25">
      <c r="A930" s="24" t="s">
        <v>311</v>
      </c>
      <c r="B930" s="4">
        <v>990</v>
      </c>
      <c r="C930" s="43" t="s">
        <v>35</v>
      </c>
      <c r="D930" s="43" t="s">
        <v>6</v>
      </c>
      <c r="E930" s="151"/>
      <c r="F930" s="36"/>
      <c r="G930" s="36"/>
      <c r="H930" s="36"/>
      <c r="I930" s="36"/>
      <c r="J930" s="36"/>
      <c r="K930" s="36"/>
      <c r="L930" s="36"/>
      <c r="M930" s="36"/>
      <c r="N930" s="39"/>
      <c r="O930" s="36"/>
      <c r="P930" s="36"/>
      <c r="Q930" s="36"/>
      <c r="R930" s="36"/>
      <c r="S930" s="36"/>
      <c r="T930" s="36"/>
      <c r="U930" s="40">
        <f>U931</f>
        <v>0</v>
      </c>
      <c r="V930" s="40">
        <f>V931</f>
        <v>357.1</v>
      </c>
      <c r="W930" s="40">
        <f>W931</f>
        <v>357.1</v>
      </c>
    </row>
    <row r="931" spans="1:23" x14ac:dyDescent="0.25">
      <c r="A931" s="82" t="s">
        <v>490</v>
      </c>
      <c r="B931" s="4">
        <v>990</v>
      </c>
      <c r="C931" s="43">
        <v>11</v>
      </c>
      <c r="D931" s="43" t="s">
        <v>64</v>
      </c>
      <c r="E931" s="68"/>
      <c r="F931" s="3"/>
      <c r="G931" s="36"/>
      <c r="H931" s="36"/>
      <c r="I931" s="36"/>
      <c r="J931" s="36"/>
      <c r="K931" s="36"/>
      <c r="L931" s="36"/>
      <c r="M931" s="36"/>
      <c r="N931" s="39"/>
      <c r="O931" s="36"/>
      <c r="P931" s="36"/>
      <c r="Q931" s="36"/>
      <c r="R931" s="36"/>
      <c r="S931" s="36"/>
      <c r="T931" s="36"/>
      <c r="U931" s="85">
        <f t="shared" ref="U931:W935" si="1114">U932</f>
        <v>0</v>
      </c>
      <c r="V931" s="102">
        <f t="shared" si="1114"/>
        <v>357.1</v>
      </c>
      <c r="W931" s="85">
        <f t="shared" si="1114"/>
        <v>357.1</v>
      </c>
    </row>
    <row r="932" spans="1:23" ht="66" x14ac:dyDescent="0.25">
      <c r="A932" s="83" t="s">
        <v>491</v>
      </c>
      <c r="B932" s="12">
        <v>990</v>
      </c>
      <c r="C932" s="51" t="s">
        <v>35</v>
      </c>
      <c r="D932" s="51" t="s">
        <v>64</v>
      </c>
      <c r="E932" s="70" t="s">
        <v>496</v>
      </c>
      <c r="F932" s="12"/>
      <c r="G932" s="36"/>
      <c r="H932" s="36"/>
      <c r="I932" s="36"/>
      <c r="J932" s="36"/>
      <c r="K932" s="36"/>
      <c r="L932" s="36"/>
      <c r="M932" s="36"/>
      <c r="N932" s="39"/>
      <c r="O932" s="36"/>
      <c r="P932" s="36"/>
      <c r="Q932" s="36"/>
      <c r="R932" s="36"/>
      <c r="S932" s="36"/>
      <c r="T932" s="36"/>
      <c r="U932" s="86">
        <f t="shared" si="1114"/>
        <v>0</v>
      </c>
      <c r="V932" s="103">
        <f t="shared" si="1114"/>
        <v>357.1</v>
      </c>
      <c r="W932" s="86">
        <f t="shared" si="1114"/>
        <v>357.1</v>
      </c>
    </row>
    <row r="933" spans="1:23" ht="51.75" x14ac:dyDescent="0.3">
      <c r="A933" s="84" t="s">
        <v>492</v>
      </c>
      <c r="B933" s="5">
        <v>990</v>
      </c>
      <c r="C933" s="44" t="s">
        <v>35</v>
      </c>
      <c r="D933" s="44" t="s">
        <v>64</v>
      </c>
      <c r="E933" s="66" t="s">
        <v>497</v>
      </c>
      <c r="F933" s="3"/>
      <c r="G933" s="36"/>
      <c r="H933" s="36"/>
      <c r="I933" s="36"/>
      <c r="J933" s="36"/>
      <c r="K933" s="36"/>
      <c r="L933" s="36"/>
      <c r="M933" s="36"/>
      <c r="N933" s="39"/>
      <c r="O933" s="36"/>
      <c r="P933" s="36"/>
      <c r="Q933" s="36"/>
      <c r="R933" s="36"/>
      <c r="S933" s="36"/>
      <c r="T933" s="36"/>
      <c r="U933" s="87">
        <f t="shared" si="1114"/>
        <v>0</v>
      </c>
      <c r="V933" s="104">
        <f t="shared" si="1114"/>
        <v>357.1</v>
      </c>
      <c r="W933" s="87">
        <f t="shared" si="1114"/>
        <v>357.1</v>
      </c>
    </row>
    <row r="934" spans="1:23" ht="49.5" x14ac:dyDescent="0.25">
      <c r="A934" s="33" t="s">
        <v>493</v>
      </c>
      <c r="B934" s="7">
        <v>990</v>
      </c>
      <c r="C934" s="48" t="s">
        <v>35</v>
      </c>
      <c r="D934" s="48" t="s">
        <v>64</v>
      </c>
      <c r="E934" s="68" t="s">
        <v>498</v>
      </c>
      <c r="F934" s="3"/>
      <c r="G934" s="36"/>
      <c r="H934" s="36"/>
      <c r="I934" s="36"/>
      <c r="J934" s="36"/>
      <c r="K934" s="36"/>
      <c r="L934" s="36"/>
      <c r="M934" s="36"/>
      <c r="N934" s="39"/>
      <c r="O934" s="36"/>
      <c r="P934" s="36"/>
      <c r="Q934" s="36"/>
      <c r="R934" s="36"/>
      <c r="S934" s="36"/>
      <c r="T934" s="36"/>
      <c r="U934" s="88">
        <f t="shared" si="1114"/>
        <v>0</v>
      </c>
      <c r="V934" s="92">
        <f t="shared" si="1114"/>
        <v>357.1</v>
      </c>
      <c r="W934" s="88">
        <f t="shared" si="1114"/>
        <v>357.1</v>
      </c>
    </row>
    <row r="935" spans="1:23" ht="33" x14ac:dyDescent="0.25">
      <c r="A935" s="33" t="s">
        <v>494</v>
      </c>
      <c r="B935" s="3">
        <v>990</v>
      </c>
      <c r="C935" s="48" t="s">
        <v>35</v>
      </c>
      <c r="D935" s="48" t="s">
        <v>64</v>
      </c>
      <c r="E935" s="68" t="s">
        <v>498</v>
      </c>
      <c r="F935" s="3" t="s">
        <v>499</v>
      </c>
      <c r="G935" s="36"/>
      <c r="H935" s="36"/>
      <c r="I935" s="36"/>
      <c r="J935" s="36"/>
      <c r="K935" s="36"/>
      <c r="L935" s="36"/>
      <c r="M935" s="36"/>
      <c r="N935" s="39"/>
      <c r="O935" s="36"/>
      <c r="P935" s="36"/>
      <c r="Q935" s="36"/>
      <c r="R935" s="36"/>
      <c r="S935" s="36"/>
      <c r="T935" s="36"/>
      <c r="U935" s="88">
        <f t="shared" si="1114"/>
        <v>0</v>
      </c>
      <c r="V935" s="92">
        <f t="shared" si="1114"/>
        <v>357.1</v>
      </c>
      <c r="W935" s="88">
        <f t="shared" si="1114"/>
        <v>357.1</v>
      </c>
    </row>
    <row r="936" spans="1:23" x14ac:dyDescent="0.25">
      <c r="A936" s="33" t="s">
        <v>495</v>
      </c>
      <c r="B936" s="3">
        <v>990</v>
      </c>
      <c r="C936" s="48" t="s">
        <v>35</v>
      </c>
      <c r="D936" s="48" t="s">
        <v>64</v>
      </c>
      <c r="E936" s="68" t="s">
        <v>498</v>
      </c>
      <c r="F936" s="3" t="s">
        <v>500</v>
      </c>
      <c r="G936" s="36"/>
      <c r="H936" s="36"/>
      <c r="I936" s="36"/>
      <c r="J936" s="36"/>
      <c r="K936" s="36"/>
      <c r="L936" s="36"/>
      <c r="M936" s="36"/>
      <c r="N936" s="39"/>
      <c r="O936" s="36"/>
      <c r="P936" s="36"/>
      <c r="Q936" s="36"/>
      <c r="R936" s="36"/>
      <c r="S936" s="36"/>
      <c r="T936" s="36"/>
      <c r="U936" s="55">
        <f>S936+T936</f>
        <v>0</v>
      </c>
      <c r="V936" s="55">
        <v>357.1</v>
      </c>
      <c r="W936" s="55">
        <f>U936+V936</f>
        <v>357.1</v>
      </c>
    </row>
    <row r="937" spans="1:23" ht="31.15" customHeight="1" x14ac:dyDescent="0.25">
      <c r="A937" s="152" t="s">
        <v>410</v>
      </c>
      <c r="B937" s="36"/>
      <c r="C937" s="36"/>
      <c r="D937" s="36"/>
      <c r="E937" s="151"/>
      <c r="F937" s="36"/>
      <c r="G937" s="36"/>
      <c r="H937" s="36"/>
      <c r="I937" s="36"/>
      <c r="J937" s="36"/>
      <c r="K937" s="36"/>
      <c r="L937" s="36"/>
      <c r="M937" s="36"/>
      <c r="N937" s="39"/>
      <c r="O937" s="36"/>
      <c r="P937" s="36"/>
      <c r="Q937" s="36"/>
      <c r="R937" s="36"/>
      <c r="S937" s="36"/>
      <c r="T937" s="36"/>
      <c r="U937" s="137">
        <f>U17+U476+U517+U778+U802+U816</f>
        <v>2776747.4233800001</v>
      </c>
      <c r="V937" s="137">
        <f>V17+V476+V517+V778+V802+V816</f>
        <v>-1941.428740000003</v>
      </c>
      <c r="W937" s="137">
        <f>W17+W476+W517+W778+W802+W816</f>
        <v>2774805.9946399997</v>
      </c>
    </row>
  </sheetData>
  <sheetProtection sort="0" autoFilter="0"/>
  <autoFilter ref="A16:U904"/>
  <mergeCells count="12">
    <mergeCell ref="A1:W1"/>
    <mergeCell ref="A2:W2"/>
    <mergeCell ref="A3:W3"/>
    <mergeCell ref="A7:W7"/>
    <mergeCell ref="A8:W8"/>
    <mergeCell ref="A4:W4"/>
    <mergeCell ref="A5:W5"/>
    <mergeCell ref="A9:W9"/>
    <mergeCell ref="A10:W10"/>
    <mergeCell ref="A11:W11"/>
    <mergeCell ref="A6:S6"/>
    <mergeCell ref="A13:W13"/>
  </mergeCells>
  <pageMargins left="0.78740157480314965" right="0.59055118110236227" top="0.78740157480314965" bottom="0.39370078740157483" header="0.31496062992125984" footer="0.3149606299212598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2024-09-23T13:03:30Z</dcterms:modified>
</cp:coreProperties>
</file>